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bookViews>
    <workbookView xWindow="0" yWindow="0" windowWidth="28800" windowHeight="12255"/>
  </bookViews>
  <sheets>
    <sheet name="20년 주식목표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42" i="1" l="1"/>
  <c r="N230" i="1"/>
  <c r="N218" i="1"/>
  <c r="N206" i="1"/>
  <c r="N194" i="1"/>
  <c r="N182" i="1"/>
  <c r="N170" i="1"/>
  <c r="N158" i="1"/>
  <c r="N146" i="1"/>
  <c r="N134" i="1"/>
  <c r="N122" i="1"/>
  <c r="N110" i="1"/>
  <c r="N98" i="1"/>
  <c r="N86" i="1"/>
  <c r="N74" i="1"/>
  <c r="N62" i="1"/>
  <c r="N50" i="1"/>
  <c r="N38" i="1"/>
  <c r="N26" i="1"/>
  <c r="N14" i="1"/>
  <c r="I170" i="1" l="1"/>
  <c r="I158" i="1"/>
  <c r="J158" i="1" s="1"/>
  <c r="I146" i="1"/>
  <c r="J146" i="1" s="1"/>
  <c r="I134" i="1"/>
  <c r="I122" i="1"/>
  <c r="J122" i="1" s="1"/>
  <c r="I110" i="1"/>
  <c r="I98" i="1"/>
  <c r="J98" i="1" s="1"/>
  <c r="I86" i="1"/>
  <c r="J86" i="1" s="1"/>
  <c r="I74" i="1"/>
  <c r="J74" i="1" s="1"/>
  <c r="I62" i="1"/>
  <c r="J62" i="1" s="1"/>
  <c r="I50" i="1"/>
  <c r="J50" i="1" s="1"/>
  <c r="I38" i="1"/>
  <c r="J38" i="1" s="1"/>
  <c r="I26" i="1"/>
  <c r="J26" i="1" s="1"/>
  <c r="I14" i="1"/>
  <c r="D243" i="1"/>
  <c r="L158" i="1" l="1"/>
  <c r="M158" i="1" s="1"/>
  <c r="L146" i="1"/>
  <c r="M146" i="1" s="1"/>
  <c r="M122" i="1"/>
  <c r="L122" i="1"/>
  <c r="L98" i="1"/>
  <c r="M98" i="1" s="1"/>
  <c r="L86" i="1"/>
  <c r="M86" i="1" s="1"/>
  <c r="L74" i="1"/>
  <c r="M74" i="1" s="1"/>
  <c r="L62" i="1"/>
  <c r="M62" i="1" s="1"/>
  <c r="L50" i="1"/>
  <c r="M50" i="1" s="1"/>
  <c r="L38" i="1"/>
  <c r="M38" i="1" s="1"/>
  <c r="L26" i="1"/>
  <c r="M26" i="1"/>
  <c r="E3" i="1"/>
  <c r="G3" i="1" s="1"/>
  <c r="E4" i="1" s="1"/>
  <c r="G4" i="1" l="1"/>
  <c r="E5" i="1" s="1"/>
  <c r="G5" i="1" s="1"/>
  <c r="E6" i="1" s="1"/>
  <c r="G6" i="1" l="1"/>
  <c r="E7" i="1" s="1"/>
  <c r="G7" i="1" l="1"/>
  <c r="E8" i="1" s="1"/>
  <c r="G8" i="1" l="1"/>
  <c r="E9" i="1" s="1"/>
  <c r="G9" i="1" l="1"/>
  <c r="E10" i="1" s="1"/>
  <c r="G10" i="1" l="1"/>
  <c r="E11" i="1" s="1"/>
  <c r="G11" i="1" l="1"/>
  <c r="E12" i="1" s="1"/>
  <c r="G12" i="1" l="1"/>
  <c r="E13" i="1" s="1"/>
  <c r="G13" i="1" l="1"/>
  <c r="E14" i="1" s="1"/>
  <c r="J14" i="1" s="1"/>
  <c r="L14" i="1" l="1"/>
  <c r="M14" i="1" s="1"/>
  <c r="G14" i="1"/>
  <c r="E15" i="1" l="1"/>
  <c r="G15" i="1" s="1"/>
  <c r="E16" i="1" l="1"/>
  <c r="G16" i="1" s="1"/>
  <c r="E17" i="1" l="1"/>
  <c r="G17" i="1" s="1"/>
  <c r="E18" i="1" l="1"/>
  <c r="G18" i="1" s="1"/>
  <c r="E19" i="1" l="1"/>
  <c r="G19" i="1" s="1"/>
  <c r="E20" i="1" s="1"/>
  <c r="G20" i="1" s="1"/>
  <c r="E21" i="1" s="1"/>
  <c r="G21" i="1" s="1"/>
  <c r="E22" i="1" s="1"/>
  <c r="G22" i="1" s="1"/>
  <c r="E23" i="1" s="1"/>
  <c r="G23" i="1" s="1"/>
  <c r="E24" i="1" s="1"/>
  <c r="G24" i="1" s="1"/>
  <c r="E25" i="1" s="1"/>
  <c r="G25" i="1" s="1"/>
  <c r="E26" i="1" s="1"/>
  <c r="G26" i="1" l="1"/>
  <c r="E27" i="1" s="1"/>
  <c r="G27" i="1" s="1"/>
  <c r="E28" i="1" s="1"/>
  <c r="G28" i="1" s="1"/>
  <c r="E29" i="1" s="1"/>
  <c r="G29" i="1" s="1"/>
  <c r="E30" i="1" s="1"/>
  <c r="G30" i="1" s="1"/>
  <c r="E31" i="1" s="1"/>
  <c r="G31" i="1" s="1"/>
  <c r="E32" i="1" s="1"/>
  <c r="G32" i="1" s="1"/>
  <c r="E33" i="1" s="1"/>
  <c r="G33" i="1" s="1"/>
  <c r="E34" i="1" s="1"/>
  <c r="G34" i="1" s="1"/>
  <c r="E35" i="1" s="1"/>
  <c r="G35" i="1" s="1"/>
  <c r="E36" i="1" s="1"/>
  <c r="G36" i="1" s="1"/>
  <c r="E37" i="1" s="1"/>
  <c r="G37" i="1" s="1"/>
  <c r="E38" i="1" s="1"/>
  <c r="G38" i="1" l="1"/>
  <c r="E39" i="1" s="1"/>
  <c r="G39" i="1" s="1"/>
  <c r="E40" i="1" s="1"/>
  <c r="G40" i="1" s="1"/>
  <c r="E41" i="1" s="1"/>
  <c r="G41" i="1" s="1"/>
  <c r="E42" i="1" s="1"/>
  <c r="G42" i="1" s="1"/>
  <c r="E43" i="1" s="1"/>
  <c r="G43" i="1" s="1"/>
  <c r="E44" i="1" s="1"/>
  <c r="G44" i="1" s="1"/>
  <c r="E45" i="1" s="1"/>
  <c r="G45" i="1" s="1"/>
  <c r="E46" i="1" s="1"/>
  <c r="G46" i="1" s="1"/>
  <c r="E47" i="1" s="1"/>
  <c r="G47" i="1" s="1"/>
  <c r="E48" i="1" s="1"/>
  <c r="G48" i="1" s="1"/>
  <c r="E49" i="1" s="1"/>
  <c r="G49" i="1" s="1"/>
  <c r="E50" i="1" s="1"/>
  <c r="G50" i="1" l="1"/>
  <c r="E51" i="1" s="1"/>
  <c r="G51" i="1" s="1"/>
  <c r="E52" i="1" s="1"/>
  <c r="G52" i="1" s="1"/>
  <c r="E53" i="1" s="1"/>
  <c r="G53" i="1" s="1"/>
  <c r="E54" i="1" s="1"/>
  <c r="G54" i="1" s="1"/>
  <c r="E55" i="1" s="1"/>
  <c r="G55" i="1" s="1"/>
  <c r="E56" i="1" s="1"/>
  <c r="G56" i="1" s="1"/>
  <c r="E57" i="1" s="1"/>
  <c r="G57" i="1" s="1"/>
  <c r="E58" i="1" s="1"/>
  <c r="G58" i="1" s="1"/>
  <c r="E59" i="1" s="1"/>
  <c r="G59" i="1" s="1"/>
  <c r="E60" i="1" s="1"/>
  <c r="G60" i="1" s="1"/>
  <c r="E61" i="1" s="1"/>
  <c r="G61" i="1" s="1"/>
  <c r="E62" i="1" s="1"/>
  <c r="G62" i="1" l="1"/>
  <c r="E63" i="1" s="1"/>
  <c r="G63" i="1" s="1"/>
  <c r="E64" i="1" s="1"/>
  <c r="G64" i="1" s="1"/>
  <c r="E65" i="1" s="1"/>
  <c r="G65" i="1" s="1"/>
  <c r="E66" i="1" s="1"/>
  <c r="G66" i="1" s="1"/>
  <c r="E67" i="1" s="1"/>
  <c r="G67" i="1" s="1"/>
  <c r="E68" i="1" s="1"/>
  <c r="G68" i="1" s="1"/>
  <c r="E69" i="1" s="1"/>
  <c r="G69" i="1" s="1"/>
  <c r="E70" i="1" s="1"/>
  <c r="G70" i="1" s="1"/>
  <c r="E71" i="1" s="1"/>
  <c r="G71" i="1" s="1"/>
  <c r="E72" i="1" s="1"/>
  <c r="G72" i="1" s="1"/>
  <c r="E73" i="1" s="1"/>
  <c r="G73" i="1" s="1"/>
  <c r="E74" i="1" s="1"/>
  <c r="G74" i="1" s="1"/>
  <c r="E75" i="1" s="1"/>
  <c r="G75" i="1" s="1"/>
  <c r="E76" i="1" s="1"/>
  <c r="G76" i="1" s="1"/>
  <c r="E77" i="1" s="1"/>
  <c r="G77" i="1" s="1"/>
  <c r="E78" i="1" s="1"/>
  <c r="G78" i="1" s="1"/>
  <c r="E79" i="1" s="1"/>
  <c r="G79" i="1" s="1"/>
  <c r="E80" i="1" s="1"/>
  <c r="G80" i="1" s="1"/>
  <c r="E81" i="1" s="1"/>
  <c r="G81" i="1" s="1"/>
  <c r="E82" i="1" s="1"/>
  <c r="G82" i="1" s="1"/>
  <c r="E83" i="1" s="1"/>
  <c r="G83" i="1" s="1"/>
  <c r="E84" i="1" s="1"/>
  <c r="G84" i="1" s="1"/>
  <c r="E85" i="1" s="1"/>
  <c r="G85" i="1" s="1"/>
  <c r="E86" i="1" s="1"/>
  <c r="G86" i="1" s="1"/>
  <c r="E87" i="1" s="1"/>
  <c r="G87" i="1" s="1"/>
  <c r="E88" i="1" s="1"/>
  <c r="G88" i="1" s="1"/>
  <c r="E89" i="1" s="1"/>
  <c r="G89" i="1" s="1"/>
  <c r="E90" i="1" s="1"/>
  <c r="G90" i="1" s="1"/>
  <c r="E91" i="1" s="1"/>
  <c r="G91" i="1" s="1"/>
  <c r="E92" i="1" s="1"/>
  <c r="G92" i="1" s="1"/>
  <c r="E93" i="1" s="1"/>
  <c r="G93" i="1" s="1"/>
  <c r="E94" i="1" s="1"/>
  <c r="G94" i="1" s="1"/>
  <c r="E95" i="1" s="1"/>
  <c r="G95" i="1" s="1"/>
  <c r="E96" i="1" s="1"/>
  <c r="G96" i="1" s="1"/>
  <c r="E97" i="1" s="1"/>
  <c r="G97" i="1" s="1"/>
  <c r="E98" i="1" s="1"/>
  <c r="G98" i="1" s="1"/>
  <c r="E99" i="1" s="1"/>
  <c r="G99" i="1" s="1"/>
  <c r="E100" i="1" s="1"/>
  <c r="G100" i="1" s="1"/>
  <c r="E101" i="1" s="1"/>
  <c r="G101" i="1" s="1"/>
  <c r="E102" i="1" s="1"/>
  <c r="G102" i="1" s="1"/>
  <c r="E103" i="1" s="1"/>
  <c r="G103" i="1" s="1"/>
  <c r="E104" i="1" s="1"/>
  <c r="G104" i="1" s="1"/>
  <c r="E105" i="1" s="1"/>
  <c r="G105" i="1" s="1"/>
  <c r="E106" i="1" s="1"/>
  <c r="G106" i="1" s="1"/>
  <c r="E107" i="1" s="1"/>
  <c r="G107" i="1" s="1"/>
  <c r="E108" i="1" s="1"/>
  <c r="G108" i="1" s="1"/>
  <c r="E109" i="1" s="1"/>
  <c r="G109" i="1" s="1"/>
  <c r="E110" i="1" s="1"/>
  <c r="G110" i="1" l="1"/>
  <c r="E111" i="1" s="1"/>
  <c r="G111" i="1" s="1"/>
  <c r="E112" i="1" s="1"/>
  <c r="G112" i="1" s="1"/>
  <c r="E113" i="1" s="1"/>
  <c r="G113" i="1" s="1"/>
  <c r="E114" i="1" s="1"/>
  <c r="G114" i="1" s="1"/>
  <c r="E115" i="1" s="1"/>
  <c r="G115" i="1" s="1"/>
  <c r="E116" i="1" s="1"/>
  <c r="G116" i="1" s="1"/>
  <c r="E117" i="1" s="1"/>
  <c r="G117" i="1" s="1"/>
  <c r="E118" i="1" s="1"/>
  <c r="G118" i="1" s="1"/>
  <c r="E119" i="1" s="1"/>
  <c r="G119" i="1" s="1"/>
  <c r="E120" i="1" s="1"/>
  <c r="G120" i="1" s="1"/>
  <c r="E121" i="1" s="1"/>
  <c r="G121" i="1" s="1"/>
  <c r="E122" i="1" s="1"/>
  <c r="G122" i="1" s="1"/>
  <c r="E123" i="1" s="1"/>
  <c r="G123" i="1" s="1"/>
  <c r="E124" i="1" s="1"/>
  <c r="G124" i="1" s="1"/>
  <c r="E125" i="1" s="1"/>
  <c r="G125" i="1" s="1"/>
  <c r="E126" i="1" s="1"/>
  <c r="G126" i="1" s="1"/>
  <c r="E127" i="1" s="1"/>
  <c r="G127" i="1" s="1"/>
  <c r="E128" i="1" s="1"/>
  <c r="G128" i="1" s="1"/>
  <c r="E129" i="1" s="1"/>
  <c r="G129" i="1" s="1"/>
  <c r="E130" i="1" s="1"/>
  <c r="G130" i="1" s="1"/>
  <c r="E131" i="1" s="1"/>
  <c r="G131" i="1" s="1"/>
  <c r="E132" i="1" s="1"/>
  <c r="G132" i="1" s="1"/>
  <c r="E133" i="1" s="1"/>
  <c r="G133" i="1" s="1"/>
  <c r="E134" i="1" s="1"/>
  <c r="J110" i="1"/>
  <c r="L110" i="1" s="1"/>
  <c r="M110" i="1" s="1"/>
  <c r="G134" i="1" l="1"/>
  <c r="E135" i="1" s="1"/>
  <c r="G135" i="1" s="1"/>
  <c r="E136" i="1" s="1"/>
  <c r="G136" i="1" s="1"/>
  <c r="E137" i="1" s="1"/>
  <c r="G137" i="1" s="1"/>
  <c r="E138" i="1" s="1"/>
  <c r="G138" i="1" s="1"/>
  <c r="E139" i="1" s="1"/>
  <c r="G139" i="1" s="1"/>
  <c r="E140" i="1" s="1"/>
  <c r="G140" i="1" s="1"/>
  <c r="E141" i="1" s="1"/>
  <c r="G141" i="1" s="1"/>
  <c r="E142" i="1" s="1"/>
  <c r="G142" i="1" s="1"/>
  <c r="E143" i="1" s="1"/>
  <c r="G143" i="1" s="1"/>
  <c r="E144" i="1" s="1"/>
  <c r="G144" i="1" s="1"/>
  <c r="E145" i="1" s="1"/>
  <c r="G145" i="1" s="1"/>
  <c r="E146" i="1" s="1"/>
  <c r="G146" i="1" s="1"/>
  <c r="E147" i="1" s="1"/>
  <c r="G147" i="1" s="1"/>
  <c r="E148" i="1" s="1"/>
  <c r="G148" i="1" s="1"/>
  <c r="E149" i="1" s="1"/>
  <c r="G149" i="1" s="1"/>
  <c r="E150" i="1" s="1"/>
  <c r="G150" i="1" s="1"/>
  <c r="E151" i="1" s="1"/>
  <c r="G151" i="1" s="1"/>
  <c r="E152" i="1" s="1"/>
  <c r="G152" i="1" s="1"/>
  <c r="E153" i="1" s="1"/>
  <c r="G153" i="1" s="1"/>
  <c r="E154" i="1" s="1"/>
  <c r="G154" i="1" s="1"/>
  <c r="E155" i="1" s="1"/>
  <c r="G155" i="1" s="1"/>
  <c r="E156" i="1" s="1"/>
  <c r="G156" i="1" s="1"/>
  <c r="E157" i="1" s="1"/>
  <c r="G157" i="1" s="1"/>
  <c r="E158" i="1" s="1"/>
  <c r="G158" i="1" s="1"/>
  <c r="E159" i="1" s="1"/>
  <c r="G159" i="1" s="1"/>
  <c r="E160" i="1" s="1"/>
  <c r="G160" i="1" s="1"/>
  <c r="E161" i="1" s="1"/>
  <c r="G161" i="1" s="1"/>
  <c r="E162" i="1" s="1"/>
  <c r="G162" i="1" s="1"/>
  <c r="E163" i="1" s="1"/>
  <c r="G163" i="1" s="1"/>
  <c r="E164" i="1" s="1"/>
  <c r="G164" i="1" s="1"/>
  <c r="E165" i="1" s="1"/>
  <c r="G165" i="1" s="1"/>
  <c r="E166" i="1" s="1"/>
  <c r="G166" i="1" s="1"/>
  <c r="E167" i="1" s="1"/>
  <c r="G167" i="1" s="1"/>
  <c r="E168" i="1" s="1"/>
  <c r="G168" i="1" s="1"/>
  <c r="E169" i="1" s="1"/>
  <c r="G169" i="1" s="1"/>
  <c r="E170" i="1" s="1"/>
  <c r="J134" i="1"/>
  <c r="G170" i="1" l="1"/>
  <c r="J170" i="1"/>
  <c r="L134" i="1"/>
  <c r="M134" i="1"/>
  <c r="L170" i="1" l="1"/>
  <c r="M170" i="1"/>
  <c r="E171" i="1"/>
  <c r="G171" i="1" s="1"/>
  <c r="E172" i="1" s="1"/>
  <c r="G172" i="1" s="1"/>
  <c r="E173" i="1" s="1"/>
  <c r="G173" i="1" s="1"/>
  <c r="E174" i="1" s="1"/>
  <c r="G174" i="1" s="1"/>
  <c r="E175" i="1" s="1"/>
  <c r="G175" i="1" s="1"/>
  <c r="E176" i="1" s="1"/>
  <c r="G176" i="1" s="1"/>
  <c r="E177" i="1" s="1"/>
  <c r="G177" i="1" s="1"/>
  <c r="E178" i="1" s="1"/>
  <c r="G178" i="1" s="1"/>
  <c r="E179" i="1" s="1"/>
  <c r="G179" i="1" s="1"/>
  <c r="E180" i="1" s="1"/>
  <c r="G180" i="1" s="1"/>
  <c r="E181" i="1" s="1"/>
  <c r="G181" i="1" s="1"/>
  <c r="E182" i="1" s="1"/>
  <c r="G182" i="1" s="1"/>
  <c r="I182" i="1"/>
  <c r="J182" i="1" l="1"/>
  <c r="L182" i="1" s="1"/>
  <c r="M182" i="1" s="1"/>
  <c r="E183" i="1"/>
  <c r="G183" i="1" s="1"/>
  <c r="E184" i="1" s="1"/>
  <c r="G184" i="1" s="1"/>
  <c r="E185" i="1" s="1"/>
  <c r="G185" i="1" s="1"/>
  <c r="E186" i="1" s="1"/>
  <c r="G186" i="1" s="1"/>
  <c r="E187" i="1" s="1"/>
  <c r="G187" i="1" s="1"/>
  <c r="E188" i="1" s="1"/>
  <c r="G188" i="1" s="1"/>
  <c r="E189" i="1" s="1"/>
  <c r="G189" i="1" s="1"/>
  <c r="E190" i="1" s="1"/>
  <c r="G190" i="1" s="1"/>
  <c r="E191" i="1" s="1"/>
  <c r="G191" i="1" s="1"/>
  <c r="E192" i="1" s="1"/>
  <c r="G192" i="1" s="1"/>
  <c r="E193" i="1" s="1"/>
  <c r="G193" i="1" s="1"/>
  <c r="E194" i="1" s="1"/>
  <c r="G194" i="1" s="1"/>
  <c r="I194" i="1"/>
  <c r="E195" i="1" l="1"/>
  <c r="G195" i="1" s="1"/>
  <c r="E196" i="1" s="1"/>
  <c r="G196" i="1" s="1"/>
  <c r="E197" i="1" s="1"/>
  <c r="G197" i="1" s="1"/>
  <c r="E198" i="1" s="1"/>
  <c r="G198" i="1" s="1"/>
  <c r="E199" i="1" s="1"/>
  <c r="G199" i="1" s="1"/>
  <c r="E200" i="1" s="1"/>
  <c r="G200" i="1" s="1"/>
  <c r="E201" i="1" s="1"/>
  <c r="G201" i="1" s="1"/>
  <c r="E202" i="1" s="1"/>
  <c r="G202" i="1" s="1"/>
  <c r="E203" i="1" s="1"/>
  <c r="G203" i="1" s="1"/>
  <c r="E204" i="1" s="1"/>
  <c r="G204" i="1" s="1"/>
  <c r="E205" i="1" s="1"/>
  <c r="G205" i="1" s="1"/>
  <c r="E206" i="1" s="1"/>
  <c r="G206" i="1" s="1"/>
  <c r="I206" i="1"/>
  <c r="J194" i="1"/>
  <c r="L194" i="1" l="1"/>
  <c r="M194" i="1" s="1"/>
  <c r="J206" i="1"/>
  <c r="L206" i="1" s="1"/>
  <c r="M206" i="1" s="1"/>
  <c r="E207" i="1"/>
  <c r="G207" i="1" s="1"/>
  <c r="E208" i="1" s="1"/>
  <c r="G208" i="1" s="1"/>
  <c r="E209" i="1" s="1"/>
  <c r="G209" i="1" s="1"/>
  <c r="E210" i="1" s="1"/>
  <c r="G210" i="1" s="1"/>
  <c r="E211" i="1" s="1"/>
  <c r="G211" i="1" s="1"/>
  <c r="E212" i="1" s="1"/>
  <c r="G212" i="1" s="1"/>
  <c r="E213" i="1" s="1"/>
  <c r="G213" i="1" s="1"/>
  <c r="E214" i="1" s="1"/>
  <c r="G214" i="1" s="1"/>
  <c r="E215" i="1" s="1"/>
  <c r="G215" i="1" s="1"/>
  <c r="E216" i="1" s="1"/>
  <c r="G216" i="1" s="1"/>
  <c r="E217" i="1" s="1"/>
  <c r="G217" i="1" s="1"/>
  <c r="E218" i="1" s="1"/>
  <c r="G218" i="1" s="1"/>
  <c r="I218" i="1"/>
  <c r="J218" i="1" l="1"/>
  <c r="L218" i="1" s="1"/>
  <c r="M218" i="1" s="1"/>
  <c r="E219" i="1"/>
  <c r="G219" i="1" s="1"/>
  <c r="E220" i="1" s="1"/>
  <c r="G220" i="1" s="1"/>
  <c r="E221" i="1" s="1"/>
  <c r="G221" i="1" s="1"/>
  <c r="E222" i="1" s="1"/>
  <c r="G222" i="1" s="1"/>
  <c r="E223" i="1" s="1"/>
  <c r="G223" i="1" s="1"/>
  <c r="E224" i="1" s="1"/>
  <c r="G224" i="1" s="1"/>
  <c r="E225" i="1" s="1"/>
  <c r="G225" i="1" s="1"/>
  <c r="E226" i="1" s="1"/>
  <c r="G226" i="1" s="1"/>
  <c r="E227" i="1" s="1"/>
  <c r="G227" i="1" s="1"/>
  <c r="E228" i="1" s="1"/>
  <c r="G228" i="1" s="1"/>
  <c r="E229" i="1" s="1"/>
  <c r="G229" i="1" s="1"/>
  <c r="E230" i="1" s="1"/>
  <c r="G230" i="1" s="1"/>
  <c r="I230" i="1"/>
  <c r="J230" i="1" l="1"/>
  <c r="L230" i="1" s="1"/>
  <c r="M230" i="1" s="1"/>
  <c r="E231" i="1"/>
  <c r="G231" i="1" s="1"/>
  <c r="E232" i="1" s="1"/>
  <c r="G232" i="1" s="1"/>
  <c r="E233" i="1" s="1"/>
  <c r="G233" i="1" s="1"/>
  <c r="E234" i="1" s="1"/>
  <c r="G234" i="1" s="1"/>
  <c r="E235" i="1" s="1"/>
  <c r="G235" i="1" s="1"/>
  <c r="E236" i="1" s="1"/>
  <c r="G236" i="1" s="1"/>
  <c r="E237" i="1" s="1"/>
  <c r="G237" i="1" s="1"/>
  <c r="E238" i="1" s="1"/>
  <c r="G238" i="1" s="1"/>
  <c r="E239" i="1" s="1"/>
  <c r="G239" i="1" s="1"/>
  <c r="E240" i="1" s="1"/>
  <c r="G240" i="1" s="1"/>
  <c r="E241" i="1" s="1"/>
  <c r="G241" i="1" s="1"/>
  <c r="E242" i="1" s="1"/>
  <c r="G242" i="1" s="1"/>
  <c r="I242" i="1"/>
  <c r="J242" i="1" l="1"/>
  <c r="L242" i="1" s="1"/>
  <c r="M24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₩&quot;#,##0"/>
    <numFmt numFmtId="177" formatCode="&quot;₩&quot;#,##0_);[Red]\(&quot;₩&quot;#,##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left"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43"/>
  <sheetViews>
    <sheetView tabSelected="1" workbookViewId="0">
      <selection activeCell="P4" sqref="P4"/>
    </sheetView>
  </sheetViews>
  <sheetFormatPr defaultRowHeight="16.5" x14ac:dyDescent="0.3"/>
  <cols>
    <col min="4" max="4" width="11.75" bestFit="1" customWidth="1"/>
    <col min="5" max="5" width="21.875" bestFit="1" customWidth="1"/>
    <col min="7" max="7" width="14.375" bestFit="1" customWidth="1"/>
    <col min="8" max="8" width="13.625" style="2" bestFit="1" customWidth="1"/>
    <col min="9" max="9" width="14.375" bestFit="1" customWidth="1"/>
    <col min="10" max="10" width="12.25" customWidth="1"/>
    <col min="12" max="13" width="11.75" bestFit="1" customWidth="1"/>
    <col min="15" max="15" width="12.875" style="1" bestFit="1" customWidth="1"/>
  </cols>
  <sheetData>
    <row r="2" spans="1:15" x14ac:dyDescent="0.3">
      <c r="E2">
        <v>0</v>
      </c>
      <c r="F2">
        <v>0</v>
      </c>
      <c r="G2">
        <v>0</v>
      </c>
    </row>
    <row r="3" spans="1:15" x14ac:dyDescent="0.3">
      <c r="A3">
        <v>1</v>
      </c>
      <c r="B3" s="3">
        <v>2022</v>
      </c>
      <c r="C3">
        <v>1</v>
      </c>
      <c r="D3" s="1">
        <v>5000000</v>
      </c>
      <c r="E3" s="1">
        <f xml:space="preserve"> G2 + D3 - H3</f>
        <v>5000000</v>
      </c>
      <c r="F3">
        <v>0</v>
      </c>
      <c r="G3" s="1">
        <f xml:space="preserve"> (E3 * F3) + E3</f>
        <v>5000000</v>
      </c>
      <c r="H3" s="2">
        <v>0</v>
      </c>
    </row>
    <row r="4" spans="1:15" x14ac:dyDescent="0.3">
      <c r="B4" s="3"/>
      <c r="C4">
        <v>2</v>
      </c>
      <c r="D4" s="1">
        <v>0</v>
      </c>
      <c r="E4" s="1">
        <f xml:space="preserve"> G3 + D4 - H4</f>
        <v>5000000</v>
      </c>
      <c r="F4">
        <v>0</v>
      </c>
      <c r="G4" s="1">
        <f xml:space="preserve"> (E4 * F4) + E4</f>
        <v>5000000</v>
      </c>
      <c r="H4" s="2">
        <v>0</v>
      </c>
    </row>
    <row r="5" spans="1:15" x14ac:dyDescent="0.3">
      <c r="B5" s="3"/>
      <c r="C5">
        <v>3</v>
      </c>
      <c r="D5" s="1">
        <v>0</v>
      </c>
      <c r="E5" s="1">
        <f t="shared" ref="E5:E68" si="0" xml:space="preserve"> G4 + D5 - H5</f>
        <v>5000000</v>
      </c>
      <c r="F5">
        <v>0.05</v>
      </c>
      <c r="G5" s="1">
        <f xml:space="preserve"> (E5 * F5) + E5</f>
        <v>5250000</v>
      </c>
      <c r="H5" s="2">
        <v>0</v>
      </c>
    </row>
    <row r="6" spans="1:15" x14ac:dyDescent="0.3">
      <c r="B6" s="3"/>
      <c r="C6">
        <v>4</v>
      </c>
      <c r="D6" s="1">
        <v>2500000</v>
      </c>
      <c r="E6" s="1">
        <f t="shared" si="0"/>
        <v>7750000</v>
      </c>
      <c r="F6">
        <v>0</v>
      </c>
      <c r="G6" s="1">
        <f t="shared" ref="G6:G14" si="1" xml:space="preserve"> (E6 * F6) + E6</f>
        <v>7750000</v>
      </c>
      <c r="H6" s="2">
        <v>0</v>
      </c>
      <c r="O6" s="1">
        <v>9530000</v>
      </c>
    </row>
    <row r="7" spans="1:15" x14ac:dyDescent="0.3">
      <c r="B7" s="3"/>
      <c r="C7">
        <v>5</v>
      </c>
      <c r="D7" s="1">
        <v>2500000</v>
      </c>
      <c r="E7" s="1">
        <f t="shared" si="0"/>
        <v>10250000</v>
      </c>
      <c r="F7">
        <v>0</v>
      </c>
      <c r="G7" s="1">
        <f t="shared" si="1"/>
        <v>10250000</v>
      </c>
      <c r="H7" s="2">
        <v>0</v>
      </c>
      <c r="O7" s="1">
        <v>12030000</v>
      </c>
    </row>
    <row r="8" spans="1:15" x14ac:dyDescent="0.3">
      <c r="B8" s="3"/>
      <c r="C8">
        <v>6</v>
      </c>
      <c r="D8" s="1">
        <v>2500000</v>
      </c>
      <c r="E8" s="1">
        <f t="shared" si="0"/>
        <v>12750000</v>
      </c>
      <c r="F8">
        <v>0.05</v>
      </c>
      <c r="G8" s="1">
        <f t="shared" si="1"/>
        <v>13387500</v>
      </c>
      <c r="H8" s="2">
        <v>0</v>
      </c>
      <c r="O8" s="1">
        <v>14530000</v>
      </c>
    </row>
    <row r="9" spans="1:15" x14ac:dyDescent="0.3">
      <c r="B9" s="3"/>
      <c r="C9">
        <v>7</v>
      </c>
      <c r="D9" s="1">
        <v>2500000</v>
      </c>
      <c r="E9" s="1">
        <f t="shared" si="0"/>
        <v>15887500</v>
      </c>
      <c r="F9">
        <v>0</v>
      </c>
      <c r="G9" s="1">
        <f t="shared" si="1"/>
        <v>15887500</v>
      </c>
      <c r="H9" s="2">
        <v>0</v>
      </c>
      <c r="O9" s="1">
        <v>17030000</v>
      </c>
    </row>
    <row r="10" spans="1:15" x14ac:dyDescent="0.3">
      <c r="B10" s="3"/>
      <c r="C10">
        <v>8</v>
      </c>
      <c r="D10" s="1">
        <v>2500000</v>
      </c>
      <c r="E10" s="1">
        <f t="shared" si="0"/>
        <v>18387500</v>
      </c>
      <c r="F10">
        <v>0</v>
      </c>
      <c r="G10" s="1">
        <f t="shared" si="1"/>
        <v>18387500</v>
      </c>
      <c r="H10" s="2">
        <v>0</v>
      </c>
      <c r="O10" s="1">
        <v>19530000</v>
      </c>
    </row>
    <row r="11" spans="1:15" x14ac:dyDescent="0.3">
      <c r="B11" s="3"/>
      <c r="C11">
        <v>9</v>
      </c>
      <c r="D11" s="1">
        <v>2500000</v>
      </c>
      <c r="E11" s="1">
        <f t="shared" si="0"/>
        <v>20887500</v>
      </c>
      <c r="F11">
        <v>0.05</v>
      </c>
      <c r="G11" s="1">
        <f t="shared" si="1"/>
        <v>21931875</v>
      </c>
      <c r="H11" s="2">
        <v>0</v>
      </c>
      <c r="O11" s="1">
        <v>22030000</v>
      </c>
    </row>
    <row r="12" spans="1:15" x14ac:dyDescent="0.3">
      <c r="B12" s="3"/>
      <c r="C12">
        <v>10</v>
      </c>
      <c r="D12" s="1">
        <v>2500000</v>
      </c>
      <c r="E12" s="1">
        <f t="shared" si="0"/>
        <v>24431875</v>
      </c>
      <c r="F12">
        <v>0</v>
      </c>
      <c r="G12" s="1">
        <f t="shared" si="1"/>
        <v>24431875</v>
      </c>
      <c r="H12" s="2">
        <v>0</v>
      </c>
      <c r="O12" s="1">
        <v>24530000</v>
      </c>
    </row>
    <row r="13" spans="1:15" x14ac:dyDescent="0.3">
      <c r="B13" s="3"/>
      <c r="C13">
        <v>11</v>
      </c>
      <c r="D13" s="1">
        <v>2500000</v>
      </c>
      <c r="E13" s="1">
        <f t="shared" si="0"/>
        <v>26931875</v>
      </c>
      <c r="F13">
        <v>0</v>
      </c>
      <c r="G13" s="1">
        <f t="shared" si="1"/>
        <v>26931875</v>
      </c>
      <c r="H13" s="2">
        <v>0</v>
      </c>
      <c r="O13" s="1">
        <v>27030000</v>
      </c>
    </row>
    <row r="14" spans="1:15" x14ac:dyDescent="0.3">
      <c r="B14" s="3"/>
      <c r="C14">
        <v>12</v>
      </c>
      <c r="D14" s="1">
        <v>2500000</v>
      </c>
      <c r="E14" s="1">
        <f t="shared" si="0"/>
        <v>29431875</v>
      </c>
      <c r="F14">
        <v>0.05</v>
      </c>
      <c r="G14" s="1">
        <f t="shared" si="1"/>
        <v>30903468.75</v>
      </c>
      <c r="H14" s="2">
        <v>0</v>
      </c>
      <c r="I14" s="1">
        <f xml:space="preserve"> (G2 + SUM(D3:D14)) - SUM(H3:H14)</f>
        <v>27500000</v>
      </c>
      <c r="J14" s="1">
        <f xml:space="preserve"> E14 - I14</f>
        <v>1931875</v>
      </c>
      <c r="K14">
        <v>0.84</v>
      </c>
      <c r="L14" s="1">
        <f xml:space="preserve"> J14 * K14</f>
        <v>1622775</v>
      </c>
      <c r="M14" s="1">
        <f xml:space="preserve"> J14 - L14</f>
        <v>309100</v>
      </c>
      <c r="N14">
        <f xml:space="preserve"> J14 / I14 * 100</f>
        <v>7.0250000000000004</v>
      </c>
      <c r="O14" s="1">
        <v>29530000</v>
      </c>
    </row>
    <row r="15" spans="1:15" x14ac:dyDescent="0.3">
      <c r="A15">
        <v>2</v>
      </c>
      <c r="B15" s="3">
        <v>2023</v>
      </c>
      <c r="C15">
        <v>1</v>
      </c>
      <c r="D15" s="1">
        <v>2500000</v>
      </c>
      <c r="E15" s="1">
        <f t="shared" si="0"/>
        <v>33403468.75</v>
      </c>
      <c r="F15">
        <v>0</v>
      </c>
      <c r="G15" s="1">
        <f xml:space="preserve"> (E15 * F15) + E15</f>
        <v>33403468.75</v>
      </c>
      <c r="H15" s="2">
        <v>0</v>
      </c>
    </row>
    <row r="16" spans="1:15" x14ac:dyDescent="0.3">
      <c r="B16" s="3"/>
      <c r="C16">
        <v>2</v>
      </c>
      <c r="D16" s="1">
        <v>2500000</v>
      </c>
      <c r="E16" s="1">
        <f t="shared" si="0"/>
        <v>35903468.75</v>
      </c>
      <c r="F16">
        <v>0</v>
      </c>
      <c r="G16" s="1">
        <f xml:space="preserve"> (E16 * F16) + E16</f>
        <v>35903468.75</v>
      </c>
      <c r="H16" s="2">
        <v>0</v>
      </c>
    </row>
    <row r="17" spans="1:14" x14ac:dyDescent="0.3">
      <c r="B17" s="3"/>
      <c r="C17">
        <v>3</v>
      </c>
      <c r="D17" s="1">
        <v>2500000</v>
      </c>
      <c r="E17" s="1">
        <f t="shared" si="0"/>
        <v>38403468.75</v>
      </c>
      <c r="F17">
        <v>0.05</v>
      </c>
      <c r="G17" s="1">
        <f xml:space="preserve"> (E17 * F17) + E17</f>
        <v>40323642.1875</v>
      </c>
      <c r="H17" s="2">
        <v>0</v>
      </c>
    </row>
    <row r="18" spans="1:14" x14ac:dyDescent="0.3">
      <c r="B18" s="3"/>
      <c r="C18">
        <v>4</v>
      </c>
      <c r="D18" s="1">
        <v>2500000</v>
      </c>
      <c r="E18" s="1">
        <f t="shared" si="0"/>
        <v>42823642.1875</v>
      </c>
      <c r="F18">
        <v>0</v>
      </c>
      <c r="G18" s="1">
        <f t="shared" ref="G18:G26" si="2" xml:space="preserve"> (E18 * F18) + E18</f>
        <v>42823642.1875</v>
      </c>
      <c r="H18" s="2">
        <v>0</v>
      </c>
    </row>
    <row r="19" spans="1:14" x14ac:dyDescent="0.3">
      <c r="B19" s="3"/>
      <c r="C19">
        <v>5</v>
      </c>
      <c r="D19" s="1">
        <v>2500000</v>
      </c>
      <c r="E19" s="1">
        <f t="shared" si="0"/>
        <v>45014542.1875</v>
      </c>
      <c r="F19">
        <v>0</v>
      </c>
      <c r="G19" s="1">
        <f t="shared" si="2"/>
        <v>45014542.1875</v>
      </c>
      <c r="H19" s="2">
        <v>309100</v>
      </c>
    </row>
    <row r="20" spans="1:14" x14ac:dyDescent="0.3">
      <c r="B20" s="3"/>
      <c r="C20">
        <v>6</v>
      </c>
      <c r="D20" s="1">
        <v>2500000</v>
      </c>
      <c r="E20" s="1">
        <f t="shared" si="0"/>
        <v>47514542.1875</v>
      </c>
      <c r="F20">
        <v>0.05</v>
      </c>
      <c r="G20" s="1">
        <f t="shared" si="2"/>
        <v>49890269.296875</v>
      </c>
      <c r="H20" s="2">
        <v>0</v>
      </c>
    </row>
    <row r="21" spans="1:14" x14ac:dyDescent="0.3">
      <c r="B21" s="3"/>
      <c r="C21">
        <v>7</v>
      </c>
      <c r="D21" s="1">
        <v>2500000</v>
      </c>
      <c r="E21" s="1">
        <f t="shared" si="0"/>
        <v>52390269.296875</v>
      </c>
      <c r="F21">
        <v>0</v>
      </c>
      <c r="G21" s="1">
        <f t="shared" si="2"/>
        <v>52390269.296875</v>
      </c>
      <c r="H21" s="2">
        <v>0</v>
      </c>
    </row>
    <row r="22" spans="1:14" x14ac:dyDescent="0.3">
      <c r="B22" s="3"/>
      <c r="C22">
        <v>8</v>
      </c>
      <c r="D22" s="1">
        <v>2500000</v>
      </c>
      <c r="E22" s="1">
        <f t="shared" si="0"/>
        <v>54890269.296875</v>
      </c>
      <c r="F22">
        <v>0</v>
      </c>
      <c r="G22" s="1">
        <f t="shared" si="2"/>
        <v>54890269.296875</v>
      </c>
      <c r="H22" s="2">
        <v>0</v>
      </c>
    </row>
    <row r="23" spans="1:14" x14ac:dyDescent="0.3">
      <c r="B23" s="3"/>
      <c r="C23">
        <v>9</v>
      </c>
      <c r="D23" s="1">
        <v>2500000</v>
      </c>
      <c r="E23" s="1">
        <f t="shared" si="0"/>
        <v>57390269.296875</v>
      </c>
      <c r="F23">
        <v>0.05</v>
      </c>
      <c r="G23" s="1">
        <f t="shared" si="2"/>
        <v>60259782.76171875</v>
      </c>
      <c r="H23" s="2">
        <v>0</v>
      </c>
    </row>
    <row r="24" spans="1:14" x14ac:dyDescent="0.3">
      <c r="B24" s="3"/>
      <c r="C24">
        <v>10</v>
      </c>
      <c r="D24" s="1">
        <v>2500000</v>
      </c>
      <c r="E24" s="1">
        <f t="shared" si="0"/>
        <v>62759782.76171875</v>
      </c>
      <c r="F24">
        <v>0</v>
      </c>
      <c r="G24" s="1">
        <f t="shared" si="2"/>
        <v>62759782.76171875</v>
      </c>
      <c r="H24" s="2">
        <v>0</v>
      </c>
    </row>
    <row r="25" spans="1:14" x14ac:dyDescent="0.3">
      <c r="B25" s="3"/>
      <c r="C25">
        <v>11</v>
      </c>
      <c r="D25" s="1">
        <v>2500000</v>
      </c>
      <c r="E25" s="1">
        <f t="shared" si="0"/>
        <v>65259782.76171875</v>
      </c>
      <c r="F25">
        <v>0</v>
      </c>
      <c r="G25" s="1">
        <f t="shared" si="2"/>
        <v>65259782.76171875</v>
      </c>
      <c r="H25" s="2">
        <v>0</v>
      </c>
    </row>
    <row r="26" spans="1:14" x14ac:dyDescent="0.3">
      <c r="B26" s="3"/>
      <c r="C26">
        <v>12</v>
      </c>
      <c r="D26" s="1">
        <v>2500000</v>
      </c>
      <c r="E26" s="1">
        <f t="shared" si="0"/>
        <v>67759782.76171875</v>
      </c>
      <c r="F26">
        <v>0.05</v>
      </c>
      <c r="G26" s="1">
        <f t="shared" si="2"/>
        <v>71147771.899804682</v>
      </c>
      <c r="H26" s="2">
        <v>0</v>
      </c>
      <c r="I26" s="1">
        <f xml:space="preserve"> (G14 + SUM(D15:D26)) - SUM(H15:H26)</f>
        <v>60594368.75</v>
      </c>
      <c r="J26" s="1">
        <f xml:space="preserve"> E26 - I26</f>
        <v>7165414.01171875</v>
      </c>
      <c r="K26">
        <v>0.84</v>
      </c>
      <c r="L26" s="1">
        <f xml:space="preserve"> J26 * K26</f>
        <v>6018947.7698437497</v>
      </c>
      <c r="M26" s="1">
        <f xml:space="preserve"> J26 - L26</f>
        <v>1146466.2418750003</v>
      </c>
      <c r="N26">
        <f xml:space="preserve"> J26 / I26 * 100</f>
        <v>11.825214387960351</v>
      </c>
    </row>
    <row r="27" spans="1:14" x14ac:dyDescent="0.3">
      <c r="A27">
        <v>3</v>
      </c>
      <c r="B27" s="3">
        <v>2024</v>
      </c>
      <c r="C27">
        <v>1</v>
      </c>
      <c r="D27" s="1">
        <v>2500000</v>
      </c>
      <c r="E27" s="1">
        <f t="shared" si="0"/>
        <v>73647771.899804682</v>
      </c>
      <c r="F27">
        <v>0</v>
      </c>
      <c r="G27" s="1">
        <f xml:space="preserve"> (E27 * F27) + E27</f>
        <v>73647771.899804682</v>
      </c>
      <c r="H27" s="2">
        <v>0</v>
      </c>
    </row>
    <row r="28" spans="1:14" x14ac:dyDescent="0.3">
      <c r="B28" s="3"/>
      <c r="C28">
        <v>2</v>
      </c>
      <c r="D28" s="1">
        <v>2500000</v>
      </c>
      <c r="E28" s="1">
        <f t="shared" si="0"/>
        <v>76147771.899804682</v>
      </c>
      <c r="F28">
        <v>0</v>
      </c>
      <c r="G28" s="1">
        <f xml:space="preserve"> (E28 * F28) + E28</f>
        <v>76147771.899804682</v>
      </c>
      <c r="H28" s="2">
        <v>0</v>
      </c>
    </row>
    <row r="29" spans="1:14" x14ac:dyDescent="0.3">
      <c r="B29" s="3"/>
      <c r="C29">
        <v>3</v>
      </c>
      <c r="D29" s="1">
        <v>2500000</v>
      </c>
      <c r="E29" s="1">
        <f t="shared" si="0"/>
        <v>78647771.899804682</v>
      </c>
      <c r="F29">
        <v>0.05</v>
      </c>
      <c r="G29" s="1">
        <f xml:space="preserve"> (E29 * F29) + E29</f>
        <v>82580160.49479492</v>
      </c>
      <c r="H29" s="2">
        <v>0</v>
      </c>
    </row>
    <row r="30" spans="1:14" x14ac:dyDescent="0.3">
      <c r="B30" s="3"/>
      <c r="C30">
        <v>4</v>
      </c>
      <c r="D30" s="1">
        <v>2500000</v>
      </c>
      <c r="E30" s="1">
        <f t="shared" si="0"/>
        <v>85080160.49479492</v>
      </c>
      <c r="F30">
        <v>0</v>
      </c>
      <c r="G30" s="1">
        <f t="shared" ref="G30:G38" si="3" xml:space="preserve"> (E30 * F30) + E30</f>
        <v>85080160.49479492</v>
      </c>
      <c r="H30" s="2">
        <v>0</v>
      </c>
    </row>
    <row r="31" spans="1:14" x14ac:dyDescent="0.3">
      <c r="B31" s="3"/>
      <c r="C31">
        <v>5</v>
      </c>
      <c r="D31" s="1">
        <v>2500000</v>
      </c>
      <c r="E31" s="1">
        <f t="shared" si="0"/>
        <v>86433694.49479492</v>
      </c>
      <c r="F31">
        <v>0</v>
      </c>
      <c r="G31" s="1">
        <f t="shared" si="3"/>
        <v>86433694.49479492</v>
      </c>
      <c r="H31" s="2">
        <v>1146466</v>
      </c>
    </row>
    <row r="32" spans="1:14" x14ac:dyDescent="0.3">
      <c r="B32" s="3"/>
      <c r="C32">
        <v>6</v>
      </c>
      <c r="D32" s="1">
        <v>2500000</v>
      </c>
      <c r="E32" s="1">
        <f t="shared" si="0"/>
        <v>88933694.49479492</v>
      </c>
      <c r="F32">
        <v>0.05</v>
      </c>
      <c r="G32" s="1">
        <f t="shared" si="3"/>
        <v>93380379.219534665</v>
      </c>
      <c r="H32" s="2">
        <v>0</v>
      </c>
    </row>
    <row r="33" spans="1:14" x14ac:dyDescent="0.3">
      <c r="B33" s="3"/>
      <c r="C33">
        <v>7</v>
      </c>
      <c r="D33" s="1">
        <v>2500000</v>
      </c>
      <c r="E33" s="1">
        <f t="shared" si="0"/>
        <v>95880379.219534665</v>
      </c>
      <c r="F33">
        <v>0</v>
      </c>
      <c r="G33" s="1">
        <f t="shared" si="3"/>
        <v>95880379.219534665</v>
      </c>
      <c r="H33" s="2">
        <v>0</v>
      </c>
    </row>
    <row r="34" spans="1:14" x14ac:dyDescent="0.3">
      <c r="B34" s="3"/>
      <c r="C34">
        <v>8</v>
      </c>
      <c r="D34" s="1">
        <v>2500000</v>
      </c>
      <c r="E34" s="1">
        <f t="shared" si="0"/>
        <v>98380379.219534665</v>
      </c>
      <c r="F34">
        <v>0</v>
      </c>
      <c r="G34" s="1">
        <f t="shared" si="3"/>
        <v>98380379.219534665</v>
      </c>
      <c r="H34" s="2">
        <v>0</v>
      </c>
    </row>
    <row r="35" spans="1:14" x14ac:dyDescent="0.3">
      <c r="B35" s="3"/>
      <c r="C35">
        <v>9</v>
      </c>
      <c r="D35" s="1">
        <v>2500000</v>
      </c>
      <c r="E35" s="1">
        <f t="shared" si="0"/>
        <v>100880379.21953467</v>
      </c>
      <c r="F35">
        <v>0.05</v>
      </c>
      <c r="G35" s="1">
        <f t="shared" si="3"/>
        <v>105924398.1805114</v>
      </c>
      <c r="H35" s="2">
        <v>0</v>
      </c>
    </row>
    <row r="36" spans="1:14" x14ac:dyDescent="0.3">
      <c r="B36" s="3"/>
      <c r="C36">
        <v>10</v>
      </c>
      <c r="D36" s="1">
        <v>2500000</v>
      </c>
      <c r="E36" s="1">
        <f t="shared" si="0"/>
        <v>108424398.1805114</v>
      </c>
      <c r="F36">
        <v>0</v>
      </c>
      <c r="G36" s="1">
        <f t="shared" si="3"/>
        <v>108424398.1805114</v>
      </c>
      <c r="H36" s="2">
        <v>0</v>
      </c>
    </row>
    <row r="37" spans="1:14" x14ac:dyDescent="0.3">
      <c r="B37" s="3"/>
      <c r="C37">
        <v>11</v>
      </c>
      <c r="D37" s="1">
        <v>2500000</v>
      </c>
      <c r="E37" s="1">
        <f t="shared" si="0"/>
        <v>110924398.1805114</v>
      </c>
      <c r="F37">
        <v>0</v>
      </c>
      <c r="G37" s="1">
        <f t="shared" si="3"/>
        <v>110924398.1805114</v>
      </c>
      <c r="H37" s="2">
        <v>0</v>
      </c>
    </row>
    <row r="38" spans="1:14" x14ac:dyDescent="0.3">
      <c r="B38" s="3"/>
      <c r="C38">
        <v>12</v>
      </c>
      <c r="D38" s="1">
        <v>2500000</v>
      </c>
      <c r="E38" s="1">
        <f t="shared" si="0"/>
        <v>113424398.1805114</v>
      </c>
      <c r="F38">
        <v>0.05</v>
      </c>
      <c r="G38" s="1">
        <f t="shared" si="3"/>
        <v>119095618.08953696</v>
      </c>
      <c r="H38" s="2">
        <v>0</v>
      </c>
      <c r="I38" s="1">
        <f xml:space="preserve"> (G26 + SUM(D27:D38)) - SUM(H27:H38)</f>
        <v>100001305.89980468</v>
      </c>
      <c r="J38" s="1">
        <f xml:space="preserve"> E38 - I38</f>
        <v>13423092.280706719</v>
      </c>
      <c r="K38">
        <v>0.84</v>
      </c>
      <c r="L38" s="1">
        <f xml:space="preserve"> J38 * K38</f>
        <v>11275397.515793644</v>
      </c>
      <c r="M38" s="1">
        <f xml:space="preserve"> J38 - L38</f>
        <v>2147694.7649130747</v>
      </c>
      <c r="N38">
        <f xml:space="preserve"> J38 / I38 * 100</f>
        <v>13.422916990859951</v>
      </c>
    </row>
    <row r="39" spans="1:14" x14ac:dyDescent="0.3">
      <c r="A39">
        <v>4</v>
      </c>
      <c r="B39" s="3">
        <v>2025</v>
      </c>
      <c r="C39">
        <v>1</v>
      </c>
      <c r="D39" s="1">
        <v>2500000</v>
      </c>
      <c r="E39" s="1">
        <f t="shared" si="0"/>
        <v>71595618.089536965</v>
      </c>
      <c r="F39">
        <v>0</v>
      </c>
      <c r="G39" s="1">
        <f t="shared" ref="G39:G102" si="4" xml:space="preserve"> (E39 * F39) + E39</f>
        <v>71595618.089536965</v>
      </c>
      <c r="H39" s="2">
        <v>50000000</v>
      </c>
    </row>
    <row r="40" spans="1:14" x14ac:dyDescent="0.3">
      <c r="B40" s="3"/>
      <c r="C40">
        <v>2</v>
      </c>
      <c r="D40" s="1">
        <v>2500000</v>
      </c>
      <c r="E40" s="1">
        <f t="shared" si="0"/>
        <v>74095618.089536965</v>
      </c>
      <c r="F40">
        <v>0</v>
      </c>
      <c r="G40" s="1">
        <f t="shared" si="4"/>
        <v>74095618.089536965</v>
      </c>
      <c r="H40" s="2">
        <v>0</v>
      </c>
    </row>
    <row r="41" spans="1:14" x14ac:dyDescent="0.3">
      <c r="B41" s="3"/>
      <c r="C41">
        <v>3</v>
      </c>
      <c r="D41" s="1">
        <v>2500000</v>
      </c>
      <c r="E41" s="1">
        <f t="shared" si="0"/>
        <v>76595618.089536965</v>
      </c>
      <c r="F41">
        <v>0.05</v>
      </c>
      <c r="G41" s="1">
        <f t="shared" si="4"/>
        <v>80425398.994013816</v>
      </c>
      <c r="H41" s="2">
        <v>0</v>
      </c>
    </row>
    <row r="42" spans="1:14" x14ac:dyDescent="0.3">
      <c r="B42" s="3"/>
      <c r="C42">
        <v>4</v>
      </c>
      <c r="D42" s="1">
        <v>2500000</v>
      </c>
      <c r="E42" s="1">
        <f t="shared" si="0"/>
        <v>82925398.994013816</v>
      </c>
      <c r="F42">
        <v>0</v>
      </c>
      <c r="G42" s="1">
        <f t="shared" si="4"/>
        <v>82925398.994013816</v>
      </c>
      <c r="H42" s="2">
        <v>0</v>
      </c>
    </row>
    <row r="43" spans="1:14" x14ac:dyDescent="0.3">
      <c r="B43" s="3"/>
      <c r="C43">
        <v>5</v>
      </c>
      <c r="D43" s="1">
        <v>2500000</v>
      </c>
      <c r="E43" s="1">
        <f t="shared" si="0"/>
        <v>83277703.994013816</v>
      </c>
      <c r="F43">
        <v>0</v>
      </c>
      <c r="G43" s="1">
        <f t="shared" si="4"/>
        <v>83277703.994013816</v>
      </c>
      <c r="H43" s="2">
        <v>2147695</v>
      </c>
    </row>
    <row r="44" spans="1:14" x14ac:dyDescent="0.3">
      <c r="B44" s="3"/>
      <c r="C44">
        <v>6</v>
      </c>
      <c r="D44" s="1">
        <v>2500000</v>
      </c>
      <c r="E44" s="1">
        <f t="shared" si="0"/>
        <v>85777703.994013816</v>
      </c>
      <c r="F44">
        <v>0.05</v>
      </c>
      <c r="G44" s="1">
        <f t="shared" si="4"/>
        <v>90066589.193714499</v>
      </c>
      <c r="H44" s="2">
        <v>0</v>
      </c>
    </row>
    <row r="45" spans="1:14" x14ac:dyDescent="0.3">
      <c r="B45" s="3"/>
      <c r="C45">
        <v>7</v>
      </c>
      <c r="D45" s="1">
        <v>2500000</v>
      </c>
      <c r="E45" s="1">
        <f t="shared" si="0"/>
        <v>92566589.193714499</v>
      </c>
      <c r="F45">
        <v>0</v>
      </c>
      <c r="G45" s="1">
        <f t="shared" si="4"/>
        <v>92566589.193714499</v>
      </c>
      <c r="H45" s="2">
        <v>0</v>
      </c>
    </row>
    <row r="46" spans="1:14" x14ac:dyDescent="0.3">
      <c r="B46" s="3"/>
      <c r="C46">
        <v>8</v>
      </c>
      <c r="D46" s="1">
        <v>2500000</v>
      </c>
      <c r="E46" s="1">
        <f t="shared" si="0"/>
        <v>95066589.193714499</v>
      </c>
      <c r="F46">
        <v>0</v>
      </c>
      <c r="G46" s="1">
        <f t="shared" si="4"/>
        <v>95066589.193714499</v>
      </c>
      <c r="H46" s="2">
        <v>0</v>
      </c>
    </row>
    <row r="47" spans="1:14" x14ac:dyDescent="0.3">
      <c r="B47" s="3"/>
      <c r="C47">
        <v>9</v>
      </c>
      <c r="D47" s="1">
        <v>2500000</v>
      </c>
      <c r="E47" s="1">
        <f t="shared" si="0"/>
        <v>97566589.193714499</v>
      </c>
      <c r="F47">
        <v>0.05</v>
      </c>
      <c r="G47" s="1">
        <f t="shared" si="4"/>
        <v>102444918.65340023</v>
      </c>
      <c r="H47" s="2">
        <v>0</v>
      </c>
    </row>
    <row r="48" spans="1:14" x14ac:dyDescent="0.3">
      <c r="B48" s="3"/>
      <c r="C48">
        <v>10</v>
      </c>
      <c r="D48" s="1">
        <v>2500000</v>
      </c>
      <c r="E48" s="1">
        <f t="shared" si="0"/>
        <v>104944918.65340023</v>
      </c>
      <c r="F48">
        <v>0</v>
      </c>
      <c r="G48" s="1">
        <f t="shared" si="4"/>
        <v>104944918.65340023</v>
      </c>
      <c r="H48" s="2">
        <v>0</v>
      </c>
    </row>
    <row r="49" spans="1:14" x14ac:dyDescent="0.3">
      <c r="B49" s="3"/>
      <c r="C49">
        <v>11</v>
      </c>
      <c r="D49" s="1">
        <v>2500000</v>
      </c>
      <c r="E49" s="1">
        <f t="shared" si="0"/>
        <v>107444918.65340023</v>
      </c>
      <c r="F49">
        <v>0</v>
      </c>
      <c r="G49" s="1">
        <f t="shared" si="4"/>
        <v>107444918.65340023</v>
      </c>
      <c r="H49" s="2">
        <v>0</v>
      </c>
    </row>
    <row r="50" spans="1:14" x14ac:dyDescent="0.3">
      <c r="B50" s="3"/>
      <c r="C50">
        <v>12</v>
      </c>
      <c r="D50" s="1">
        <v>2500000</v>
      </c>
      <c r="E50" s="1">
        <f t="shared" si="0"/>
        <v>109944918.65340023</v>
      </c>
      <c r="F50">
        <v>0.05</v>
      </c>
      <c r="G50" s="1">
        <f t="shared" si="4"/>
        <v>115442164.58607024</v>
      </c>
      <c r="H50" s="2">
        <v>0</v>
      </c>
      <c r="I50" s="1">
        <f xml:space="preserve"> (G38 + SUM(D39:D50)) - SUM(H39:H50)</f>
        <v>96947923.089536965</v>
      </c>
      <c r="J50" s="1">
        <f xml:space="preserve"> E50 - I50</f>
        <v>12996995.563863263</v>
      </c>
      <c r="K50">
        <v>0.84</v>
      </c>
      <c r="L50" s="1">
        <f xml:space="preserve"> J50 * K50</f>
        <v>10917476.27364514</v>
      </c>
      <c r="M50" s="1">
        <f xml:space="preserve"> J50 - L50</f>
        <v>2079519.2902181223</v>
      </c>
      <c r="N50">
        <f xml:space="preserve"> J50 / I50 * 100</f>
        <v>13.406161936919258</v>
      </c>
    </row>
    <row r="51" spans="1:14" x14ac:dyDescent="0.3">
      <c r="A51">
        <v>5</v>
      </c>
      <c r="B51" s="3">
        <v>2026</v>
      </c>
      <c r="C51">
        <v>1</v>
      </c>
      <c r="D51" s="1">
        <v>2500000</v>
      </c>
      <c r="E51" s="1">
        <f t="shared" si="0"/>
        <v>117942164.58607024</v>
      </c>
      <c r="F51">
        <v>0</v>
      </c>
      <c r="G51" s="1">
        <f t="shared" si="4"/>
        <v>117942164.58607024</v>
      </c>
      <c r="H51" s="2">
        <v>0</v>
      </c>
    </row>
    <row r="52" spans="1:14" x14ac:dyDescent="0.3">
      <c r="B52" s="3"/>
      <c r="C52">
        <v>2</v>
      </c>
      <c r="D52" s="1">
        <v>2500000</v>
      </c>
      <c r="E52" s="1">
        <f t="shared" si="0"/>
        <v>120442164.58607024</v>
      </c>
      <c r="F52">
        <v>0</v>
      </c>
      <c r="G52" s="1">
        <f t="shared" si="4"/>
        <v>120442164.58607024</v>
      </c>
      <c r="H52" s="2">
        <v>0</v>
      </c>
    </row>
    <row r="53" spans="1:14" x14ac:dyDescent="0.3">
      <c r="B53" s="3"/>
      <c r="C53">
        <v>3</v>
      </c>
      <c r="D53" s="1">
        <v>2500000</v>
      </c>
      <c r="E53" s="1">
        <f t="shared" si="0"/>
        <v>122942164.58607024</v>
      </c>
      <c r="F53">
        <v>0.05</v>
      </c>
      <c r="G53" s="1">
        <f t="shared" si="4"/>
        <v>129089272.81537375</v>
      </c>
      <c r="H53" s="2">
        <v>0</v>
      </c>
    </row>
    <row r="54" spans="1:14" x14ac:dyDescent="0.3">
      <c r="B54" s="3"/>
      <c r="C54">
        <v>4</v>
      </c>
      <c r="D54" s="1">
        <v>2500000</v>
      </c>
      <c r="E54" s="1">
        <f t="shared" si="0"/>
        <v>131589272.81537375</v>
      </c>
      <c r="F54">
        <v>0</v>
      </c>
      <c r="G54" s="1">
        <f t="shared" si="4"/>
        <v>131589272.81537375</v>
      </c>
      <c r="H54" s="2">
        <v>0</v>
      </c>
    </row>
    <row r="55" spans="1:14" x14ac:dyDescent="0.3">
      <c r="B55" s="3"/>
      <c r="C55">
        <v>5</v>
      </c>
      <c r="D55" s="1">
        <v>2500000</v>
      </c>
      <c r="E55" s="1">
        <f t="shared" si="0"/>
        <v>132009753.81537375</v>
      </c>
      <c r="F55">
        <v>0</v>
      </c>
      <c r="G55" s="1">
        <f t="shared" si="4"/>
        <v>132009753.81537375</v>
      </c>
      <c r="H55" s="2">
        <v>2079519</v>
      </c>
    </row>
    <row r="56" spans="1:14" x14ac:dyDescent="0.3">
      <c r="B56" s="3"/>
      <c r="C56">
        <v>6</v>
      </c>
      <c r="D56" s="1">
        <v>2500000</v>
      </c>
      <c r="E56" s="1">
        <f t="shared" si="0"/>
        <v>134509753.81537375</v>
      </c>
      <c r="F56">
        <v>0.05</v>
      </c>
      <c r="G56" s="1">
        <f t="shared" si="4"/>
        <v>141235241.50614244</v>
      </c>
      <c r="H56" s="2">
        <v>0</v>
      </c>
    </row>
    <row r="57" spans="1:14" x14ac:dyDescent="0.3">
      <c r="B57" s="3"/>
      <c r="C57">
        <v>7</v>
      </c>
      <c r="D57" s="1">
        <v>2500000</v>
      </c>
      <c r="E57" s="1">
        <f t="shared" si="0"/>
        <v>143735241.50614244</v>
      </c>
      <c r="F57">
        <v>0</v>
      </c>
      <c r="G57" s="1">
        <f t="shared" si="4"/>
        <v>143735241.50614244</v>
      </c>
      <c r="H57" s="2">
        <v>0</v>
      </c>
    </row>
    <row r="58" spans="1:14" x14ac:dyDescent="0.3">
      <c r="B58" s="3"/>
      <c r="C58">
        <v>8</v>
      </c>
      <c r="D58" s="1">
        <v>2500000</v>
      </c>
      <c r="E58" s="1">
        <f t="shared" si="0"/>
        <v>146235241.50614244</v>
      </c>
      <c r="F58">
        <v>0</v>
      </c>
      <c r="G58" s="1">
        <f t="shared" si="4"/>
        <v>146235241.50614244</v>
      </c>
      <c r="H58" s="2">
        <v>0</v>
      </c>
    </row>
    <row r="59" spans="1:14" x14ac:dyDescent="0.3">
      <c r="B59" s="3"/>
      <c r="C59">
        <v>9</v>
      </c>
      <c r="D59" s="1">
        <v>2500000</v>
      </c>
      <c r="E59" s="1">
        <f t="shared" si="0"/>
        <v>148735241.50614244</v>
      </c>
      <c r="F59">
        <v>0.05</v>
      </c>
      <c r="G59" s="1">
        <f t="shared" si="4"/>
        <v>156172003.58144957</v>
      </c>
      <c r="H59" s="2">
        <v>0</v>
      </c>
    </row>
    <row r="60" spans="1:14" x14ac:dyDescent="0.3">
      <c r="B60" s="3"/>
      <c r="C60">
        <v>10</v>
      </c>
      <c r="D60" s="1">
        <v>2500000</v>
      </c>
      <c r="E60" s="1">
        <f t="shared" si="0"/>
        <v>158672003.58144957</v>
      </c>
      <c r="F60">
        <v>0</v>
      </c>
      <c r="G60" s="1">
        <f t="shared" si="4"/>
        <v>158672003.58144957</v>
      </c>
      <c r="H60" s="2">
        <v>0</v>
      </c>
    </row>
    <row r="61" spans="1:14" x14ac:dyDescent="0.3">
      <c r="B61" s="3"/>
      <c r="C61">
        <v>11</v>
      </c>
      <c r="D61" s="1">
        <v>2500000</v>
      </c>
      <c r="E61" s="1">
        <f t="shared" si="0"/>
        <v>161172003.58144957</v>
      </c>
      <c r="F61">
        <v>0</v>
      </c>
      <c r="G61" s="1">
        <f t="shared" si="4"/>
        <v>161172003.58144957</v>
      </c>
      <c r="H61" s="2">
        <v>0</v>
      </c>
    </row>
    <row r="62" spans="1:14" x14ac:dyDescent="0.3">
      <c r="B62" s="3"/>
      <c r="C62">
        <v>12</v>
      </c>
      <c r="D62" s="1">
        <v>2500000</v>
      </c>
      <c r="E62" s="1">
        <f t="shared" si="0"/>
        <v>163672003.58144957</v>
      </c>
      <c r="F62">
        <v>0.05</v>
      </c>
      <c r="G62" s="1">
        <f t="shared" si="4"/>
        <v>171855603.76052204</v>
      </c>
      <c r="H62" s="2">
        <v>0</v>
      </c>
      <c r="I62" s="1">
        <f xml:space="preserve"> (G50 + SUM(D51:D62)) - SUM(H51:H62)</f>
        <v>143362645.58607024</v>
      </c>
      <c r="J62" s="1">
        <f xml:space="preserve"> E62 - I62</f>
        <v>20309357.995379329</v>
      </c>
      <c r="K62">
        <v>0.84</v>
      </c>
      <c r="L62" s="1">
        <f xml:space="preserve"> J62 * K62</f>
        <v>17059860.716118634</v>
      </c>
      <c r="M62" s="1">
        <f xml:space="preserve"> J62 - L62</f>
        <v>3249497.279260695</v>
      </c>
      <c r="N62">
        <f xml:space="preserve"> J62 / I62 * 100</f>
        <v>14.166422440346398</v>
      </c>
    </row>
    <row r="63" spans="1:14" x14ac:dyDescent="0.3">
      <c r="A63">
        <v>6</v>
      </c>
      <c r="B63" s="3">
        <v>2027</v>
      </c>
      <c r="C63">
        <v>1</v>
      </c>
      <c r="D63" s="1">
        <v>2500000</v>
      </c>
      <c r="E63" s="1">
        <f t="shared" si="0"/>
        <v>174355603.76052204</v>
      </c>
      <c r="F63">
        <v>0</v>
      </c>
      <c r="G63" s="1">
        <f t="shared" si="4"/>
        <v>174355603.76052204</v>
      </c>
      <c r="H63" s="2">
        <v>0</v>
      </c>
    </row>
    <row r="64" spans="1:14" x14ac:dyDescent="0.3">
      <c r="B64" s="3"/>
      <c r="C64">
        <v>2</v>
      </c>
      <c r="D64" s="1">
        <v>2500000</v>
      </c>
      <c r="E64" s="1">
        <f t="shared" si="0"/>
        <v>176855603.76052204</v>
      </c>
      <c r="F64">
        <v>0</v>
      </c>
      <c r="G64" s="1">
        <f t="shared" si="4"/>
        <v>176855603.76052204</v>
      </c>
      <c r="H64" s="2">
        <v>0</v>
      </c>
    </row>
    <row r="65" spans="1:14" x14ac:dyDescent="0.3">
      <c r="B65" s="3"/>
      <c r="C65">
        <v>3</v>
      </c>
      <c r="D65" s="1">
        <v>2500000</v>
      </c>
      <c r="E65" s="1">
        <f t="shared" si="0"/>
        <v>179355603.76052204</v>
      </c>
      <c r="F65">
        <v>0.05</v>
      </c>
      <c r="G65" s="1">
        <f t="shared" si="4"/>
        <v>188323383.94854814</v>
      </c>
      <c r="H65" s="2">
        <v>0</v>
      </c>
    </row>
    <row r="66" spans="1:14" x14ac:dyDescent="0.3">
      <c r="B66" s="3"/>
      <c r="C66">
        <v>4</v>
      </c>
      <c r="D66" s="1">
        <v>2500000</v>
      </c>
      <c r="E66" s="1">
        <f t="shared" si="0"/>
        <v>190823383.94854814</v>
      </c>
      <c r="F66">
        <v>0</v>
      </c>
      <c r="G66" s="1">
        <f t="shared" si="4"/>
        <v>190823383.94854814</v>
      </c>
      <c r="H66" s="2">
        <v>0</v>
      </c>
    </row>
    <row r="67" spans="1:14" x14ac:dyDescent="0.3">
      <c r="B67" s="3"/>
      <c r="C67">
        <v>5</v>
      </c>
      <c r="D67" s="1">
        <v>2500000</v>
      </c>
      <c r="E67" s="1">
        <f t="shared" si="0"/>
        <v>193323383.94854814</v>
      </c>
      <c r="F67">
        <v>0</v>
      </c>
      <c r="G67" s="1">
        <f t="shared" si="4"/>
        <v>193323383.94854814</v>
      </c>
      <c r="H67" s="2">
        <v>0</v>
      </c>
    </row>
    <row r="68" spans="1:14" x14ac:dyDescent="0.3">
      <c r="B68" s="3"/>
      <c r="C68">
        <v>6</v>
      </c>
      <c r="D68" s="1">
        <v>2500000</v>
      </c>
      <c r="E68" s="1">
        <f t="shared" si="0"/>
        <v>192573886.94854814</v>
      </c>
      <c r="F68">
        <v>0.05</v>
      </c>
      <c r="G68" s="1">
        <f t="shared" si="4"/>
        <v>202202581.29597554</v>
      </c>
      <c r="H68" s="2">
        <v>3249497</v>
      </c>
    </row>
    <row r="69" spans="1:14" x14ac:dyDescent="0.3">
      <c r="B69" s="3"/>
      <c r="C69">
        <v>7</v>
      </c>
      <c r="D69" s="1">
        <v>2500000</v>
      </c>
      <c r="E69" s="1">
        <f t="shared" ref="E69:E122" si="5" xml:space="preserve"> G68 + D69 - H69</f>
        <v>204702581.29597554</v>
      </c>
      <c r="F69">
        <v>0</v>
      </c>
      <c r="G69" s="1">
        <f t="shared" si="4"/>
        <v>204702581.29597554</v>
      </c>
      <c r="H69" s="2">
        <v>0</v>
      </c>
    </row>
    <row r="70" spans="1:14" x14ac:dyDescent="0.3">
      <c r="B70" s="3"/>
      <c r="C70">
        <v>8</v>
      </c>
      <c r="D70" s="1">
        <v>2500000</v>
      </c>
      <c r="E70" s="1">
        <f t="shared" si="5"/>
        <v>207202581.29597554</v>
      </c>
      <c r="F70">
        <v>0</v>
      </c>
      <c r="G70" s="1">
        <f t="shared" si="4"/>
        <v>207202581.29597554</v>
      </c>
      <c r="H70" s="2">
        <v>0</v>
      </c>
    </row>
    <row r="71" spans="1:14" x14ac:dyDescent="0.3">
      <c r="B71" s="3"/>
      <c r="C71">
        <v>9</v>
      </c>
      <c r="D71" s="1">
        <v>2500000</v>
      </c>
      <c r="E71" s="1">
        <f t="shared" si="5"/>
        <v>209702581.29597554</v>
      </c>
      <c r="F71">
        <v>0.05</v>
      </c>
      <c r="G71" s="1">
        <f t="shared" si="4"/>
        <v>220187710.36077431</v>
      </c>
      <c r="H71" s="2">
        <v>0</v>
      </c>
    </row>
    <row r="72" spans="1:14" x14ac:dyDescent="0.3">
      <c r="B72" s="3"/>
      <c r="C72">
        <v>10</v>
      </c>
      <c r="D72" s="1">
        <v>2500000</v>
      </c>
      <c r="E72" s="1">
        <f t="shared" si="5"/>
        <v>222687710.36077431</v>
      </c>
      <c r="F72">
        <v>0</v>
      </c>
      <c r="G72" s="1">
        <f t="shared" si="4"/>
        <v>222687710.36077431</v>
      </c>
      <c r="H72" s="2">
        <v>0</v>
      </c>
    </row>
    <row r="73" spans="1:14" x14ac:dyDescent="0.3">
      <c r="B73" s="3"/>
      <c r="C73">
        <v>11</v>
      </c>
      <c r="D73" s="1">
        <v>2500000</v>
      </c>
      <c r="E73" s="1">
        <f t="shared" si="5"/>
        <v>225187710.36077431</v>
      </c>
      <c r="F73">
        <v>0</v>
      </c>
      <c r="G73" s="1">
        <f t="shared" si="4"/>
        <v>225187710.36077431</v>
      </c>
      <c r="H73" s="2">
        <v>0</v>
      </c>
    </row>
    <row r="74" spans="1:14" x14ac:dyDescent="0.3">
      <c r="B74" s="3"/>
      <c r="C74">
        <v>12</v>
      </c>
      <c r="D74" s="1">
        <v>2500000</v>
      </c>
      <c r="E74" s="1">
        <f t="shared" si="5"/>
        <v>227687710.36077431</v>
      </c>
      <c r="F74">
        <v>0.05</v>
      </c>
      <c r="G74" s="1">
        <f t="shared" si="4"/>
        <v>239072095.87881303</v>
      </c>
      <c r="H74" s="2">
        <v>0</v>
      </c>
      <c r="I74" s="1">
        <f xml:space="preserve"> (G62 + SUM(D63:D74)) - SUM(H63:H74)</f>
        <v>198606106.76052204</v>
      </c>
      <c r="J74" s="1">
        <f xml:space="preserve"> E74 - I74</f>
        <v>29081603.600252271</v>
      </c>
      <c r="K74">
        <v>0.84</v>
      </c>
      <c r="L74" s="1">
        <f xml:space="preserve"> J74 * K74</f>
        <v>24428547.024211906</v>
      </c>
      <c r="M74" s="1">
        <f xml:space="preserve"> J74 - L74</f>
        <v>4653056.5760403648</v>
      </c>
      <c r="N74">
        <f xml:space="preserve"> J74 / I74 * 100</f>
        <v>14.642854680857663</v>
      </c>
    </row>
    <row r="75" spans="1:14" x14ac:dyDescent="0.3">
      <c r="A75">
        <v>7</v>
      </c>
      <c r="B75" s="3">
        <v>2028</v>
      </c>
      <c r="C75">
        <v>1</v>
      </c>
      <c r="D75" s="1">
        <v>2500000</v>
      </c>
      <c r="E75" s="1">
        <f t="shared" si="5"/>
        <v>241572095.87881303</v>
      </c>
      <c r="F75">
        <v>0</v>
      </c>
      <c r="G75" s="1">
        <f t="shared" si="4"/>
        <v>241572095.87881303</v>
      </c>
      <c r="H75" s="2">
        <v>0</v>
      </c>
    </row>
    <row r="76" spans="1:14" x14ac:dyDescent="0.3">
      <c r="B76" s="3"/>
      <c r="C76">
        <v>2</v>
      </c>
      <c r="D76" s="1">
        <v>2500000</v>
      </c>
      <c r="E76" s="1">
        <f t="shared" si="5"/>
        <v>244072095.87881303</v>
      </c>
      <c r="F76">
        <v>0</v>
      </c>
      <c r="G76" s="1">
        <f t="shared" si="4"/>
        <v>244072095.87881303</v>
      </c>
      <c r="H76" s="2">
        <v>0</v>
      </c>
    </row>
    <row r="77" spans="1:14" x14ac:dyDescent="0.3">
      <c r="B77" s="3"/>
      <c r="C77">
        <v>3</v>
      </c>
      <c r="D77" s="1">
        <v>2500000</v>
      </c>
      <c r="E77" s="1">
        <f t="shared" si="5"/>
        <v>246572095.87881303</v>
      </c>
      <c r="F77">
        <v>0.05</v>
      </c>
      <c r="G77" s="1">
        <f t="shared" si="4"/>
        <v>258900700.67275369</v>
      </c>
      <c r="H77" s="2">
        <v>0</v>
      </c>
    </row>
    <row r="78" spans="1:14" x14ac:dyDescent="0.3">
      <c r="B78" s="3"/>
      <c r="C78">
        <v>4</v>
      </c>
      <c r="D78" s="1">
        <v>2500000</v>
      </c>
      <c r="E78" s="1">
        <f t="shared" si="5"/>
        <v>261400700.67275369</v>
      </c>
      <c r="F78">
        <v>0</v>
      </c>
      <c r="G78" s="1">
        <f t="shared" si="4"/>
        <v>261400700.67275369</v>
      </c>
      <c r="H78" s="2">
        <v>0</v>
      </c>
    </row>
    <row r="79" spans="1:14" x14ac:dyDescent="0.3">
      <c r="B79" s="3"/>
      <c r="C79">
        <v>5</v>
      </c>
      <c r="D79" s="1">
        <v>2500000</v>
      </c>
      <c r="E79" s="1">
        <f t="shared" si="5"/>
        <v>259247643.67275369</v>
      </c>
      <c r="F79">
        <v>0</v>
      </c>
      <c r="G79" s="1">
        <f t="shared" si="4"/>
        <v>259247643.67275369</v>
      </c>
      <c r="H79" s="2">
        <v>4653057</v>
      </c>
    </row>
    <row r="80" spans="1:14" x14ac:dyDescent="0.3">
      <c r="B80" s="3"/>
      <c r="C80">
        <v>6</v>
      </c>
      <c r="D80" s="1">
        <v>2500000</v>
      </c>
      <c r="E80" s="1">
        <f t="shared" si="5"/>
        <v>261747643.67275369</v>
      </c>
      <c r="F80">
        <v>0.05</v>
      </c>
      <c r="G80" s="1">
        <f t="shared" si="4"/>
        <v>274835025.85639137</v>
      </c>
      <c r="H80" s="2">
        <v>0</v>
      </c>
    </row>
    <row r="81" spans="1:14" x14ac:dyDescent="0.3">
      <c r="B81" s="3"/>
      <c r="C81">
        <v>7</v>
      </c>
      <c r="D81" s="1">
        <v>2500000</v>
      </c>
      <c r="E81" s="1">
        <f t="shared" si="5"/>
        <v>277335025.85639137</v>
      </c>
      <c r="F81">
        <v>0</v>
      </c>
      <c r="G81" s="1">
        <f t="shared" si="4"/>
        <v>277335025.85639137</v>
      </c>
      <c r="H81" s="2">
        <v>0</v>
      </c>
    </row>
    <row r="82" spans="1:14" x14ac:dyDescent="0.3">
      <c r="B82" s="3"/>
      <c r="C82">
        <v>8</v>
      </c>
      <c r="D82" s="1">
        <v>2500000</v>
      </c>
      <c r="E82" s="1">
        <f t="shared" si="5"/>
        <v>279835025.85639137</v>
      </c>
      <c r="F82">
        <v>0</v>
      </c>
      <c r="G82" s="1">
        <f t="shared" si="4"/>
        <v>279835025.85639137</v>
      </c>
      <c r="H82" s="2">
        <v>0</v>
      </c>
    </row>
    <row r="83" spans="1:14" x14ac:dyDescent="0.3">
      <c r="B83" s="3"/>
      <c r="C83">
        <v>9</v>
      </c>
      <c r="D83" s="1">
        <v>2500000</v>
      </c>
      <c r="E83" s="1">
        <f t="shared" si="5"/>
        <v>282335025.85639137</v>
      </c>
      <c r="F83">
        <v>0.05</v>
      </c>
      <c r="G83" s="1">
        <f t="shared" si="4"/>
        <v>296451777.14921093</v>
      </c>
      <c r="H83" s="2">
        <v>0</v>
      </c>
    </row>
    <row r="84" spans="1:14" x14ac:dyDescent="0.3">
      <c r="B84" s="3"/>
      <c r="C84">
        <v>10</v>
      </c>
      <c r="D84" s="1">
        <v>2500000</v>
      </c>
      <c r="E84" s="1">
        <f t="shared" si="5"/>
        <v>298951777.14921093</v>
      </c>
      <c r="F84">
        <v>0</v>
      </c>
      <c r="G84" s="1">
        <f t="shared" si="4"/>
        <v>298951777.14921093</v>
      </c>
      <c r="H84" s="2">
        <v>0</v>
      </c>
    </row>
    <row r="85" spans="1:14" x14ac:dyDescent="0.3">
      <c r="B85" s="3"/>
      <c r="C85">
        <v>11</v>
      </c>
      <c r="D85" s="1">
        <v>2500000</v>
      </c>
      <c r="E85" s="1">
        <f t="shared" si="5"/>
        <v>301451777.14921093</v>
      </c>
      <c r="F85">
        <v>0</v>
      </c>
      <c r="G85" s="1">
        <f t="shared" si="4"/>
        <v>301451777.14921093</v>
      </c>
      <c r="H85" s="2">
        <v>0</v>
      </c>
    </row>
    <row r="86" spans="1:14" x14ac:dyDescent="0.3">
      <c r="B86" s="3"/>
      <c r="C86">
        <v>12</v>
      </c>
      <c r="D86" s="1">
        <v>2500000</v>
      </c>
      <c r="E86" s="1">
        <f t="shared" si="5"/>
        <v>303951777.14921093</v>
      </c>
      <c r="F86">
        <v>0.05</v>
      </c>
      <c r="G86" s="1">
        <f t="shared" si="4"/>
        <v>319149366.00667149</v>
      </c>
      <c r="H86" s="2">
        <v>0</v>
      </c>
      <c r="I86" s="1">
        <f xml:space="preserve"> (G74 + SUM(D75:D86)) - SUM(H75:H86)</f>
        <v>264419038.87881303</v>
      </c>
      <c r="J86" s="1">
        <f xml:space="preserve"> E86 - I86</f>
        <v>39532738.270397902</v>
      </c>
      <c r="K86">
        <v>0.84</v>
      </c>
      <c r="L86" s="1">
        <f xml:space="preserve"> J86 * K86</f>
        <v>33207500.147134237</v>
      </c>
      <c r="M86" s="1">
        <f xml:space="preserve"> J86 - L86</f>
        <v>6325238.1232636645</v>
      </c>
      <c r="N86">
        <f xml:space="preserve"> J86 / I86 * 100</f>
        <v>14.950791152567616</v>
      </c>
    </row>
    <row r="87" spans="1:14" x14ac:dyDescent="0.3">
      <c r="A87">
        <v>8</v>
      </c>
      <c r="B87" s="3">
        <v>2029</v>
      </c>
      <c r="C87">
        <v>1</v>
      </c>
      <c r="D87" s="1">
        <v>2500000</v>
      </c>
      <c r="E87" s="1">
        <f t="shared" si="5"/>
        <v>321649366.00667149</v>
      </c>
      <c r="F87">
        <v>0</v>
      </c>
      <c r="G87" s="1">
        <f t="shared" si="4"/>
        <v>321649366.00667149</v>
      </c>
      <c r="H87" s="2">
        <v>0</v>
      </c>
    </row>
    <row r="88" spans="1:14" x14ac:dyDescent="0.3">
      <c r="B88" s="3"/>
      <c r="C88">
        <v>2</v>
      </c>
      <c r="D88" s="1">
        <v>2500000</v>
      </c>
      <c r="E88" s="1">
        <f t="shared" si="5"/>
        <v>324149366.00667149</v>
      </c>
      <c r="F88">
        <v>0</v>
      </c>
      <c r="G88" s="1">
        <f t="shared" si="4"/>
        <v>324149366.00667149</v>
      </c>
      <c r="H88" s="2">
        <v>0</v>
      </c>
    </row>
    <row r="89" spans="1:14" x14ac:dyDescent="0.3">
      <c r="B89" s="3"/>
      <c r="C89">
        <v>3</v>
      </c>
      <c r="D89" s="1">
        <v>2500000</v>
      </c>
      <c r="E89" s="1">
        <f t="shared" si="5"/>
        <v>326649366.00667149</v>
      </c>
      <c r="F89">
        <v>0.05</v>
      </c>
      <c r="G89" s="1">
        <f t="shared" si="4"/>
        <v>342981834.30700505</v>
      </c>
      <c r="H89" s="2">
        <v>0</v>
      </c>
    </row>
    <row r="90" spans="1:14" x14ac:dyDescent="0.3">
      <c r="B90" s="3"/>
      <c r="C90">
        <v>4</v>
      </c>
      <c r="D90" s="1">
        <v>2500000</v>
      </c>
      <c r="E90" s="1">
        <f t="shared" si="5"/>
        <v>345481834.30700505</v>
      </c>
      <c r="F90">
        <v>0</v>
      </c>
      <c r="G90" s="1">
        <f t="shared" si="4"/>
        <v>345481834.30700505</v>
      </c>
      <c r="H90" s="2">
        <v>0</v>
      </c>
    </row>
    <row r="91" spans="1:14" x14ac:dyDescent="0.3">
      <c r="B91" s="3"/>
      <c r="C91">
        <v>5</v>
      </c>
      <c r="D91" s="1">
        <v>2500000</v>
      </c>
      <c r="E91" s="1">
        <f t="shared" si="5"/>
        <v>341656596.30700505</v>
      </c>
      <c r="F91">
        <v>0</v>
      </c>
      <c r="G91" s="1">
        <f t="shared" si="4"/>
        <v>341656596.30700505</v>
      </c>
      <c r="H91" s="2">
        <v>6325238</v>
      </c>
    </row>
    <row r="92" spans="1:14" x14ac:dyDescent="0.3">
      <c r="B92" s="3"/>
      <c r="C92">
        <v>6</v>
      </c>
      <c r="D92" s="1">
        <v>2500000</v>
      </c>
      <c r="E92" s="1">
        <f t="shared" si="5"/>
        <v>344156596.30700505</v>
      </c>
      <c r="F92">
        <v>0.05</v>
      </c>
      <c r="G92" s="1">
        <f t="shared" si="4"/>
        <v>361364426.12235528</v>
      </c>
      <c r="H92" s="2">
        <v>0</v>
      </c>
    </row>
    <row r="93" spans="1:14" x14ac:dyDescent="0.3">
      <c r="B93" s="3"/>
      <c r="C93">
        <v>7</v>
      </c>
      <c r="D93" s="1">
        <v>2500000</v>
      </c>
      <c r="E93" s="1">
        <f t="shared" si="5"/>
        <v>363864426.12235528</v>
      </c>
      <c r="F93">
        <v>0</v>
      </c>
      <c r="G93" s="1">
        <f t="shared" si="4"/>
        <v>363864426.12235528</v>
      </c>
      <c r="H93" s="2">
        <v>0</v>
      </c>
    </row>
    <row r="94" spans="1:14" x14ac:dyDescent="0.3">
      <c r="B94" s="3"/>
      <c r="C94">
        <v>8</v>
      </c>
      <c r="D94" s="1">
        <v>2500000</v>
      </c>
      <c r="E94" s="1">
        <f t="shared" si="5"/>
        <v>366364426.12235528</v>
      </c>
      <c r="F94">
        <v>0</v>
      </c>
      <c r="G94" s="1">
        <f t="shared" si="4"/>
        <v>366364426.12235528</v>
      </c>
      <c r="H94" s="2">
        <v>0</v>
      </c>
    </row>
    <row r="95" spans="1:14" x14ac:dyDescent="0.3">
      <c r="B95" s="3"/>
      <c r="C95">
        <v>9</v>
      </c>
      <c r="D95" s="1">
        <v>2500000</v>
      </c>
      <c r="E95" s="1">
        <f t="shared" si="5"/>
        <v>368864426.12235528</v>
      </c>
      <c r="F95">
        <v>0.05</v>
      </c>
      <c r="G95" s="1">
        <f t="shared" si="4"/>
        <v>387307647.42847306</v>
      </c>
      <c r="H95" s="2">
        <v>0</v>
      </c>
    </row>
    <row r="96" spans="1:14" x14ac:dyDescent="0.3">
      <c r="B96" s="3"/>
      <c r="C96">
        <v>10</v>
      </c>
      <c r="D96" s="1">
        <v>2500000</v>
      </c>
      <c r="E96" s="1">
        <f t="shared" si="5"/>
        <v>389807647.42847306</v>
      </c>
      <c r="F96">
        <v>0</v>
      </c>
      <c r="G96" s="1">
        <f t="shared" si="4"/>
        <v>389807647.42847306</v>
      </c>
      <c r="H96" s="2">
        <v>0</v>
      </c>
    </row>
    <row r="97" spans="1:14" x14ac:dyDescent="0.3">
      <c r="B97" s="3"/>
      <c r="C97">
        <v>11</v>
      </c>
      <c r="D97" s="1">
        <v>2500000</v>
      </c>
      <c r="E97" s="1">
        <f t="shared" si="5"/>
        <v>392307647.42847306</v>
      </c>
      <c r="F97">
        <v>0</v>
      </c>
      <c r="G97" s="1">
        <f t="shared" si="4"/>
        <v>392307647.42847306</v>
      </c>
      <c r="H97" s="2">
        <v>0</v>
      </c>
    </row>
    <row r="98" spans="1:14" x14ac:dyDescent="0.3">
      <c r="B98" s="3"/>
      <c r="C98">
        <v>12</v>
      </c>
      <c r="D98" s="1">
        <v>2500000</v>
      </c>
      <c r="E98" s="1">
        <f t="shared" si="5"/>
        <v>394807647.42847306</v>
      </c>
      <c r="F98">
        <v>0.05</v>
      </c>
      <c r="G98" s="1">
        <f t="shared" si="4"/>
        <v>414548029.79989672</v>
      </c>
      <c r="H98" s="2">
        <v>0</v>
      </c>
      <c r="I98" s="1">
        <f xml:space="preserve"> (G86 + SUM(D87:D98)) - SUM(H87:H98)</f>
        <v>342824128.00667149</v>
      </c>
      <c r="J98" s="1">
        <f xml:space="preserve"> E98 - I98</f>
        <v>51983519.421801567</v>
      </c>
      <c r="K98">
        <v>0.75</v>
      </c>
      <c r="L98" s="1">
        <f xml:space="preserve"> J98 * K98</f>
        <v>38987639.566351175</v>
      </c>
      <c r="M98" s="1">
        <f xml:space="preserve"> J98 - L98</f>
        <v>12995879.855450392</v>
      </c>
      <c r="N98">
        <f xml:space="preserve"> J98 / I98 * 100</f>
        <v>15.163319957686861</v>
      </c>
    </row>
    <row r="99" spans="1:14" x14ac:dyDescent="0.3">
      <c r="A99">
        <v>9</v>
      </c>
      <c r="B99" s="3">
        <v>2030</v>
      </c>
      <c r="C99">
        <v>1</v>
      </c>
      <c r="D99" s="1">
        <v>2500000</v>
      </c>
      <c r="E99" s="1">
        <f t="shared" si="5"/>
        <v>417048029.79989672</v>
      </c>
      <c r="F99">
        <v>0</v>
      </c>
      <c r="G99" s="1">
        <f t="shared" si="4"/>
        <v>417048029.79989672</v>
      </c>
      <c r="H99" s="2">
        <v>0</v>
      </c>
    </row>
    <row r="100" spans="1:14" x14ac:dyDescent="0.3">
      <c r="B100" s="3"/>
      <c r="C100">
        <v>2</v>
      </c>
      <c r="D100" s="1">
        <v>2500000</v>
      </c>
      <c r="E100" s="1">
        <f t="shared" si="5"/>
        <v>419548029.79989672</v>
      </c>
      <c r="F100">
        <v>0</v>
      </c>
      <c r="G100" s="1">
        <f t="shared" si="4"/>
        <v>419548029.79989672</v>
      </c>
      <c r="H100" s="2">
        <v>0</v>
      </c>
    </row>
    <row r="101" spans="1:14" x14ac:dyDescent="0.3">
      <c r="B101" s="3"/>
      <c r="C101">
        <v>3</v>
      </c>
      <c r="D101" s="1">
        <v>2500000</v>
      </c>
      <c r="E101" s="1">
        <f t="shared" si="5"/>
        <v>422048029.79989672</v>
      </c>
      <c r="F101">
        <v>0.05</v>
      </c>
      <c r="G101" s="1">
        <f t="shared" si="4"/>
        <v>443150431.28989154</v>
      </c>
      <c r="H101" s="2">
        <v>0</v>
      </c>
    </row>
    <row r="102" spans="1:14" x14ac:dyDescent="0.3">
      <c r="B102" s="3"/>
      <c r="C102">
        <v>4</v>
      </c>
      <c r="D102" s="1">
        <v>2500000</v>
      </c>
      <c r="E102" s="1">
        <f t="shared" si="5"/>
        <v>445650431.28989154</v>
      </c>
      <c r="F102">
        <v>0</v>
      </c>
      <c r="G102" s="1">
        <f t="shared" si="4"/>
        <v>445650431.28989154</v>
      </c>
      <c r="H102" s="2">
        <v>0</v>
      </c>
    </row>
    <row r="103" spans="1:14" x14ac:dyDescent="0.3">
      <c r="B103" s="3"/>
      <c r="C103">
        <v>5</v>
      </c>
      <c r="D103" s="1">
        <v>2500000</v>
      </c>
      <c r="E103" s="1">
        <f t="shared" si="5"/>
        <v>435154551.28989154</v>
      </c>
      <c r="F103">
        <v>0</v>
      </c>
      <c r="G103" s="1">
        <f t="shared" ref="G103:G122" si="6" xml:space="preserve"> (E103 * F103) + E103</f>
        <v>435154551.28989154</v>
      </c>
      <c r="H103" s="2">
        <v>12995880</v>
      </c>
    </row>
    <row r="104" spans="1:14" x14ac:dyDescent="0.3">
      <c r="B104" s="3"/>
      <c r="C104">
        <v>6</v>
      </c>
      <c r="D104" s="1">
        <v>2500000</v>
      </c>
      <c r="E104" s="1">
        <f t="shared" si="5"/>
        <v>437654551.28989154</v>
      </c>
      <c r="F104">
        <v>0.05</v>
      </c>
      <c r="G104" s="1">
        <f t="shared" si="6"/>
        <v>459537278.85438609</v>
      </c>
      <c r="H104" s="2">
        <v>0</v>
      </c>
    </row>
    <row r="105" spans="1:14" x14ac:dyDescent="0.3">
      <c r="B105" s="3"/>
      <c r="C105">
        <v>7</v>
      </c>
      <c r="D105" s="1">
        <v>2500000</v>
      </c>
      <c r="E105" s="1">
        <f t="shared" si="5"/>
        <v>462037278.85438609</v>
      </c>
      <c r="F105">
        <v>0</v>
      </c>
      <c r="G105" s="1">
        <f t="shared" si="6"/>
        <v>462037278.85438609</v>
      </c>
      <c r="H105" s="2">
        <v>0</v>
      </c>
    </row>
    <row r="106" spans="1:14" x14ac:dyDescent="0.3">
      <c r="B106" s="3"/>
      <c r="C106">
        <v>8</v>
      </c>
      <c r="D106" s="1">
        <v>2500000</v>
      </c>
      <c r="E106" s="1">
        <f t="shared" si="5"/>
        <v>464537278.85438609</v>
      </c>
      <c r="F106">
        <v>0</v>
      </c>
      <c r="G106" s="1">
        <f t="shared" si="6"/>
        <v>464537278.85438609</v>
      </c>
      <c r="H106" s="2">
        <v>0</v>
      </c>
    </row>
    <row r="107" spans="1:14" x14ac:dyDescent="0.3">
      <c r="B107" s="3"/>
      <c r="C107">
        <v>9</v>
      </c>
      <c r="D107" s="1">
        <v>2500000</v>
      </c>
      <c r="E107" s="1">
        <f t="shared" si="5"/>
        <v>467037278.85438609</v>
      </c>
      <c r="F107">
        <v>0.05</v>
      </c>
      <c r="G107" s="1">
        <f t="shared" si="6"/>
        <v>490389142.79710537</v>
      </c>
      <c r="H107" s="2">
        <v>0</v>
      </c>
    </row>
    <row r="108" spans="1:14" x14ac:dyDescent="0.3">
      <c r="B108" s="3"/>
      <c r="C108">
        <v>10</v>
      </c>
      <c r="D108" s="1">
        <v>2500000</v>
      </c>
      <c r="E108" s="1">
        <f t="shared" si="5"/>
        <v>492889142.79710537</v>
      </c>
      <c r="F108">
        <v>0</v>
      </c>
      <c r="G108" s="1">
        <f t="shared" si="6"/>
        <v>492889142.79710537</v>
      </c>
      <c r="H108" s="2">
        <v>0</v>
      </c>
    </row>
    <row r="109" spans="1:14" x14ac:dyDescent="0.3">
      <c r="B109" s="3"/>
      <c r="C109">
        <v>11</v>
      </c>
      <c r="D109" s="1">
        <v>2500000</v>
      </c>
      <c r="E109" s="1">
        <f t="shared" si="5"/>
        <v>495389142.79710537</v>
      </c>
      <c r="F109">
        <v>0</v>
      </c>
      <c r="G109" s="1">
        <f t="shared" si="6"/>
        <v>495389142.79710537</v>
      </c>
      <c r="H109" s="2">
        <v>0</v>
      </c>
    </row>
    <row r="110" spans="1:14" x14ac:dyDescent="0.3">
      <c r="B110" s="3"/>
      <c r="C110">
        <v>12</v>
      </c>
      <c r="D110" s="1">
        <v>2500000</v>
      </c>
      <c r="E110" s="1">
        <f t="shared" si="5"/>
        <v>497889142.79710537</v>
      </c>
      <c r="F110">
        <v>0.05</v>
      </c>
      <c r="G110" s="1">
        <f t="shared" si="6"/>
        <v>522783599.93696064</v>
      </c>
      <c r="H110" s="2">
        <v>0</v>
      </c>
      <c r="I110" s="1">
        <f xml:space="preserve"> (G98 + SUM(D99:D110)) - SUM(H99:H110)</f>
        <v>431552149.79989672</v>
      </c>
      <c r="J110" s="1">
        <f xml:space="preserve"> E110 - I110</f>
        <v>66336992.997208655</v>
      </c>
      <c r="K110">
        <v>0.75</v>
      </c>
      <c r="L110" s="1">
        <f xml:space="preserve"> J110 * K110</f>
        <v>49752744.747906491</v>
      </c>
      <c r="M110" s="1">
        <f xml:space="preserve"> J110 - L110</f>
        <v>16584248.249302164</v>
      </c>
      <c r="N110">
        <f xml:space="preserve"> J110 / I110 * 100</f>
        <v>15.371721129872245</v>
      </c>
    </row>
    <row r="111" spans="1:14" x14ac:dyDescent="0.3">
      <c r="A111">
        <v>10</v>
      </c>
      <c r="B111" s="3">
        <v>2031</v>
      </c>
      <c r="C111">
        <v>1</v>
      </c>
      <c r="D111" s="1">
        <v>2500000</v>
      </c>
      <c r="E111" s="1">
        <f t="shared" si="5"/>
        <v>525283599.93696064</v>
      </c>
      <c r="F111">
        <v>0</v>
      </c>
      <c r="G111" s="1">
        <f t="shared" si="6"/>
        <v>525283599.93696064</v>
      </c>
      <c r="H111" s="2">
        <v>0</v>
      </c>
    </row>
    <row r="112" spans="1:14" x14ac:dyDescent="0.3">
      <c r="B112" s="3"/>
      <c r="C112">
        <v>2</v>
      </c>
      <c r="D112" s="1">
        <v>2500000</v>
      </c>
      <c r="E112" s="1">
        <f t="shared" si="5"/>
        <v>527783599.93696064</v>
      </c>
      <c r="F112">
        <v>0</v>
      </c>
      <c r="G112" s="1">
        <f t="shared" si="6"/>
        <v>527783599.93696064</v>
      </c>
      <c r="H112" s="2">
        <v>0</v>
      </c>
    </row>
    <row r="113" spans="1:14" x14ac:dyDescent="0.3">
      <c r="B113" s="3"/>
      <c r="C113">
        <v>3</v>
      </c>
      <c r="D113" s="1">
        <v>2500000</v>
      </c>
      <c r="E113" s="1">
        <f t="shared" si="5"/>
        <v>530283599.93696064</v>
      </c>
      <c r="F113">
        <v>0.05</v>
      </c>
      <c r="G113" s="1">
        <f t="shared" si="6"/>
        <v>556797779.93380868</v>
      </c>
      <c r="H113" s="2">
        <v>0</v>
      </c>
    </row>
    <row r="114" spans="1:14" x14ac:dyDescent="0.3">
      <c r="B114" s="3"/>
      <c r="C114">
        <v>4</v>
      </c>
      <c r="D114" s="1">
        <v>2500000</v>
      </c>
      <c r="E114" s="1">
        <f t="shared" si="5"/>
        <v>559297779.93380868</v>
      </c>
      <c r="F114">
        <v>0</v>
      </c>
      <c r="G114" s="1">
        <f t="shared" si="6"/>
        <v>559297779.93380868</v>
      </c>
      <c r="H114" s="2">
        <v>0</v>
      </c>
    </row>
    <row r="115" spans="1:14" x14ac:dyDescent="0.3">
      <c r="B115" s="3"/>
      <c r="C115">
        <v>5</v>
      </c>
      <c r="D115" s="1">
        <v>2500000</v>
      </c>
      <c r="E115" s="1">
        <f t="shared" si="5"/>
        <v>545213531.93380868</v>
      </c>
      <c r="F115">
        <v>0</v>
      </c>
      <c r="G115" s="1">
        <f t="shared" si="6"/>
        <v>545213531.93380868</v>
      </c>
      <c r="H115" s="2">
        <v>16584248</v>
      </c>
    </row>
    <row r="116" spans="1:14" x14ac:dyDescent="0.3">
      <c r="B116" s="3"/>
      <c r="C116">
        <v>6</v>
      </c>
      <c r="D116" s="1">
        <v>2500000</v>
      </c>
      <c r="E116" s="1">
        <f t="shared" si="5"/>
        <v>547713531.93380868</v>
      </c>
      <c r="F116">
        <v>0.05</v>
      </c>
      <c r="G116" s="1">
        <f t="shared" si="6"/>
        <v>575099208.5304991</v>
      </c>
      <c r="H116" s="2">
        <v>0</v>
      </c>
    </row>
    <row r="117" spans="1:14" x14ac:dyDescent="0.3">
      <c r="B117" s="3"/>
      <c r="C117">
        <v>7</v>
      </c>
      <c r="D117" s="1">
        <v>2500000</v>
      </c>
      <c r="E117" s="1">
        <f t="shared" si="5"/>
        <v>577599208.5304991</v>
      </c>
      <c r="F117">
        <v>0</v>
      </c>
      <c r="G117" s="1">
        <f t="shared" si="6"/>
        <v>577599208.5304991</v>
      </c>
      <c r="H117" s="2">
        <v>0</v>
      </c>
    </row>
    <row r="118" spans="1:14" x14ac:dyDescent="0.3">
      <c r="B118" s="3"/>
      <c r="C118">
        <v>8</v>
      </c>
      <c r="D118" s="1">
        <v>2500000</v>
      </c>
      <c r="E118" s="1">
        <f t="shared" si="5"/>
        <v>580099208.5304991</v>
      </c>
      <c r="F118">
        <v>0</v>
      </c>
      <c r="G118" s="1">
        <f t="shared" si="6"/>
        <v>580099208.5304991</v>
      </c>
      <c r="H118" s="2">
        <v>0</v>
      </c>
    </row>
    <row r="119" spans="1:14" x14ac:dyDescent="0.3">
      <c r="B119" s="3"/>
      <c r="C119">
        <v>9</v>
      </c>
      <c r="D119" s="1">
        <v>2500000</v>
      </c>
      <c r="E119" s="1">
        <f t="shared" si="5"/>
        <v>582599208.5304991</v>
      </c>
      <c r="F119">
        <v>0.05</v>
      </c>
      <c r="G119" s="1">
        <f t="shared" si="6"/>
        <v>611729168.9570241</v>
      </c>
      <c r="H119" s="2">
        <v>0</v>
      </c>
    </row>
    <row r="120" spans="1:14" x14ac:dyDescent="0.3">
      <c r="B120" s="3"/>
      <c r="C120">
        <v>10</v>
      </c>
      <c r="D120" s="1">
        <v>2500000</v>
      </c>
      <c r="E120" s="1">
        <f t="shared" si="5"/>
        <v>614229168.9570241</v>
      </c>
      <c r="F120">
        <v>0</v>
      </c>
      <c r="G120" s="1">
        <f t="shared" si="6"/>
        <v>614229168.9570241</v>
      </c>
      <c r="H120" s="2">
        <v>0</v>
      </c>
    </row>
    <row r="121" spans="1:14" x14ac:dyDescent="0.3">
      <c r="B121" s="3"/>
      <c r="C121">
        <v>11</v>
      </c>
      <c r="D121" s="1">
        <v>2500000</v>
      </c>
      <c r="E121" s="1">
        <f t="shared" si="5"/>
        <v>616729168.9570241</v>
      </c>
      <c r="F121">
        <v>0</v>
      </c>
      <c r="G121" s="1">
        <f t="shared" si="6"/>
        <v>616729168.9570241</v>
      </c>
      <c r="H121" s="2">
        <v>0</v>
      </c>
    </row>
    <row r="122" spans="1:14" x14ac:dyDescent="0.3">
      <c r="B122" s="3"/>
      <c r="C122">
        <v>12</v>
      </c>
      <c r="D122" s="1">
        <v>2500000</v>
      </c>
      <c r="E122" s="1">
        <f t="shared" si="5"/>
        <v>619229168.9570241</v>
      </c>
      <c r="F122">
        <v>0.05</v>
      </c>
      <c r="G122" s="1">
        <f t="shared" si="6"/>
        <v>650190627.40487528</v>
      </c>
      <c r="H122" s="2">
        <v>0</v>
      </c>
      <c r="I122" s="1">
        <f xml:space="preserve"> (G110 + SUM(D111:D122)) - SUM(H111:H122)</f>
        <v>536199351.9369607</v>
      </c>
      <c r="J122" s="1">
        <f xml:space="preserve"> E122 - I122</f>
        <v>83029817.0200634</v>
      </c>
      <c r="K122">
        <v>0.75</v>
      </c>
      <c r="L122" s="1">
        <f xml:space="preserve"> J122 * K122</f>
        <v>62272362.76504755</v>
      </c>
      <c r="M122" s="1">
        <f xml:space="preserve"> J122 - L122</f>
        <v>20757454.25501585</v>
      </c>
      <c r="N122">
        <f xml:space="preserve"> J122 / I122 * 100</f>
        <v>15.484878286429737</v>
      </c>
    </row>
    <row r="123" spans="1:14" x14ac:dyDescent="0.3">
      <c r="A123">
        <v>11</v>
      </c>
      <c r="B123" s="3">
        <v>2032</v>
      </c>
      <c r="C123">
        <v>1</v>
      </c>
      <c r="D123" s="1">
        <v>0</v>
      </c>
      <c r="E123" s="1">
        <f t="shared" ref="E123:E134" si="7" xml:space="preserve"> G122 + D123 - H123</f>
        <v>350190627.40487528</v>
      </c>
      <c r="F123">
        <v>0</v>
      </c>
      <c r="G123" s="1">
        <f t="shared" ref="G123:G134" si="8" xml:space="preserve"> (E123 * F123) + E123</f>
        <v>350190627.40487528</v>
      </c>
      <c r="H123" s="2">
        <v>300000000</v>
      </c>
    </row>
    <row r="124" spans="1:14" x14ac:dyDescent="0.3">
      <c r="B124" s="3"/>
      <c r="C124">
        <v>2</v>
      </c>
      <c r="D124" s="1">
        <v>0</v>
      </c>
      <c r="E124" s="1">
        <f t="shared" si="7"/>
        <v>348690627.40487528</v>
      </c>
      <c r="F124">
        <v>0</v>
      </c>
      <c r="G124" s="1">
        <f t="shared" si="8"/>
        <v>348690627.40487528</v>
      </c>
      <c r="H124" s="2">
        <v>1500000</v>
      </c>
    </row>
    <row r="125" spans="1:14" x14ac:dyDescent="0.3">
      <c r="B125" s="3"/>
      <c r="C125">
        <v>3</v>
      </c>
      <c r="D125" s="1">
        <v>0</v>
      </c>
      <c r="E125" s="1">
        <f t="shared" si="7"/>
        <v>347190627.40487528</v>
      </c>
      <c r="F125">
        <v>0.05</v>
      </c>
      <c r="G125" s="1">
        <f t="shared" si="8"/>
        <v>364550158.77511907</v>
      </c>
      <c r="H125" s="2">
        <v>1500000</v>
      </c>
    </row>
    <row r="126" spans="1:14" x14ac:dyDescent="0.3">
      <c r="B126" s="3"/>
      <c r="C126">
        <v>4</v>
      </c>
      <c r="D126" s="1">
        <v>0</v>
      </c>
      <c r="E126" s="1">
        <f t="shared" si="7"/>
        <v>363050158.77511907</v>
      </c>
      <c r="F126">
        <v>0</v>
      </c>
      <c r="G126" s="1">
        <f t="shared" si="8"/>
        <v>363050158.77511907</v>
      </c>
      <c r="H126" s="2">
        <v>1500000</v>
      </c>
    </row>
    <row r="127" spans="1:14" x14ac:dyDescent="0.3">
      <c r="B127" s="3"/>
      <c r="C127">
        <v>5</v>
      </c>
      <c r="D127" s="1">
        <v>0</v>
      </c>
      <c r="E127" s="1">
        <f t="shared" si="7"/>
        <v>340792704.77511907</v>
      </c>
      <c r="F127">
        <v>0</v>
      </c>
      <c r="G127" s="1">
        <f t="shared" si="8"/>
        <v>340792704.77511907</v>
      </c>
      <c r="H127" s="2">
        <v>22257454</v>
      </c>
    </row>
    <row r="128" spans="1:14" x14ac:dyDescent="0.3">
      <c r="B128" s="3"/>
      <c r="C128">
        <v>6</v>
      </c>
      <c r="D128" s="1">
        <v>0</v>
      </c>
      <c r="E128" s="1">
        <f t="shared" si="7"/>
        <v>339292704.77511907</v>
      </c>
      <c r="F128">
        <v>0.05</v>
      </c>
      <c r="G128" s="1">
        <f t="shared" si="8"/>
        <v>356257340.01387501</v>
      </c>
      <c r="H128" s="2">
        <v>1500000</v>
      </c>
    </row>
    <row r="129" spans="1:14" x14ac:dyDescent="0.3">
      <c r="B129" s="3"/>
      <c r="C129">
        <v>7</v>
      </c>
      <c r="D129" s="1">
        <v>0</v>
      </c>
      <c r="E129" s="1">
        <f t="shared" si="7"/>
        <v>354757340.01387501</v>
      </c>
      <c r="F129">
        <v>0</v>
      </c>
      <c r="G129" s="1">
        <f t="shared" si="8"/>
        <v>354757340.01387501</v>
      </c>
      <c r="H129" s="2">
        <v>1500000</v>
      </c>
    </row>
    <row r="130" spans="1:14" x14ac:dyDescent="0.3">
      <c r="B130" s="3"/>
      <c r="C130">
        <v>8</v>
      </c>
      <c r="D130" s="1">
        <v>0</v>
      </c>
      <c r="E130" s="1">
        <f t="shared" si="7"/>
        <v>353257340.01387501</v>
      </c>
      <c r="F130">
        <v>0</v>
      </c>
      <c r="G130" s="1">
        <f t="shared" si="8"/>
        <v>353257340.01387501</v>
      </c>
      <c r="H130" s="2">
        <v>1500000</v>
      </c>
    </row>
    <row r="131" spans="1:14" x14ac:dyDescent="0.3">
      <c r="B131" s="3"/>
      <c r="C131">
        <v>9</v>
      </c>
      <c r="D131" s="1">
        <v>0</v>
      </c>
      <c r="E131" s="1">
        <f t="shared" si="7"/>
        <v>351757340.01387501</v>
      </c>
      <c r="F131">
        <v>0.05</v>
      </c>
      <c r="G131" s="1">
        <f t="shared" si="8"/>
        <v>369345207.01456875</v>
      </c>
      <c r="H131" s="2">
        <v>1500000</v>
      </c>
    </row>
    <row r="132" spans="1:14" x14ac:dyDescent="0.3">
      <c r="B132" s="3"/>
      <c r="C132">
        <v>10</v>
      </c>
      <c r="D132" s="1">
        <v>0</v>
      </c>
      <c r="E132" s="1">
        <f t="shared" si="7"/>
        <v>367845207.01456875</v>
      </c>
      <c r="F132">
        <v>0</v>
      </c>
      <c r="G132" s="1">
        <f t="shared" si="8"/>
        <v>367845207.01456875</v>
      </c>
      <c r="H132" s="2">
        <v>1500000</v>
      </c>
    </row>
    <row r="133" spans="1:14" x14ac:dyDescent="0.3">
      <c r="B133" s="3"/>
      <c r="C133">
        <v>11</v>
      </c>
      <c r="D133" s="1">
        <v>0</v>
      </c>
      <c r="E133" s="1">
        <f t="shared" si="7"/>
        <v>366345207.01456875</v>
      </c>
      <c r="F133">
        <v>0</v>
      </c>
      <c r="G133" s="1">
        <f t="shared" si="8"/>
        <v>366345207.01456875</v>
      </c>
      <c r="H133" s="2">
        <v>1500000</v>
      </c>
    </row>
    <row r="134" spans="1:14" x14ac:dyDescent="0.3">
      <c r="B134" s="3"/>
      <c r="C134">
        <v>12</v>
      </c>
      <c r="D134" s="1">
        <v>0</v>
      </c>
      <c r="E134" s="1">
        <f t="shared" si="7"/>
        <v>364845207.01456875</v>
      </c>
      <c r="F134">
        <v>0.05</v>
      </c>
      <c r="G134" s="1">
        <f t="shared" si="8"/>
        <v>383087467.3652972</v>
      </c>
      <c r="H134" s="2">
        <v>1500000</v>
      </c>
      <c r="I134" s="1">
        <f xml:space="preserve"> (G122 + SUM(D123:D134)) - SUM(H123:H134)</f>
        <v>312933173.40487528</v>
      </c>
      <c r="J134" s="1">
        <f xml:space="preserve"> E134 - I134</f>
        <v>51912033.609693468</v>
      </c>
      <c r="K134">
        <v>0.75</v>
      </c>
      <c r="L134" s="1">
        <f xml:space="preserve"> J134 * K134</f>
        <v>38934025.207270101</v>
      </c>
      <c r="M134" s="1">
        <f xml:space="preserve"> J134 - L134</f>
        <v>12978008.402423367</v>
      </c>
      <c r="N134">
        <f xml:space="preserve"> J134 / I134 * 100</f>
        <v>16.588856031101979</v>
      </c>
    </row>
    <row r="135" spans="1:14" x14ac:dyDescent="0.3">
      <c r="A135">
        <v>12</v>
      </c>
      <c r="B135" s="3">
        <v>2033</v>
      </c>
      <c r="C135">
        <v>1</v>
      </c>
      <c r="D135" s="1">
        <v>0</v>
      </c>
      <c r="E135" s="1">
        <f t="shared" ref="E135:E198" si="9" xml:space="preserve"> G134 + D135 - H135</f>
        <v>381587467.3652972</v>
      </c>
      <c r="F135">
        <v>0</v>
      </c>
      <c r="G135" s="1">
        <f t="shared" ref="G135:G198" si="10" xml:space="preserve"> (E135 * F135) + E135</f>
        <v>381587467.3652972</v>
      </c>
      <c r="H135" s="2">
        <v>1500000</v>
      </c>
    </row>
    <row r="136" spans="1:14" x14ac:dyDescent="0.3">
      <c r="B136" s="3"/>
      <c r="C136">
        <v>2</v>
      </c>
      <c r="D136" s="1">
        <v>0</v>
      </c>
      <c r="E136" s="1">
        <f t="shared" si="9"/>
        <v>380087467.3652972</v>
      </c>
      <c r="F136">
        <v>0</v>
      </c>
      <c r="G136" s="1">
        <f t="shared" si="10"/>
        <v>380087467.3652972</v>
      </c>
      <c r="H136" s="2">
        <v>1500000</v>
      </c>
    </row>
    <row r="137" spans="1:14" x14ac:dyDescent="0.3">
      <c r="B137" s="3"/>
      <c r="C137">
        <v>3</v>
      </c>
      <c r="D137" s="1">
        <v>0</v>
      </c>
      <c r="E137" s="1">
        <f t="shared" si="9"/>
        <v>378587467.3652972</v>
      </c>
      <c r="F137">
        <v>0.05</v>
      </c>
      <c r="G137" s="1">
        <f t="shared" si="10"/>
        <v>397516840.73356205</v>
      </c>
      <c r="H137" s="2">
        <v>1500000</v>
      </c>
    </row>
    <row r="138" spans="1:14" x14ac:dyDescent="0.3">
      <c r="B138" s="3"/>
      <c r="C138">
        <v>4</v>
      </c>
      <c r="D138" s="1">
        <v>0</v>
      </c>
      <c r="E138" s="1">
        <f t="shared" si="9"/>
        <v>396016840.73356205</v>
      </c>
      <c r="F138">
        <v>0</v>
      </c>
      <c r="G138" s="1">
        <f t="shared" si="10"/>
        <v>396016840.73356205</v>
      </c>
      <c r="H138" s="2">
        <v>1500000</v>
      </c>
    </row>
    <row r="139" spans="1:14" x14ac:dyDescent="0.3">
      <c r="B139" s="3"/>
      <c r="C139">
        <v>5</v>
      </c>
      <c r="D139" s="1">
        <v>0</v>
      </c>
      <c r="E139" s="1">
        <f t="shared" si="9"/>
        <v>381538832.73356205</v>
      </c>
      <c r="F139">
        <v>0</v>
      </c>
      <c r="G139" s="1">
        <f t="shared" si="10"/>
        <v>381538832.73356205</v>
      </c>
      <c r="H139" s="2">
        <v>14478008</v>
      </c>
    </row>
    <row r="140" spans="1:14" x14ac:dyDescent="0.3">
      <c r="B140" s="3"/>
      <c r="C140">
        <v>6</v>
      </c>
      <c r="D140" s="1">
        <v>0</v>
      </c>
      <c r="E140" s="1">
        <f t="shared" si="9"/>
        <v>380038832.73356205</v>
      </c>
      <c r="F140">
        <v>0.05</v>
      </c>
      <c r="G140" s="1">
        <f t="shared" si="10"/>
        <v>399040774.37024015</v>
      </c>
      <c r="H140" s="2">
        <v>1500000</v>
      </c>
    </row>
    <row r="141" spans="1:14" x14ac:dyDescent="0.3">
      <c r="B141" s="3"/>
      <c r="C141">
        <v>7</v>
      </c>
      <c r="D141" s="1">
        <v>0</v>
      </c>
      <c r="E141" s="1">
        <f t="shared" si="9"/>
        <v>397540774.37024015</v>
      </c>
      <c r="F141">
        <v>0</v>
      </c>
      <c r="G141" s="1">
        <f t="shared" si="10"/>
        <v>397540774.37024015</v>
      </c>
      <c r="H141" s="2">
        <v>1500000</v>
      </c>
    </row>
    <row r="142" spans="1:14" x14ac:dyDescent="0.3">
      <c r="B142" s="3"/>
      <c r="C142">
        <v>8</v>
      </c>
      <c r="D142" s="1">
        <v>0</v>
      </c>
      <c r="E142" s="1">
        <f t="shared" si="9"/>
        <v>396040774.37024015</v>
      </c>
      <c r="F142">
        <v>0</v>
      </c>
      <c r="G142" s="1">
        <f t="shared" si="10"/>
        <v>396040774.37024015</v>
      </c>
      <c r="H142" s="2">
        <v>1500000</v>
      </c>
    </row>
    <row r="143" spans="1:14" x14ac:dyDescent="0.3">
      <c r="B143" s="3"/>
      <c r="C143">
        <v>9</v>
      </c>
      <c r="D143" s="1">
        <v>0</v>
      </c>
      <c r="E143" s="1">
        <f t="shared" si="9"/>
        <v>394540774.37024015</v>
      </c>
      <c r="F143">
        <v>0.05</v>
      </c>
      <c r="G143" s="1">
        <f t="shared" si="10"/>
        <v>414267813.08875215</v>
      </c>
      <c r="H143" s="2">
        <v>1500000</v>
      </c>
    </row>
    <row r="144" spans="1:14" x14ac:dyDescent="0.3">
      <c r="B144" s="3"/>
      <c r="C144">
        <v>10</v>
      </c>
      <c r="D144" s="1">
        <v>0</v>
      </c>
      <c r="E144" s="1">
        <f t="shared" si="9"/>
        <v>412767813.08875215</v>
      </c>
      <c r="F144">
        <v>0</v>
      </c>
      <c r="G144" s="1">
        <f t="shared" si="10"/>
        <v>412767813.08875215</v>
      </c>
      <c r="H144" s="2">
        <v>1500000</v>
      </c>
    </row>
    <row r="145" spans="1:14" x14ac:dyDescent="0.3">
      <c r="B145" s="3"/>
      <c r="C145">
        <v>11</v>
      </c>
      <c r="D145" s="1">
        <v>0</v>
      </c>
      <c r="E145" s="1">
        <f t="shared" si="9"/>
        <v>411267813.08875215</v>
      </c>
      <c r="F145">
        <v>0</v>
      </c>
      <c r="G145" s="1">
        <f t="shared" si="10"/>
        <v>411267813.08875215</v>
      </c>
      <c r="H145" s="2">
        <v>1500000</v>
      </c>
    </row>
    <row r="146" spans="1:14" x14ac:dyDescent="0.3">
      <c r="B146" s="3"/>
      <c r="C146">
        <v>12</v>
      </c>
      <c r="D146" s="1">
        <v>0</v>
      </c>
      <c r="E146" s="1">
        <f t="shared" si="9"/>
        <v>409767813.08875215</v>
      </c>
      <c r="F146">
        <v>0.05</v>
      </c>
      <c r="G146" s="1">
        <f t="shared" si="10"/>
        <v>430256203.74318975</v>
      </c>
      <c r="H146" s="2">
        <v>1500000</v>
      </c>
      <c r="I146" s="1">
        <f xml:space="preserve"> (G134 + SUM(D135:D146)) - SUM(H135:H146)</f>
        <v>352109459.3652972</v>
      </c>
      <c r="J146" s="1">
        <f xml:space="preserve"> E146 - I146</f>
        <v>57658353.723454952</v>
      </c>
      <c r="K146">
        <v>0.75</v>
      </c>
      <c r="L146" s="1">
        <f xml:space="preserve"> J146 * K146</f>
        <v>43243765.292591214</v>
      </c>
      <c r="M146" s="1">
        <f xml:space="preserve"> J146 - L146</f>
        <v>14414588.430863738</v>
      </c>
      <c r="N146">
        <f xml:space="preserve"> J146 / I146 * 100</f>
        <v>16.375122050793042</v>
      </c>
    </row>
    <row r="147" spans="1:14" x14ac:dyDescent="0.3">
      <c r="A147">
        <v>13</v>
      </c>
      <c r="B147" s="3">
        <v>2034</v>
      </c>
      <c r="C147">
        <v>1</v>
      </c>
      <c r="D147" s="1">
        <v>0</v>
      </c>
      <c r="E147" s="1">
        <f t="shared" si="9"/>
        <v>428756203.74318975</v>
      </c>
      <c r="F147">
        <v>0</v>
      </c>
      <c r="G147" s="1">
        <f t="shared" si="10"/>
        <v>428756203.74318975</v>
      </c>
      <c r="H147" s="2">
        <v>1500000</v>
      </c>
    </row>
    <row r="148" spans="1:14" x14ac:dyDescent="0.3">
      <c r="B148" s="3"/>
      <c r="C148">
        <v>2</v>
      </c>
      <c r="D148" s="1">
        <v>0</v>
      </c>
      <c r="E148" s="1">
        <f t="shared" si="9"/>
        <v>427256203.74318975</v>
      </c>
      <c r="F148">
        <v>0</v>
      </c>
      <c r="G148" s="1">
        <f t="shared" si="10"/>
        <v>427256203.74318975</v>
      </c>
      <c r="H148" s="2">
        <v>1500000</v>
      </c>
    </row>
    <row r="149" spans="1:14" x14ac:dyDescent="0.3">
      <c r="B149" s="3"/>
      <c r="C149">
        <v>3</v>
      </c>
      <c r="D149" s="1">
        <v>0</v>
      </c>
      <c r="E149" s="1">
        <f t="shared" si="9"/>
        <v>425756203.74318975</v>
      </c>
      <c r="F149">
        <v>0.05</v>
      </c>
      <c r="G149" s="1">
        <f t="shared" si="10"/>
        <v>447044013.93034923</v>
      </c>
      <c r="H149" s="2">
        <v>1500000</v>
      </c>
    </row>
    <row r="150" spans="1:14" x14ac:dyDescent="0.3">
      <c r="B150" s="3"/>
      <c r="C150">
        <v>4</v>
      </c>
      <c r="D150" s="1">
        <v>0</v>
      </c>
      <c r="E150" s="1">
        <f t="shared" si="9"/>
        <v>445544013.93034923</v>
      </c>
      <c r="F150">
        <v>0</v>
      </c>
      <c r="G150" s="1">
        <f t="shared" si="10"/>
        <v>445544013.93034923</v>
      </c>
      <c r="H150" s="2">
        <v>1500000</v>
      </c>
    </row>
    <row r="151" spans="1:14" x14ac:dyDescent="0.3">
      <c r="B151" s="3"/>
      <c r="C151">
        <v>5</v>
      </c>
      <c r="D151" s="1">
        <v>0</v>
      </c>
      <c r="E151" s="1">
        <f t="shared" si="9"/>
        <v>429629425.93034923</v>
      </c>
      <c r="F151">
        <v>0</v>
      </c>
      <c r="G151" s="1">
        <f t="shared" si="10"/>
        <v>429629425.93034923</v>
      </c>
      <c r="H151" s="2">
        <v>15914588</v>
      </c>
    </row>
    <row r="152" spans="1:14" x14ac:dyDescent="0.3">
      <c r="B152" s="3"/>
      <c r="C152">
        <v>6</v>
      </c>
      <c r="D152" s="1">
        <v>0</v>
      </c>
      <c r="E152" s="1">
        <f t="shared" si="9"/>
        <v>428129425.93034923</v>
      </c>
      <c r="F152">
        <v>0.05</v>
      </c>
      <c r="G152" s="1">
        <f t="shared" si="10"/>
        <v>449535897.22686672</v>
      </c>
      <c r="H152" s="2">
        <v>1500000</v>
      </c>
    </row>
    <row r="153" spans="1:14" x14ac:dyDescent="0.3">
      <c r="B153" s="3"/>
      <c r="C153">
        <v>7</v>
      </c>
      <c r="D153" s="1">
        <v>0</v>
      </c>
      <c r="E153" s="1">
        <f t="shared" si="9"/>
        <v>448035897.22686672</v>
      </c>
      <c r="F153">
        <v>0</v>
      </c>
      <c r="G153" s="1">
        <f t="shared" si="10"/>
        <v>448035897.22686672</v>
      </c>
      <c r="H153" s="2">
        <v>1500000</v>
      </c>
    </row>
    <row r="154" spans="1:14" x14ac:dyDescent="0.3">
      <c r="B154" s="3"/>
      <c r="C154">
        <v>8</v>
      </c>
      <c r="D154" s="1">
        <v>0</v>
      </c>
      <c r="E154" s="1">
        <f t="shared" si="9"/>
        <v>446535897.22686672</v>
      </c>
      <c r="F154">
        <v>0</v>
      </c>
      <c r="G154" s="1">
        <f t="shared" si="10"/>
        <v>446535897.22686672</v>
      </c>
      <c r="H154" s="2">
        <v>1500000</v>
      </c>
    </row>
    <row r="155" spans="1:14" x14ac:dyDescent="0.3">
      <c r="B155" s="3"/>
      <c r="C155">
        <v>9</v>
      </c>
      <c r="D155" s="1">
        <v>0</v>
      </c>
      <c r="E155" s="1">
        <f t="shared" si="9"/>
        <v>445035897.22686672</v>
      </c>
      <c r="F155">
        <v>0.05</v>
      </c>
      <c r="G155" s="1">
        <f t="shared" si="10"/>
        <v>467287692.08821005</v>
      </c>
      <c r="H155" s="2">
        <v>1500000</v>
      </c>
    </row>
    <row r="156" spans="1:14" x14ac:dyDescent="0.3">
      <c r="B156" s="3"/>
      <c r="C156">
        <v>10</v>
      </c>
      <c r="D156" s="1">
        <v>0</v>
      </c>
      <c r="E156" s="1">
        <f t="shared" si="9"/>
        <v>465787692.08821005</v>
      </c>
      <c r="F156">
        <v>0</v>
      </c>
      <c r="G156" s="1">
        <f t="shared" si="10"/>
        <v>465787692.08821005</v>
      </c>
      <c r="H156" s="2">
        <v>1500000</v>
      </c>
    </row>
    <row r="157" spans="1:14" x14ac:dyDescent="0.3">
      <c r="B157" s="3"/>
      <c r="C157">
        <v>11</v>
      </c>
      <c r="D157" s="1">
        <v>0</v>
      </c>
      <c r="E157" s="1">
        <f t="shared" si="9"/>
        <v>464287692.08821005</v>
      </c>
      <c r="F157">
        <v>0</v>
      </c>
      <c r="G157" s="1">
        <f t="shared" si="10"/>
        <v>464287692.08821005</v>
      </c>
      <c r="H157" s="2">
        <v>1500000</v>
      </c>
    </row>
    <row r="158" spans="1:14" x14ac:dyDescent="0.3">
      <c r="B158" s="3"/>
      <c r="C158">
        <v>12</v>
      </c>
      <c r="D158" s="1">
        <v>0</v>
      </c>
      <c r="E158" s="1">
        <f t="shared" si="9"/>
        <v>462787692.08821005</v>
      </c>
      <c r="F158">
        <v>0.05</v>
      </c>
      <c r="G158" s="1">
        <f t="shared" si="10"/>
        <v>485927076.69262058</v>
      </c>
      <c r="H158" s="2">
        <v>1500000</v>
      </c>
      <c r="I158" s="1">
        <f xml:space="preserve"> (G146 + SUM(D147:D158)) - SUM(H147:H158)</f>
        <v>397841615.74318975</v>
      </c>
      <c r="J158" s="1">
        <f xml:space="preserve"> E158 - I158</f>
        <v>64946076.345020294</v>
      </c>
      <c r="K158">
        <v>0.75</v>
      </c>
      <c r="L158" s="1">
        <f xml:space="preserve"> J158 * K158</f>
        <v>48709557.258765221</v>
      </c>
      <c r="M158" s="1">
        <f xml:space="preserve"> J158 - L158</f>
        <v>16236519.086255074</v>
      </c>
      <c r="N158">
        <f xml:space="preserve"> J158 / I158 * 100</f>
        <v>16.324606017823825</v>
      </c>
    </row>
    <row r="159" spans="1:14" x14ac:dyDescent="0.3">
      <c r="A159">
        <v>14</v>
      </c>
      <c r="B159" s="3">
        <v>2035</v>
      </c>
      <c r="C159">
        <v>1</v>
      </c>
      <c r="D159" s="1">
        <v>0</v>
      </c>
      <c r="E159" s="1">
        <f t="shared" si="9"/>
        <v>484427076.69262058</v>
      </c>
      <c r="F159">
        <v>0</v>
      </c>
      <c r="G159" s="1">
        <f t="shared" si="10"/>
        <v>484427076.69262058</v>
      </c>
      <c r="H159" s="2">
        <v>1500000</v>
      </c>
    </row>
    <row r="160" spans="1:14" x14ac:dyDescent="0.3">
      <c r="B160" s="3"/>
      <c r="C160">
        <v>2</v>
      </c>
      <c r="D160" s="1">
        <v>0</v>
      </c>
      <c r="E160" s="1">
        <f t="shared" si="9"/>
        <v>482927076.69262058</v>
      </c>
      <c r="F160">
        <v>0</v>
      </c>
      <c r="G160" s="1">
        <f t="shared" si="10"/>
        <v>482927076.69262058</v>
      </c>
      <c r="H160" s="2">
        <v>1500000</v>
      </c>
    </row>
    <row r="161" spans="1:14" x14ac:dyDescent="0.3">
      <c r="B161" s="3"/>
      <c r="C161">
        <v>3</v>
      </c>
      <c r="D161" s="1">
        <v>0</v>
      </c>
      <c r="E161" s="1">
        <f t="shared" si="9"/>
        <v>481427076.69262058</v>
      </c>
      <c r="F161">
        <v>0.05</v>
      </c>
      <c r="G161" s="1">
        <f t="shared" si="10"/>
        <v>505498430.5272516</v>
      </c>
      <c r="H161" s="2">
        <v>1500000</v>
      </c>
    </row>
    <row r="162" spans="1:14" x14ac:dyDescent="0.3">
      <c r="B162" s="3"/>
      <c r="C162">
        <v>4</v>
      </c>
      <c r="D162" s="1">
        <v>0</v>
      </c>
      <c r="E162" s="1">
        <f t="shared" si="9"/>
        <v>503998430.5272516</v>
      </c>
      <c r="F162">
        <v>0</v>
      </c>
      <c r="G162" s="1">
        <f t="shared" si="10"/>
        <v>503998430.5272516</v>
      </c>
      <c r="H162" s="2">
        <v>1500000</v>
      </c>
    </row>
    <row r="163" spans="1:14" x14ac:dyDescent="0.3">
      <c r="B163" s="3"/>
      <c r="C163">
        <v>5</v>
      </c>
      <c r="D163" s="1">
        <v>0</v>
      </c>
      <c r="E163" s="1">
        <f t="shared" si="9"/>
        <v>486261911.5272516</v>
      </c>
      <c r="F163">
        <v>0</v>
      </c>
      <c r="G163" s="1">
        <f t="shared" si="10"/>
        <v>486261911.5272516</v>
      </c>
      <c r="H163" s="2">
        <v>17736519</v>
      </c>
    </row>
    <row r="164" spans="1:14" x14ac:dyDescent="0.3">
      <c r="B164" s="3"/>
      <c r="C164">
        <v>6</v>
      </c>
      <c r="D164" s="1">
        <v>0</v>
      </c>
      <c r="E164" s="1">
        <f t="shared" si="9"/>
        <v>484761911.5272516</v>
      </c>
      <c r="F164">
        <v>0.05</v>
      </c>
      <c r="G164" s="1">
        <f t="shared" si="10"/>
        <v>509000007.10361421</v>
      </c>
      <c r="H164" s="2">
        <v>1500000</v>
      </c>
    </row>
    <row r="165" spans="1:14" x14ac:dyDescent="0.3">
      <c r="B165" s="3"/>
      <c r="C165">
        <v>7</v>
      </c>
      <c r="D165" s="1">
        <v>0</v>
      </c>
      <c r="E165" s="1">
        <f t="shared" si="9"/>
        <v>507500007.10361421</v>
      </c>
      <c r="F165">
        <v>0</v>
      </c>
      <c r="G165" s="1">
        <f t="shared" si="10"/>
        <v>507500007.10361421</v>
      </c>
      <c r="H165" s="2">
        <v>1500000</v>
      </c>
    </row>
    <row r="166" spans="1:14" x14ac:dyDescent="0.3">
      <c r="B166" s="3"/>
      <c r="C166">
        <v>8</v>
      </c>
      <c r="D166" s="1">
        <v>0</v>
      </c>
      <c r="E166" s="1">
        <f t="shared" si="9"/>
        <v>506000007.10361421</v>
      </c>
      <c r="F166">
        <v>0</v>
      </c>
      <c r="G166" s="1">
        <f t="shared" si="10"/>
        <v>506000007.10361421</v>
      </c>
      <c r="H166" s="2">
        <v>1500000</v>
      </c>
    </row>
    <row r="167" spans="1:14" x14ac:dyDescent="0.3">
      <c r="B167" s="3"/>
      <c r="C167">
        <v>9</v>
      </c>
      <c r="D167" s="1">
        <v>0</v>
      </c>
      <c r="E167" s="1">
        <f t="shared" si="9"/>
        <v>504500007.10361421</v>
      </c>
      <c r="F167">
        <v>0.05</v>
      </c>
      <c r="G167" s="1">
        <f t="shared" si="10"/>
        <v>529725007.45879495</v>
      </c>
      <c r="H167" s="2">
        <v>1500000</v>
      </c>
    </row>
    <row r="168" spans="1:14" x14ac:dyDescent="0.3">
      <c r="B168" s="3"/>
      <c r="C168">
        <v>10</v>
      </c>
      <c r="D168" s="1">
        <v>0</v>
      </c>
      <c r="E168" s="1">
        <f t="shared" si="9"/>
        <v>528225007.45879495</v>
      </c>
      <c r="F168">
        <v>0</v>
      </c>
      <c r="G168" s="1">
        <f t="shared" si="10"/>
        <v>528225007.45879495</v>
      </c>
      <c r="H168" s="2">
        <v>1500000</v>
      </c>
    </row>
    <row r="169" spans="1:14" x14ac:dyDescent="0.3">
      <c r="B169" s="3"/>
      <c r="C169">
        <v>11</v>
      </c>
      <c r="D169" s="1">
        <v>0</v>
      </c>
      <c r="E169" s="1">
        <f t="shared" si="9"/>
        <v>526725007.45879495</v>
      </c>
      <c r="F169">
        <v>0</v>
      </c>
      <c r="G169" s="1">
        <f t="shared" si="10"/>
        <v>526725007.45879495</v>
      </c>
      <c r="H169" s="2">
        <v>1500000</v>
      </c>
    </row>
    <row r="170" spans="1:14" x14ac:dyDescent="0.3">
      <c r="B170" s="3"/>
      <c r="C170">
        <v>12</v>
      </c>
      <c r="D170" s="1">
        <v>0</v>
      </c>
      <c r="E170" s="1">
        <f t="shared" si="9"/>
        <v>525225007.45879495</v>
      </c>
      <c r="F170">
        <v>0.05</v>
      </c>
      <c r="G170" s="1">
        <f t="shared" si="10"/>
        <v>551486257.83173466</v>
      </c>
      <c r="H170" s="2">
        <v>1500000</v>
      </c>
      <c r="I170" s="1">
        <f xml:space="preserve"> (G158 + SUM(D159:D170)) - SUM(H159:H170)</f>
        <v>451690557.69262058</v>
      </c>
      <c r="J170" s="1">
        <f xml:space="preserve"> E170 - I170</f>
        <v>73534449.766174376</v>
      </c>
      <c r="K170">
        <v>0.75</v>
      </c>
      <c r="L170" s="1">
        <f xml:space="preserve"> J170 * K170</f>
        <v>55150837.324630782</v>
      </c>
      <c r="M170" s="1">
        <f xml:space="preserve"> J170 - L170</f>
        <v>18383612.441543594</v>
      </c>
      <c r="N170">
        <f xml:space="preserve"> J170 / I170 * 100</f>
        <v>16.279828859343841</v>
      </c>
    </row>
    <row r="171" spans="1:14" x14ac:dyDescent="0.3">
      <c r="A171">
        <v>15</v>
      </c>
      <c r="B171" s="3">
        <v>2036</v>
      </c>
      <c r="C171">
        <v>1</v>
      </c>
      <c r="D171" s="1">
        <v>0</v>
      </c>
      <c r="E171" s="1">
        <f t="shared" si="9"/>
        <v>549986257.83173466</v>
      </c>
      <c r="F171">
        <v>0</v>
      </c>
      <c r="G171" s="1">
        <f t="shared" si="10"/>
        <v>549986257.83173466</v>
      </c>
      <c r="H171" s="2">
        <v>1500000</v>
      </c>
    </row>
    <row r="172" spans="1:14" x14ac:dyDescent="0.3">
      <c r="B172" s="3"/>
      <c r="C172">
        <v>2</v>
      </c>
      <c r="D172" s="1">
        <v>0</v>
      </c>
      <c r="E172" s="1">
        <f t="shared" si="9"/>
        <v>548486257.83173466</v>
      </c>
      <c r="F172">
        <v>0</v>
      </c>
      <c r="G172" s="1">
        <f t="shared" si="10"/>
        <v>548486257.83173466</v>
      </c>
      <c r="H172" s="2">
        <v>1500000</v>
      </c>
    </row>
    <row r="173" spans="1:14" x14ac:dyDescent="0.3">
      <c r="B173" s="3"/>
      <c r="C173">
        <v>3</v>
      </c>
      <c r="D173" s="1">
        <v>0</v>
      </c>
      <c r="E173" s="1">
        <f t="shared" si="9"/>
        <v>546986257.83173466</v>
      </c>
      <c r="F173">
        <v>0.05</v>
      </c>
      <c r="G173" s="1">
        <f t="shared" si="10"/>
        <v>574335570.72332144</v>
      </c>
      <c r="H173" s="2">
        <v>1500000</v>
      </c>
    </row>
    <row r="174" spans="1:14" x14ac:dyDescent="0.3">
      <c r="B174" s="3"/>
      <c r="C174">
        <v>4</v>
      </c>
      <c r="D174" s="1">
        <v>0</v>
      </c>
      <c r="E174" s="1">
        <f t="shared" si="9"/>
        <v>572835570.72332144</v>
      </c>
      <c r="F174">
        <v>0</v>
      </c>
      <c r="G174" s="1">
        <f t="shared" si="10"/>
        <v>572835570.72332144</v>
      </c>
      <c r="H174" s="2">
        <v>1500000</v>
      </c>
    </row>
    <row r="175" spans="1:14" x14ac:dyDescent="0.3">
      <c r="B175" s="3"/>
      <c r="C175">
        <v>5</v>
      </c>
      <c r="D175" s="1">
        <v>0</v>
      </c>
      <c r="E175" s="1">
        <f t="shared" si="9"/>
        <v>552951958.72332144</v>
      </c>
      <c r="F175">
        <v>0</v>
      </c>
      <c r="G175" s="1">
        <f t="shared" si="10"/>
        <v>552951958.72332144</v>
      </c>
      <c r="H175" s="2">
        <v>19883612</v>
      </c>
    </row>
    <row r="176" spans="1:14" x14ac:dyDescent="0.3">
      <c r="B176" s="3"/>
      <c r="C176">
        <v>6</v>
      </c>
      <c r="D176" s="1">
        <v>0</v>
      </c>
      <c r="E176" s="1">
        <f t="shared" si="9"/>
        <v>551451958.72332144</v>
      </c>
      <c r="F176">
        <v>0.05</v>
      </c>
      <c r="G176" s="1">
        <f t="shared" si="10"/>
        <v>579024556.65948749</v>
      </c>
      <c r="H176" s="2">
        <v>1500000</v>
      </c>
    </row>
    <row r="177" spans="1:14" x14ac:dyDescent="0.3">
      <c r="B177" s="3"/>
      <c r="C177">
        <v>7</v>
      </c>
      <c r="D177" s="1">
        <v>0</v>
      </c>
      <c r="E177" s="1">
        <f t="shared" si="9"/>
        <v>577524556.65948749</v>
      </c>
      <c r="F177">
        <v>0</v>
      </c>
      <c r="G177" s="1">
        <f t="shared" si="10"/>
        <v>577524556.65948749</v>
      </c>
      <c r="H177" s="2">
        <v>1500000</v>
      </c>
    </row>
    <row r="178" spans="1:14" x14ac:dyDescent="0.3">
      <c r="B178" s="3"/>
      <c r="C178">
        <v>8</v>
      </c>
      <c r="D178" s="1">
        <v>0</v>
      </c>
      <c r="E178" s="1">
        <f t="shared" si="9"/>
        <v>576024556.65948749</v>
      </c>
      <c r="F178">
        <v>0</v>
      </c>
      <c r="G178" s="1">
        <f t="shared" si="10"/>
        <v>576024556.65948749</v>
      </c>
      <c r="H178" s="2">
        <v>1500000</v>
      </c>
    </row>
    <row r="179" spans="1:14" x14ac:dyDescent="0.3">
      <c r="B179" s="3"/>
      <c r="C179">
        <v>9</v>
      </c>
      <c r="D179" s="1">
        <v>0</v>
      </c>
      <c r="E179" s="1">
        <f t="shared" si="9"/>
        <v>574524556.65948749</v>
      </c>
      <c r="F179">
        <v>0.05</v>
      </c>
      <c r="G179" s="1">
        <f t="shared" si="10"/>
        <v>603250784.49246192</v>
      </c>
      <c r="H179" s="2">
        <v>1500000</v>
      </c>
    </row>
    <row r="180" spans="1:14" x14ac:dyDescent="0.3">
      <c r="B180" s="3"/>
      <c r="C180">
        <v>10</v>
      </c>
      <c r="D180" s="1">
        <v>0</v>
      </c>
      <c r="E180" s="1">
        <f t="shared" si="9"/>
        <v>601750784.49246192</v>
      </c>
      <c r="F180">
        <v>0</v>
      </c>
      <c r="G180" s="1">
        <f t="shared" si="10"/>
        <v>601750784.49246192</v>
      </c>
      <c r="H180" s="2">
        <v>1500000</v>
      </c>
    </row>
    <row r="181" spans="1:14" x14ac:dyDescent="0.3">
      <c r="B181" s="3"/>
      <c r="C181">
        <v>11</v>
      </c>
      <c r="D181" s="1">
        <v>0</v>
      </c>
      <c r="E181" s="1">
        <f t="shared" si="9"/>
        <v>600250784.49246192</v>
      </c>
      <c r="F181">
        <v>0</v>
      </c>
      <c r="G181" s="1">
        <f t="shared" si="10"/>
        <v>600250784.49246192</v>
      </c>
      <c r="H181" s="2">
        <v>1500000</v>
      </c>
    </row>
    <row r="182" spans="1:14" x14ac:dyDescent="0.3">
      <c r="B182" s="3"/>
      <c r="C182">
        <v>12</v>
      </c>
      <c r="D182" s="1">
        <v>0</v>
      </c>
      <c r="E182" s="1">
        <f t="shared" si="9"/>
        <v>598750784.49246192</v>
      </c>
      <c r="F182">
        <v>0.05</v>
      </c>
      <c r="G182" s="1">
        <f t="shared" si="10"/>
        <v>628688323.717085</v>
      </c>
      <c r="H182" s="2">
        <v>1500000</v>
      </c>
      <c r="I182" s="1">
        <f xml:space="preserve"> (G170 + SUM(D171:D182)) - SUM(H171:H182)</f>
        <v>515102645.83173466</v>
      </c>
      <c r="J182" s="1">
        <f xml:space="preserve"> E182 - I182</f>
        <v>83648138.660727262</v>
      </c>
      <c r="K182">
        <v>0.75</v>
      </c>
      <c r="L182" s="1">
        <f xml:space="preserve"> J182 * K182</f>
        <v>62736103.995545447</v>
      </c>
      <c r="M182" s="1">
        <f xml:space="preserve"> J182 - L182</f>
        <v>20912034.665181816</v>
      </c>
      <c r="N182">
        <f xml:space="preserve"> J182 / I182 * 100</f>
        <v>16.239120365157682</v>
      </c>
    </row>
    <row r="183" spans="1:14" x14ac:dyDescent="0.3">
      <c r="A183">
        <v>16</v>
      </c>
      <c r="B183" s="3">
        <v>2037</v>
      </c>
      <c r="C183">
        <v>1</v>
      </c>
      <c r="D183" s="1">
        <v>0</v>
      </c>
      <c r="E183" s="1">
        <f t="shared" si="9"/>
        <v>627188323.717085</v>
      </c>
      <c r="F183">
        <v>0</v>
      </c>
      <c r="G183" s="1">
        <f t="shared" si="10"/>
        <v>627188323.717085</v>
      </c>
      <c r="H183" s="2">
        <v>1500000</v>
      </c>
    </row>
    <row r="184" spans="1:14" x14ac:dyDescent="0.3">
      <c r="B184" s="3"/>
      <c r="C184">
        <v>2</v>
      </c>
      <c r="D184" s="1">
        <v>0</v>
      </c>
      <c r="E184" s="1">
        <f t="shared" si="9"/>
        <v>625688323.717085</v>
      </c>
      <c r="F184">
        <v>0</v>
      </c>
      <c r="G184" s="1">
        <f t="shared" si="10"/>
        <v>625688323.717085</v>
      </c>
      <c r="H184" s="2">
        <v>1500000</v>
      </c>
    </row>
    <row r="185" spans="1:14" x14ac:dyDescent="0.3">
      <c r="B185" s="3"/>
      <c r="C185">
        <v>3</v>
      </c>
      <c r="D185" s="1">
        <v>0</v>
      </c>
      <c r="E185" s="1">
        <f t="shared" si="9"/>
        <v>624188323.717085</v>
      </c>
      <c r="F185">
        <v>0.05</v>
      </c>
      <c r="G185" s="1">
        <f t="shared" si="10"/>
        <v>655397739.9029392</v>
      </c>
      <c r="H185" s="2">
        <v>1500000</v>
      </c>
    </row>
    <row r="186" spans="1:14" x14ac:dyDescent="0.3">
      <c r="B186" s="3"/>
      <c r="C186">
        <v>4</v>
      </c>
      <c r="D186" s="1">
        <v>0</v>
      </c>
      <c r="E186" s="1">
        <f t="shared" si="9"/>
        <v>653897739.9029392</v>
      </c>
      <c r="F186">
        <v>0</v>
      </c>
      <c r="G186" s="1">
        <f t="shared" si="10"/>
        <v>653897739.9029392</v>
      </c>
      <c r="H186" s="2">
        <v>1500000</v>
      </c>
    </row>
    <row r="187" spans="1:14" x14ac:dyDescent="0.3">
      <c r="B187" s="3"/>
      <c r="C187">
        <v>5</v>
      </c>
      <c r="D187" s="1">
        <v>0</v>
      </c>
      <c r="E187" s="1">
        <f t="shared" si="9"/>
        <v>631485704.9029392</v>
      </c>
      <c r="F187">
        <v>0</v>
      </c>
      <c r="G187" s="1">
        <f t="shared" si="10"/>
        <v>631485704.9029392</v>
      </c>
      <c r="H187" s="2">
        <v>22412035</v>
      </c>
    </row>
    <row r="188" spans="1:14" x14ac:dyDescent="0.3">
      <c r="B188" s="3"/>
      <c r="C188">
        <v>6</v>
      </c>
      <c r="D188" s="1">
        <v>0</v>
      </c>
      <c r="E188" s="1">
        <f t="shared" si="9"/>
        <v>629985704.9029392</v>
      </c>
      <c r="F188">
        <v>0.05</v>
      </c>
      <c r="G188" s="1">
        <f t="shared" si="10"/>
        <v>661484990.14808619</v>
      </c>
      <c r="H188" s="2">
        <v>1500000</v>
      </c>
    </row>
    <row r="189" spans="1:14" x14ac:dyDescent="0.3">
      <c r="B189" s="3"/>
      <c r="C189">
        <v>7</v>
      </c>
      <c r="D189" s="1">
        <v>0</v>
      </c>
      <c r="E189" s="1">
        <f t="shared" si="9"/>
        <v>659984990.14808619</v>
      </c>
      <c r="F189">
        <v>0</v>
      </c>
      <c r="G189" s="1">
        <f t="shared" si="10"/>
        <v>659984990.14808619</v>
      </c>
      <c r="H189" s="2">
        <v>1500000</v>
      </c>
    </row>
    <row r="190" spans="1:14" x14ac:dyDescent="0.3">
      <c r="B190" s="3"/>
      <c r="C190">
        <v>8</v>
      </c>
      <c r="D190" s="1">
        <v>0</v>
      </c>
      <c r="E190" s="1">
        <f t="shared" si="9"/>
        <v>658484990.14808619</v>
      </c>
      <c r="F190">
        <v>0</v>
      </c>
      <c r="G190" s="1">
        <f t="shared" si="10"/>
        <v>658484990.14808619</v>
      </c>
      <c r="H190" s="2">
        <v>1500000</v>
      </c>
    </row>
    <row r="191" spans="1:14" x14ac:dyDescent="0.3">
      <c r="B191" s="3"/>
      <c r="C191">
        <v>9</v>
      </c>
      <c r="D191" s="1">
        <v>0</v>
      </c>
      <c r="E191" s="1">
        <f t="shared" si="9"/>
        <v>656984990.14808619</v>
      </c>
      <c r="F191">
        <v>0.05</v>
      </c>
      <c r="G191" s="1">
        <f t="shared" si="10"/>
        <v>689834239.65549052</v>
      </c>
      <c r="H191" s="2">
        <v>1500000</v>
      </c>
    </row>
    <row r="192" spans="1:14" x14ac:dyDescent="0.3">
      <c r="B192" s="3"/>
      <c r="C192">
        <v>10</v>
      </c>
      <c r="D192" s="1">
        <v>0</v>
      </c>
      <c r="E192" s="1">
        <f t="shared" si="9"/>
        <v>688334239.65549052</v>
      </c>
      <c r="F192">
        <v>0</v>
      </c>
      <c r="G192" s="1">
        <f t="shared" si="10"/>
        <v>688334239.65549052</v>
      </c>
      <c r="H192" s="2">
        <v>1500000</v>
      </c>
    </row>
    <row r="193" spans="1:14" x14ac:dyDescent="0.3">
      <c r="B193" s="3"/>
      <c r="C193">
        <v>11</v>
      </c>
      <c r="D193" s="1">
        <v>0</v>
      </c>
      <c r="E193" s="1">
        <f t="shared" si="9"/>
        <v>686834239.65549052</v>
      </c>
      <c r="F193">
        <v>0</v>
      </c>
      <c r="G193" s="1">
        <f t="shared" si="10"/>
        <v>686834239.65549052</v>
      </c>
      <c r="H193" s="2">
        <v>1500000</v>
      </c>
    </row>
    <row r="194" spans="1:14" x14ac:dyDescent="0.3">
      <c r="B194" s="3"/>
      <c r="C194">
        <v>12</v>
      </c>
      <c r="D194" s="1">
        <v>0</v>
      </c>
      <c r="E194" s="1">
        <f t="shared" si="9"/>
        <v>685334239.65549052</v>
      </c>
      <c r="F194">
        <v>0.05</v>
      </c>
      <c r="G194" s="1">
        <f t="shared" si="10"/>
        <v>719600951.63826501</v>
      </c>
      <c r="H194" s="2">
        <v>1500000</v>
      </c>
      <c r="I194" s="1">
        <f xml:space="preserve"> (G182 + SUM(D183:D194)) - SUM(H183:H194)</f>
        <v>589776288.717085</v>
      </c>
      <c r="J194" s="1">
        <f xml:space="preserve"> E194 - I194</f>
        <v>95557950.938405514</v>
      </c>
      <c r="K194">
        <v>0.75</v>
      </c>
      <c r="L194" s="1">
        <f xml:space="preserve"> J194 * K194</f>
        <v>71668463.203804135</v>
      </c>
      <c r="M194" s="1">
        <f xml:space="preserve"> J194 - L194</f>
        <v>23889487.734601378</v>
      </c>
      <c r="N194">
        <f xml:space="preserve"> J194 / I194 * 100</f>
        <v>16.202406364329875</v>
      </c>
    </row>
    <row r="195" spans="1:14" x14ac:dyDescent="0.3">
      <c r="A195">
        <v>17</v>
      </c>
      <c r="B195" s="3">
        <v>2038</v>
      </c>
      <c r="C195">
        <v>1</v>
      </c>
      <c r="D195" s="1">
        <v>0</v>
      </c>
      <c r="E195" s="1">
        <f t="shared" si="9"/>
        <v>718100951.63826501</v>
      </c>
      <c r="F195">
        <v>0</v>
      </c>
      <c r="G195" s="1">
        <f t="shared" si="10"/>
        <v>718100951.63826501</v>
      </c>
      <c r="H195" s="2">
        <v>1500000</v>
      </c>
    </row>
    <row r="196" spans="1:14" x14ac:dyDescent="0.3">
      <c r="B196" s="3"/>
      <c r="C196">
        <v>2</v>
      </c>
      <c r="D196" s="1">
        <v>0</v>
      </c>
      <c r="E196" s="1">
        <f t="shared" si="9"/>
        <v>716600951.63826501</v>
      </c>
      <c r="F196">
        <v>0</v>
      </c>
      <c r="G196" s="1">
        <f t="shared" si="10"/>
        <v>716600951.63826501</v>
      </c>
      <c r="H196" s="2">
        <v>1500000</v>
      </c>
    </row>
    <row r="197" spans="1:14" x14ac:dyDescent="0.3">
      <c r="B197" s="3"/>
      <c r="C197">
        <v>3</v>
      </c>
      <c r="D197" s="1">
        <v>0</v>
      </c>
      <c r="E197" s="1">
        <f t="shared" si="9"/>
        <v>715100951.63826501</v>
      </c>
      <c r="F197">
        <v>0.05</v>
      </c>
      <c r="G197" s="1">
        <f t="shared" si="10"/>
        <v>750855999.22017825</v>
      </c>
      <c r="H197" s="2">
        <v>1500000</v>
      </c>
    </row>
    <row r="198" spans="1:14" x14ac:dyDescent="0.3">
      <c r="B198" s="3"/>
      <c r="C198">
        <v>4</v>
      </c>
      <c r="D198" s="1">
        <v>0</v>
      </c>
      <c r="E198" s="1">
        <f t="shared" si="9"/>
        <v>749355999.22017825</v>
      </c>
      <c r="F198">
        <v>0</v>
      </c>
      <c r="G198" s="1">
        <f t="shared" si="10"/>
        <v>749355999.22017825</v>
      </c>
      <c r="H198" s="2">
        <v>1500000</v>
      </c>
    </row>
    <row r="199" spans="1:14" x14ac:dyDescent="0.3">
      <c r="B199" s="3"/>
      <c r="C199">
        <v>5</v>
      </c>
      <c r="D199" s="1">
        <v>0</v>
      </c>
      <c r="E199" s="1">
        <f t="shared" ref="E199:E242" si="11" xml:space="preserve"> G198 + D199 - H199</f>
        <v>723966511.22017825</v>
      </c>
      <c r="F199">
        <v>0</v>
      </c>
      <c r="G199" s="1">
        <f t="shared" ref="G199:G242" si="12" xml:space="preserve"> (E199 * F199) + E199</f>
        <v>723966511.22017825</v>
      </c>
      <c r="H199" s="2">
        <v>25389488</v>
      </c>
    </row>
    <row r="200" spans="1:14" x14ac:dyDescent="0.3">
      <c r="B200" s="3"/>
      <c r="C200">
        <v>6</v>
      </c>
      <c r="D200" s="1">
        <v>0</v>
      </c>
      <c r="E200" s="1">
        <f t="shared" si="11"/>
        <v>722466511.22017825</v>
      </c>
      <c r="F200">
        <v>0.05</v>
      </c>
      <c r="G200" s="1">
        <f t="shared" si="12"/>
        <v>758589836.78118718</v>
      </c>
      <c r="H200" s="2">
        <v>1500000</v>
      </c>
    </row>
    <row r="201" spans="1:14" x14ac:dyDescent="0.3">
      <c r="B201" s="3"/>
      <c r="C201">
        <v>7</v>
      </c>
      <c r="D201" s="1">
        <v>0</v>
      </c>
      <c r="E201" s="1">
        <f t="shared" si="11"/>
        <v>757089836.78118718</v>
      </c>
      <c r="F201">
        <v>0</v>
      </c>
      <c r="G201" s="1">
        <f t="shared" si="12"/>
        <v>757089836.78118718</v>
      </c>
      <c r="H201" s="2">
        <v>1500000</v>
      </c>
    </row>
    <row r="202" spans="1:14" x14ac:dyDescent="0.3">
      <c r="B202" s="3"/>
      <c r="C202">
        <v>8</v>
      </c>
      <c r="D202" s="1">
        <v>0</v>
      </c>
      <c r="E202" s="1">
        <f t="shared" si="11"/>
        <v>755589836.78118718</v>
      </c>
      <c r="F202">
        <v>0</v>
      </c>
      <c r="G202" s="1">
        <f t="shared" si="12"/>
        <v>755589836.78118718</v>
      </c>
      <c r="H202" s="2">
        <v>1500000</v>
      </c>
    </row>
    <row r="203" spans="1:14" x14ac:dyDescent="0.3">
      <c r="B203" s="3"/>
      <c r="C203">
        <v>9</v>
      </c>
      <c r="D203" s="1">
        <v>0</v>
      </c>
      <c r="E203" s="1">
        <f t="shared" si="11"/>
        <v>754089836.78118718</v>
      </c>
      <c r="F203">
        <v>0.05</v>
      </c>
      <c r="G203" s="1">
        <f t="shared" si="12"/>
        <v>791794328.62024653</v>
      </c>
      <c r="H203" s="2">
        <v>1500000</v>
      </c>
    </row>
    <row r="204" spans="1:14" x14ac:dyDescent="0.3">
      <c r="B204" s="3"/>
      <c r="C204">
        <v>10</v>
      </c>
      <c r="D204" s="1">
        <v>0</v>
      </c>
      <c r="E204" s="1">
        <f t="shared" si="11"/>
        <v>790294328.62024653</v>
      </c>
      <c r="F204">
        <v>0</v>
      </c>
      <c r="G204" s="1">
        <f t="shared" si="12"/>
        <v>790294328.62024653</v>
      </c>
      <c r="H204" s="2">
        <v>1500000</v>
      </c>
    </row>
    <row r="205" spans="1:14" x14ac:dyDescent="0.3">
      <c r="B205" s="3"/>
      <c r="C205">
        <v>11</v>
      </c>
      <c r="D205" s="1">
        <v>0</v>
      </c>
      <c r="E205" s="1">
        <f t="shared" si="11"/>
        <v>788794328.62024653</v>
      </c>
      <c r="F205">
        <v>0</v>
      </c>
      <c r="G205" s="1">
        <f t="shared" si="12"/>
        <v>788794328.62024653</v>
      </c>
      <c r="H205" s="2">
        <v>1500000</v>
      </c>
    </row>
    <row r="206" spans="1:14" x14ac:dyDescent="0.3">
      <c r="B206" s="3"/>
      <c r="C206">
        <v>12</v>
      </c>
      <c r="D206" s="1">
        <v>0</v>
      </c>
      <c r="E206" s="1">
        <f t="shared" si="11"/>
        <v>787294328.62024653</v>
      </c>
      <c r="F206">
        <v>0.05</v>
      </c>
      <c r="G206" s="1">
        <f t="shared" si="12"/>
        <v>826659045.0512588</v>
      </c>
      <c r="H206" s="2">
        <v>1500000</v>
      </c>
      <c r="I206" s="1">
        <f xml:space="preserve"> (G194 + SUM(D195:D206)) - SUM(H195:H206)</f>
        <v>677711463.63826501</v>
      </c>
      <c r="J206" s="1">
        <f xml:space="preserve"> E206 - I206</f>
        <v>109582864.98198152</v>
      </c>
      <c r="K206">
        <v>0.75</v>
      </c>
      <c r="L206" s="1">
        <f xml:space="preserve"> J206 * K206</f>
        <v>82187148.736486137</v>
      </c>
      <c r="M206" s="1">
        <f xml:space="preserve"> J206 - L206</f>
        <v>27395716.245495379</v>
      </c>
      <c r="N206">
        <f xml:space="preserve"> J206 / I206 * 100</f>
        <v>16.169545722849456</v>
      </c>
    </row>
    <row r="207" spans="1:14" x14ac:dyDescent="0.3">
      <c r="A207">
        <v>18</v>
      </c>
      <c r="B207" s="3">
        <v>2039</v>
      </c>
      <c r="C207">
        <v>1</v>
      </c>
      <c r="D207" s="1">
        <v>0</v>
      </c>
      <c r="E207" s="1">
        <f t="shared" si="11"/>
        <v>825159045.0512588</v>
      </c>
      <c r="F207">
        <v>0</v>
      </c>
      <c r="G207" s="1">
        <f t="shared" si="12"/>
        <v>825159045.0512588</v>
      </c>
      <c r="H207" s="2">
        <v>1500000</v>
      </c>
    </row>
    <row r="208" spans="1:14" x14ac:dyDescent="0.3">
      <c r="B208" s="3"/>
      <c r="C208">
        <v>2</v>
      </c>
      <c r="D208" s="1">
        <v>0</v>
      </c>
      <c r="E208" s="1">
        <f t="shared" si="11"/>
        <v>823659045.0512588</v>
      </c>
      <c r="F208">
        <v>0</v>
      </c>
      <c r="G208" s="1">
        <f t="shared" si="12"/>
        <v>823659045.0512588</v>
      </c>
      <c r="H208" s="2">
        <v>1500000</v>
      </c>
    </row>
    <row r="209" spans="1:14" x14ac:dyDescent="0.3">
      <c r="B209" s="3"/>
      <c r="C209">
        <v>3</v>
      </c>
      <c r="D209" s="1">
        <v>0</v>
      </c>
      <c r="E209" s="1">
        <f t="shared" si="11"/>
        <v>822159045.0512588</v>
      </c>
      <c r="F209">
        <v>0.05</v>
      </c>
      <c r="G209" s="1">
        <f t="shared" si="12"/>
        <v>863266997.3038218</v>
      </c>
      <c r="H209" s="2">
        <v>1500000</v>
      </c>
    </row>
    <row r="210" spans="1:14" x14ac:dyDescent="0.3">
      <c r="B210" s="3"/>
      <c r="C210">
        <v>4</v>
      </c>
      <c r="D210" s="1">
        <v>0</v>
      </c>
      <c r="E210" s="1">
        <f t="shared" si="11"/>
        <v>861766997.3038218</v>
      </c>
      <c r="F210">
        <v>0</v>
      </c>
      <c r="G210" s="1">
        <f t="shared" si="12"/>
        <v>861766997.3038218</v>
      </c>
      <c r="H210" s="2">
        <v>1500000</v>
      </c>
    </row>
    <row r="211" spans="1:14" x14ac:dyDescent="0.3">
      <c r="B211" s="3"/>
      <c r="C211">
        <v>5</v>
      </c>
      <c r="D211" s="1">
        <v>0</v>
      </c>
      <c r="E211" s="1">
        <f t="shared" si="11"/>
        <v>832871281.3038218</v>
      </c>
      <c r="F211">
        <v>0</v>
      </c>
      <c r="G211" s="1">
        <f t="shared" si="12"/>
        <v>832871281.3038218</v>
      </c>
      <c r="H211" s="2">
        <v>28895716</v>
      </c>
    </row>
    <row r="212" spans="1:14" x14ac:dyDescent="0.3">
      <c r="B212" s="3"/>
      <c r="C212">
        <v>6</v>
      </c>
      <c r="D212" s="1">
        <v>0</v>
      </c>
      <c r="E212" s="1">
        <f t="shared" si="11"/>
        <v>831371281.3038218</v>
      </c>
      <c r="F212">
        <v>0.05</v>
      </c>
      <c r="G212" s="1">
        <f t="shared" si="12"/>
        <v>872939845.36901283</v>
      </c>
      <c r="H212" s="2">
        <v>1500000</v>
      </c>
    </row>
    <row r="213" spans="1:14" x14ac:dyDescent="0.3">
      <c r="B213" s="3"/>
      <c r="C213">
        <v>7</v>
      </c>
      <c r="D213" s="1">
        <v>0</v>
      </c>
      <c r="E213" s="1">
        <f t="shared" si="11"/>
        <v>871439845.36901283</v>
      </c>
      <c r="F213">
        <v>0</v>
      </c>
      <c r="G213" s="1">
        <f t="shared" si="12"/>
        <v>871439845.36901283</v>
      </c>
      <c r="H213" s="2">
        <v>1500000</v>
      </c>
    </row>
    <row r="214" spans="1:14" x14ac:dyDescent="0.3">
      <c r="B214" s="3"/>
      <c r="C214">
        <v>8</v>
      </c>
      <c r="D214" s="1">
        <v>0</v>
      </c>
      <c r="E214" s="1">
        <f t="shared" si="11"/>
        <v>869939845.36901283</v>
      </c>
      <c r="F214">
        <v>0</v>
      </c>
      <c r="G214" s="1">
        <f t="shared" si="12"/>
        <v>869939845.36901283</v>
      </c>
      <c r="H214" s="2">
        <v>1500000</v>
      </c>
    </row>
    <row r="215" spans="1:14" x14ac:dyDescent="0.3">
      <c r="B215" s="3"/>
      <c r="C215">
        <v>9</v>
      </c>
      <c r="D215" s="1">
        <v>0</v>
      </c>
      <c r="E215" s="1">
        <f t="shared" si="11"/>
        <v>868439845.36901283</v>
      </c>
      <c r="F215">
        <v>0.05</v>
      </c>
      <c r="G215" s="1">
        <f t="shared" si="12"/>
        <v>911861837.63746345</v>
      </c>
      <c r="H215" s="2">
        <v>1500000</v>
      </c>
    </row>
    <row r="216" spans="1:14" x14ac:dyDescent="0.3">
      <c r="B216" s="3"/>
      <c r="C216">
        <v>10</v>
      </c>
      <c r="D216" s="1">
        <v>0</v>
      </c>
      <c r="E216" s="1">
        <f t="shared" si="11"/>
        <v>910361837.63746345</v>
      </c>
      <c r="F216">
        <v>0</v>
      </c>
      <c r="G216" s="1">
        <f t="shared" si="12"/>
        <v>910361837.63746345</v>
      </c>
      <c r="H216" s="2">
        <v>1500000</v>
      </c>
    </row>
    <row r="217" spans="1:14" x14ac:dyDescent="0.3">
      <c r="B217" s="3"/>
      <c r="C217">
        <v>11</v>
      </c>
      <c r="D217" s="1">
        <v>0</v>
      </c>
      <c r="E217" s="1">
        <f t="shared" si="11"/>
        <v>908861837.63746345</v>
      </c>
      <c r="F217">
        <v>0</v>
      </c>
      <c r="G217" s="1">
        <f t="shared" si="12"/>
        <v>908861837.63746345</v>
      </c>
      <c r="H217" s="2">
        <v>1500000</v>
      </c>
    </row>
    <row r="218" spans="1:14" x14ac:dyDescent="0.3">
      <c r="B218" s="3"/>
      <c r="C218">
        <v>12</v>
      </c>
      <c r="D218" s="1">
        <v>0</v>
      </c>
      <c r="E218" s="1">
        <f t="shared" si="11"/>
        <v>907361837.63746345</v>
      </c>
      <c r="F218">
        <v>0.05</v>
      </c>
      <c r="G218" s="1">
        <f t="shared" si="12"/>
        <v>952729929.51933658</v>
      </c>
      <c r="H218" s="2">
        <v>1500000</v>
      </c>
      <c r="I218" s="1">
        <f xml:space="preserve"> (G206 + SUM(D207:D218)) - SUM(H207:H218)</f>
        <v>781263329.0512588</v>
      </c>
      <c r="J218" s="1">
        <f xml:space="preserve"> E218 - I218</f>
        <v>126098508.58620465</v>
      </c>
      <c r="K218">
        <v>0.75</v>
      </c>
      <c r="L218" s="1">
        <f xml:space="preserve"> J218 * K218</f>
        <v>94573881.439653486</v>
      </c>
      <c r="M218" s="1">
        <f xml:space="preserve"> J218 - L218</f>
        <v>31524627.146551162</v>
      </c>
      <c r="N218">
        <f xml:space="preserve"> J218 / I218 * 100</f>
        <v>16.14033372580467</v>
      </c>
    </row>
    <row r="219" spans="1:14" x14ac:dyDescent="0.3">
      <c r="A219">
        <v>19</v>
      </c>
      <c r="B219" s="3">
        <v>2040</v>
      </c>
      <c r="C219">
        <v>1</v>
      </c>
      <c r="D219" s="1">
        <v>0</v>
      </c>
      <c r="E219" s="1">
        <f t="shared" si="11"/>
        <v>951229929.51933658</v>
      </c>
      <c r="F219">
        <v>0</v>
      </c>
      <c r="G219" s="1">
        <f t="shared" si="12"/>
        <v>951229929.51933658</v>
      </c>
      <c r="H219" s="2">
        <v>1500000</v>
      </c>
    </row>
    <row r="220" spans="1:14" x14ac:dyDescent="0.3">
      <c r="B220" s="3"/>
      <c r="C220">
        <v>2</v>
      </c>
      <c r="D220" s="1">
        <v>0</v>
      </c>
      <c r="E220" s="1">
        <f t="shared" si="11"/>
        <v>949729929.51933658</v>
      </c>
      <c r="F220">
        <v>0</v>
      </c>
      <c r="G220" s="1">
        <f t="shared" si="12"/>
        <v>949729929.51933658</v>
      </c>
      <c r="H220" s="2">
        <v>1500000</v>
      </c>
    </row>
    <row r="221" spans="1:14" x14ac:dyDescent="0.3">
      <c r="B221" s="3"/>
      <c r="C221">
        <v>3</v>
      </c>
      <c r="D221" s="1">
        <v>0</v>
      </c>
      <c r="E221" s="1">
        <f t="shared" si="11"/>
        <v>948229929.51933658</v>
      </c>
      <c r="F221">
        <v>0.05</v>
      </c>
      <c r="G221" s="1">
        <f t="shared" si="12"/>
        <v>995641425.99530339</v>
      </c>
      <c r="H221" s="2">
        <v>1500000</v>
      </c>
    </row>
    <row r="222" spans="1:14" x14ac:dyDescent="0.3">
      <c r="B222" s="3"/>
      <c r="C222">
        <v>4</v>
      </c>
      <c r="D222" s="1">
        <v>0</v>
      </c>
      <c r="E222" s="1">
        <f t="shared" si="11"/>
        <v>994141425.99530339</v>
      </c>
      <c r="F222">
        <v>0</v>
      </c>
      <c r="G222" s="1">
        <f t="shared" si="12"/>
        <v>994141425.99530339</v>
      </c>
      <c r="H222" s="2">
        <v>1500000</v>
      </c>
    </row>
    <row r="223" spans="1:14" x14ac:dyDescent="0.3">
      <c r="B223" s="3"/>
      <c r="C223">
        <v>5</v>
      </c>
      <c r="D223" s="1">
        <v>0</v>
      </c>
      <c r="E223" s="1">
        <f t="shared" si="11"/>
        <v>961116798.99530339</v>
      </c>
      <c r="F223">
        <v>0</v>
      </c>
      <c r="G223" s="1">
        <f t="shared" si="12"/>
        <v>961116798.99530339</v>
      </c>
      <c r="H223" s="2">
        <v>33024627</v>
      </c>
    </row>
    <row r="224" spans="1:14" x14ac:dyDescent="0.3">
      <c r="B224" s="3"/>
      <c r="C224">
        <v>6</v>
      </c>
      <c r="D224" s="1">
        <v>0</v>
      </c>
      <c r="E224" s="1">
        <f t="shared" si="11"/>
        <v>959616798.99530339</v>
      </c>
      <c r="F224">
        <v>0.05</v>
      </c>
      <c r="G224" s="1">
        <f t="shared" si="12"/>
        <v>1007597638.9450686</v>
      </c>
      <c r="H224" s="2">
        <v>1500000</v>
      </c>
    </row>
    <row r="225" spans="1:14" x14ac:dyDescent="0.3">
      <c r="B225" s="3"/>
      <c r="C225">
        <v>7</v>
      </c>
      <c r="D225" s="1">
        <v>0</v>
      </c>
      <c r="E225" s="1">
        <f t="shared" si="11"/>
        <v>1006097638.9450686</v>
      </c>
      <c r="F225">
        <v>0</v>
      </c>
      <c r="G225" s="1">
        <f t="shared" si="12"/>
        <v>1006097638.9450686</v>
      </c>
      <c r="H225" s="2">
        <v>1500000</v>
      </c>
    </row>
    <row r="226" spans="1:14" x14ac:dyDescent="0.3">
      <c r="B226" s="3"/>
      <c r="C226">
        <v>8</v>
      </c>
      <c r="D226" s="1">
        <v>0</v>
      </c>
      <c r="E226" s="1">
        <f t="shared" si="11"/>
        <v>1004597638.9450686</v>
      </c>
      <c r="F226">
        <v>0</v>
      </c>
      <c r="G226" s="1">
        <f t="shared" si="12"/>
        <v>1004597638.9450686</v>
      </c>
      <c r="H226" s="2">
        <v>1500000</v>
      </c>
    </row>
    <row r="227" spans="1:14" x14ac:dyDescent="0.3">
      <c r="B227" s="3"/>
      <c r="C227">
        <v>9</v>
      </c>
      <c r="D227" s="1">
        <v>0</v>
      </c>
      <c r="E227" s="1">
        <f t="shared" si="11"/>
        <v>1003097638.9450686</v>
      </c>
      <c r="F227">
        <v>0.05</v>
      </c>
      <c r="G227" s="1">
        <f t="shared" si="12"/>
        <v>1053252520.8923221</v>
      </c>
      <c r="H227" s="2">
        <v>1500000</v>
      </c>
    </row>
    <row r="228" spans="1:14" x14ac:dyDescent="0.3">
      <c r="B228" s="3"/>
      <c r="C228">
        <v>10</v>
      </c>
      <c r="D228" s="1">
        <v>0</v>
      </c>
      <c r="E228" s="1">
        <f t="shared" si="11"/>
        <v>1051752520.8923221</v>
      </c>
      <c r="F228">
        <v>0</v>
      </c>
      <c r="G228" s="1">
        <f t="shared" si="12"/>
        <v>1051752520.8923221</v>
      </c>
      <c r="H228" s="2">
        <v>1500000</v>
      </c>
    </row>
    <row r="229" spans="1:14" x14ac:dyDescent="0.3">
      <c r="B229" s="3"/>
      <c r="C229">
        <v>11</v>
      </c>
      <c r="D229" s="1">
        <v>0</v>
      </c>
      <c r="E229" s="1">
        <f t="shared" si="11"/>
        <v>1050252520.8923221</v>
      </c>
      <c r="F229">
        <v>0</v>
      </c>
      <c r="G229" s="1">
        <f t="shared" si="12"/>
        <v>1050252520.8923221</v>
      </c>
      <c r="H229" s="2">
        <v>1500000</v>
      </c>
    </row>
    <row r="230" spans="1:14" x14ac:dyDescent="0.3">
      <c r="B230" s="3"/>
      <c r="C230">
        <v>12</v>
      </c>
      <c r="D230" s="1">
        <v>0</v>
      </c>
      <c r="E230" s="1">
        <f t="shared" si="11"/>
        <v>1048752520.8923221</v>
      </c>
      <c r="F230">
        <v>0.05</v>
      </c>
      <c r="G230" s="1">
        <f t="shared" si="12"/>
        <v>1101190146.9369383</v>
      </c>
      <c r="H230" s="2">
        <v>1500000</v>
      </c>
      <c r="I230" s="1">
        <f xml:space="preserve"> (G218 + SUM(D219:D230)) - SUM(H219:H230)</f>
        <v>903205302.51933658</v>
      </c>
      <c r="J230" s="1">
        <f xml:space="preserve"> E230 - I230</f>
        <v>145547218.37298548</v>
      </c>
      <c r="K230">
        <v>0.75</v>
      </c>
      <c r="L230" s="1">
        <f xml:space="preserve"> J230 * K230</f>
        <v>109160413.77973911</v>
      </c>
      <c r="M230" s="1">
        <f xml:space="preserve"> J230 - L230</f>
        <v>36386804.593246371</v>
      </c>
      <c r="N230">
        <f xml:space="preserve"> J230 / I230 * 100</f>
        <v>16.114522132122833</v>
      </c>
    </row>
    <row r="231" spans="1:14" x14ac:dyDescent="0.3">
      <c r="A231">
        <v>20</v>
      </c>
      <c r="B231" s="3">
        <v>2041</v>
      </c>
      <c r="C231">
        <v>1</v>
      </c>
      <c r="D231" s="1">
        <v>0</v>
      </c>
      <c r="E231" s="1">
        <f t="shared" si="11"/>
        <v>1099690146.9369383</v>
      </c>
      <c r="F231">
        <v>0</v>
      </c>
      <c r="G231" s="1">
        <f t="shared" si="12"/>
        <v>1099690146.9369383</v>
      </c>
      <c r="H231" s="2">
        <v>1500000</v>
      </c>
    </row>
    <row r="232" spans="1:14" x14ac:dyDescent="0.3">
      <c r="B232" s="3"/>
      <c r="C232">
        <v>2</v>
      </c>
      <c r="D232" s="1">
        <v>0</v>
      </c>
      <c r="E232" s="1">
        <f t="shared" si="11"/>
        <v>1098190146.9369383</v>
      </c>
      <c r="F232">
        <v>0</v>
      </c>
      <c r="G232" s="1">
        <f t="shared" si="12"/>
        <v>1098190146.9369383</v>
      </c>
      <c r="H232" s="2">
        <v>1500000</v>
      </c>
    </row>
    <row r="233" spans="1:14" x14ac:dyDescent="0.3">
      <c r="B233" s="3"/>
      <c r="C233">
        <v>3</v>
      </c>
      <c r="D233" s="1">
        <v>0</v>
      </c>
      <c r="E233" s="1">
        <f t="shared" si="11"/>
        <v>1096690146.9369383</v>
      </c>
      <c r="F233">
        <v>0.05</v>
      </c>
      <c r="G233" s="1">
        <f t="shared" si="12"/>
        <v>1151524654.2837851</v>
      </c>
      <c r="H233" s="2">
        <v>1500000</v>
      </c>
    </row>
    <row r="234" spans="1:14" x14ac:dyDescent="0.3">
      <c r="B234" s="3"/>
      <c r="C234">
        <v>4</v>
      </c>
      <c r="D234" s="1">
        <v>0</v>
      </c>
      <c r="E234" s="1">
        <f t="shared" si="11"/>
        <v>1150024654.2837851</v>
      </c>
      <c r="F234">
        <v>0</v>
      </c>
      <c r="G234" s="1">
        <f t="shared" si="12"/>
        <v>1150024654.2837851</v>
      </c>
      <c r="H234" s="2">
        <v>1500000</v>
      </c>
    </row>
    <row r="235" spans="1:14" x14ac:dyDescent="0.3">
      <c r="B235" s="3"/>
      <c r="C235">
        <v>5</v>
      </c>
      <c r="D235" s="1">
        <v>0</v>
      </c>
      <c r="E235" s="1">
        <f t="shared" si="11"/>
        <v>1112137849.2837851</v>
      </c>
      <c r="F235">
        <v>0</v>
      </c>
      <c r="G235" s="1">
        <f t="shared" si="12"/>
        <v>1112137849.2837851</v>
      </c>
      <c r="H235" s="2">
        <v>37886805</v>
      </c>
    </row>
    <row r="236" spans="1:14" x14ac:dyDescent="0.3">
      <c r="B236" s="3"/>
      <c r="C236">
        <v>6</v>
      </c>
      <c r="D236" s="1">
        <v>0</v>
      </c>
      <c r="E236" s="1">
        <f t="shared" si="11"/>
        <v>1110637849.2837851</v>
      </c>
      <c r="F236">
        <v>0.05</v>
      </c>
      <c r="G236" s="1">
        <f t="shared" si="12"/>
        <v>1166169741.7479744</v>
      </c>
      <c r="H236" s="2">
        <v>1500000</v>
      </c>
    </row>
    <row r="237" spans="1:14" x14ac:dyDescent="0.3">
      <c r="B237" s="3"/>
      <c r="C237">
        <v>7</v>
      </c>
      <c r="D237" s="1">
        <v>0</v>
      </c>
      <c r="E237" s="1">
        <f t="shared" si="11"/>
        <v>1164669741.7479744</v>
      </c>
      <c r="F237">
        <v>0</v>
      </c>
      <c r="G237" s="1">
        <f t="shared" si="12"/>
        <v>1164669741.7479744</v>
      </c>
      <c r="H237" s="2">
        <v>1500000</v>
      </c>
    </row>
    <row r="238" spans="1:14" x14ac:dyDescent="0.3">
      <c r="B238" s="3"/>
      <c r="C238">
        <v>8</v>
      </c>
      <c r="D238" s="1">
        <v>0</v>
      </c>
      <c r="E238" s="1">
        <f t="shared" si="11"/>
        <v>1163169741.7479744</v>
      </c>
      <c r="F238">
        <v>0</v>
      </c>
      <c r="G238" s="1">
        <f t="shared" si="12"/>
        <v>1163169741.7479744</v>
      </c>
      <c r="H238" s="2">
        <v>1500000</v>
      </c>
    </row>
    <row r="239" spans="1:14" x14ac:dyDescent="0.3">
      <c r="B239" s="3"/>
      <c r="C239">
        <v>9</v>
      </c>
      <c r="D239" s="1">
        <v>0</v>
      </c>
      <c r="E239" s="1">
        <f t="shared" si="11"/>
        <v>1161669741.7479744</v>
      </c>
      <c r="F239">
        <v>0.05</v>
      </c>
      <c r="G239" s="1">
        <f t="shared" si="12"/>
        <v>1219753228.8353732</v>
      </c>
      <c r="H239" s="2">
        <v>1500000</v>
      </c>
    </row>
    <row r="240" spans="1:14" x14ac:dyDescent="0.3">
      <c r="B240" s="3"/>
      <c r="C240">
        <v>10</v>
      </c>
      <c r="D240" s="1">
        <v>0</v>
      </c>
      <c r="E240" s="1">
        <f t="shared" si="11"/>
        <v>1218253228.8353732</v>
      </c>
      <c r="F240">
        <v>0</v>
      </c>
      <c r="G240" s="1">
        <f t="shared" si="12"/>
        <v>1218253228.8353732</v>
      </c>
      <c r="H240" s="2">
        <v>1500000</v>
      </c>
    </row>
    <row r="241" spans="2:14" x14ac:dyDescent="0.3">
      <c r="B241" s="3"/>
      <c r="C241">
        <v>11</v>
      </c>
      <c r="D241" s="1">
        <v>0</v>
      </c>
      <c r="E241" s="1">
        <f t="shared" si="11"/>
        <v>1216753228.8353732</v>
      </c>
      <c r="F241">
        <v>0</v>
      </c>
      <c r="G241" s="1">
        <f t="shared" si="12"/>
        <v>1216753228.8353732</v>
      </c>
      <c r="H241" s="2">
        <v>1500000</v>
      </c>
    </row>
    <row r="242" spans="2:14" x14ac:dyDescent="0.3">
      <c r="B242" s="3"/>
      <c r="C242">
        <v>12</v>
      </c>
      <c r="D242" s="1">
        <v>0</v>
      </c>
      <c r="E242" s="1">
        <f t="shared" si="11"/>
        <v>1215253228.8353732</v>
      </c>
      <c r="F242">
        <v>0.05</v>
      </c>
      <c r="G242" s="1">
        <f t="shared" si="12"/>
        <v>1276015890.2771418</v>
      </c>
      <c r="H242" s="2">
        <v>1500000</v>
      </c>
      <c r="I242" s="1">
        <f xml:space="preserve"> (G230 + SUM(D231:D242)) - SUM(H231:H242)</f>
        <v>1046803341.9369383</v>
      </c>
      <c r="J242" s="1">
        <f xml:space="preserve"> E242 - I242</f>
        <v>168449886.89843488</v>
      </c>
      <c r="K242">
        <v>0.75</v>
      </c>
      <c r="L242" s="1">
        <f xml:space="preserve"> J242 * K242</f>
        <v>126337415.17382616</v>
      </c>
      <c r="M242" s="1">
        <f xml:space="preserve"> J242 - L242</f>
        <v>42112471.724608719</v>
      </c>
      <c r="N242">
        <f xml:space="preserve"> J242 / I242 * 100</f>
        <v>16.091836943006498</v>
      </c>
    </row>
    <row r="243" spans="2:14" x14ac:dyDescent="0.3">
      <c r="D243" s="1">
        <f>SUM(D3:D242)</f>
        <v>297500000</v>
      </c>
    </row>
  </sheetData>
  <mergeCells count="20">
    <mergeCell ref="B135:B146"/>
    <mergeCell ref="B15:B26"/>
    <mergeCell ref="B3:B14"/>
    <mergeCell ref="B27:B38"/>
    <mergeCell ref="B39:B50"/>
    <mergeCell ref="B51:B62"/>
    <mergeCell ref="B63:B74"/>
    <mergeCell ref="B75:B86"/>
    <mergeCell ref="B87:B98"/>
    <mergeCell ref="B99:B110"/>
    <mergeCell ref="B111:B122"/>
    <mergeCell ref="B123:B134"/>
    <mergeCell ref="B219:B230"/>
    <mergeCell ref="B231:B242"/>
    <mergeCell ref="B147:B158"/>
    <mergeCell ref="B159:B170"/>
    <mergeCell ref="B171:B182"/>
    <mergeCell ref="B183:B194"/>
    <mergeCell ref="B195:B206"/>
    <mergeCell ref="B207:B21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20년 주식목표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2022-04-20T07:33:34Z</dcterms:modified>
</cp:coreProperties>
</file>