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151EF61-C3C7-4020-8DD2-878A67877FFA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N22" i="18" s="1"/>
  <c r="H6" i="18"/>
  <c r="F60" i="11"/>
  <c r="G60" i="11" s="1"/>
  <c r="E60" i="11"/>
  <c r="C55" i="11"/>
  <c r="E45" i="11"/>
  <c r="G55" i="11"/>
  <c r="D55" i="11"/>
  <c r="F50" i="11"/>
  <c r="M23" i="18" l="1"/>
  <c r="N23" i="18" s="1"/>
  <c r="H7" i="18"/>
  <c r="F13" i="16"/>
  <c r="G9" i="16"/>
  <c r="D9" i="16"/>
  <c r="E3" i="16"/>
  <c r="M24" i="18" l="1"/>
  <c r="N24" i="18" s="1"/>
  <c r="H8" i="18"/>
  <c r="C9" i="16"/>
  <c r="E13" i="16" s="1"/>
  <c r="G13" i="16" s="1"/>
  <c r="M25" i="18" l="1"/>
  <c r="N25" i="18" s="1"/>
  <c r="H9" i="18"/>
  <c r="G59" i="11"/>
  <c r="F59" i="11"/>
  <c r="E59" i="11"/>
  <c r="G53" i="11"/>
  <c r="G54" i="11"/>
  <c r="M26" i="18" l="1"/>
  <c r="N26" i="18" s="1"/>
  <c r="H10" i="18"/>
  <c r="D54" i="11"/>
  <c r="C54" i="11"/>
  <c r="F49" i="11"/>
  <c r="E44" i="11"/>
  <c r="M27" i="18" l="1"/>
  <c r="N27" i="18" s="1"/>
  <c r="H11" i="18"/>
  <c r="C20" i="9"/>
  <c r="M28" i="18" l="1"/>
  <c r="N28" i="18" s="1"/>
  <c r="H12" i="18"/>
  <c r="D35" i="11"/>
  <c r="G34" i="11" s="1"/>
  <c r="I34" i="11" s="1"/>
  <c r="K34" i="11"/>
  <c r="M29" i="18" l="1"/>
  <c r="N29" i="18" s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N30" i="18" s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N31" i="18" s="1"/>
  <c r="H15" i="18"/>
  <c r="M14" i="9"/>
  <c r="I17" i="13"/>
  <c r="O17" i="13"/>
  <c r="R14" i="9"/>
  <c r="H14" i="9"/>
  <c r="I22" i="11"/>
  <c r="D23" i="11"/>
  <c r="E25" i="11" s="1"/>
  <c r="M32" i="18" l="1"/>
  <c r="N32" i="18" s="1"/>
  <c r="H16" i="18"/>
  <c r="D25" i="11"/>
  <c r="F25" i="11"/>
  <c r="I23" i="11"/>
  <c r="H24" i="11" s="1"/>
  <c r="G25" i="11"/>
  <c r="M33" i="18" l="1"/>
  <c r="N33" i="18" s="1"/>
  <c r="H17" i="18"/>
  <c r="D24" i="11"/>
  <c r="C24" i="11"/>
  <c r="M34" i="18" l="1"/>
  <c r="N34" i="18" s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N35" i="18" s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N36" i="18" s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N37" i="18" s="1"/>
  <c r="H21" i="18"/>
  <c r="T4" i="5"/>
  <c r="U4" i="5" s="1"/>
  <c r="C17" i="9"/>
  <c r="M38" i="18" l="1"/>
  <c r="N38" i="18" s="1"/>
  <c r="H22" i="18"/>
  <c r="C5" i="5"/>
  <c r="T5" i="5" s="1"/>
  <c r="U5" i="5" s="1"/>
  <c r="M39" i="18" l="1"/>
  <c r="N39" i="18" s="1"/>
  <c r="H23" i="18"/>
  <c r="C6" i="5"/>
  <c r="T6" i="5" s="1"/>
  <c r="U6" i="5" s="1"/>
  <c r="L19" i="11"/>
  <c r="M40" i="18" l="1"/>
  <c r="N40" i="18" s="1"/>
  <c r="H24" i="18"/>
  <c r="C7" i="5"/>
  <c r="T7" i="5" s="1"/>
  <c r="U7" i="5" s="1"/>
  <c r="M41" i="18" l="1"/>
  <c r="N41" i="18" s="1"/>
  <c r="H25" i="18"/>
  <c r="C8" i="5"/>
  <c r="T8" i="5" s="1"/>
  <c r="U8" i="5" s="1"/>
  <c r="M42" i="18" l="1"/>
  <c r="N42" i="18" s="1"/>
  <c r="H26" i="18"/>
  <c r="C9" i="5"/>
  <c r="T9" i="5" s="1"/>
  <c r="U9" i="5" s="1"/>
  <c r="M43" i="18" l="1"/>
  <c r="N43" i="18" s="1"/>
  <c r="H27" i="18"/>
  <c r="C10" i="5"/>
  <c r="T10" i="5" s="1"/>
  <c r="U10" i="5" s="1"/>
  <c r="M44" i="18" l="1"/>
  <c r="N44" i="18" s="1"/>
  <c r="H28" i="18"/>
  <c r="C11" i="5"/>
  <c r="T11" i="5" s="1"/>
  <c r="U11" i="5" s="1"/>
  <c r="M45" i="18" l="1"/>
  <c r="N45" i="18" s="1"/>
  <c r="H29" i="18"/>
  <c r="C12" i="5"/>
  <c r="T12" i="5" s="1"/>
  <c r="U12" i="5" s="1"/>
  <c r="M46" i="18" l="1"/>
  <c r="N46" i="18" s="1"/>
  <c r="H30" i="18"/>
  <c r="C13" i="5"/>
  <c r="T13" i="5" s="1"/>
  <c r="U13" i="5" s="1"/>
  <c r="M47" i="18" l="1"/>
  <c r="N47" i="18" s="1"/>
  <c r="H31" i="18"/>
  <c r="C14" i="5"/>
  <c r="T14" i="5" s="1"/>
  <c r="U14" i="5" s="1"/>
  <c r="M48" i="18" l="1"/>
  <c r="N48" i="18" s="1"/>
  <c r="H32" i="18"/>
  <c r="C15" i="5"/>
  <c r="T15" i="5" s="1"/>
  <c r="U15" i="5" s="1"/>
  <c r="M49" i="18" l="1"/>
  <c r="N49" i="18" s="1"/>
  <c r="H33" i="18"/>
  <c r="C16" i="5"/>
  <c r="T16" i="5" s="1"/>
  <c r="U16" i="5" s="1"/>
  <c r="M50" i="18" l="1"/>
  <c r="N50" i="18" s="1"/>
  <c r="H34" i="18"/>
  <c r="C17" i="5"/>
  <c r="T17" i="5" s="1"/>
  <c r="U17" i="5" s="1"/>
  <c r="M51" i="18" l="1"/>
  <c r="N51" i="18" s="1"/>
  <c r="H35" i="18"/>
  <c r="C18" i="5"/>
  <c r="T18" i="5" s="1"/>
  <c r="U18" i="5" s="1"/>
  <c r="M52" i="18" l="1"/>
  <c r="N52" i="18" s="1"/>
  <c r="H36" i="18"/>
  <c r="C19" i="5"/>
  <c r="T19" i="5" s="1"/>
  <c r="U19" i="5" s="1"/>
  <c r="M53" i="18" l="1"/>
  <c r="N53" i="18" s="1"/>
  <c r="H37" i="18"/>
  <c r="C20" i="5"/>
  <c r="T20" i="5" s="1"/>
  <c r="U20" i="5" s="1"/>
  <c r="M54" i="18" l="1"/>
  <c r="N54" i="18" s="1"/>
  <c r="H38" i="18"/>
  <c r="C21" i="5"/>
  <c r="T21" i="5" s="1"/>
  <c r="U21" i="5" s="1"/>
  <c r="M55" i="18" l="1"/>
  <c r="N55" i="18" s="1"/>
  <c r="H39" i="18"/>
  <c r="C22" i="5"/>
  <c r="T22" i="5" s="1"/>
  <c r="U22" i="5" s="1"/>
  <c r="M56" i="18" l="1"/>
  <c r="N56" i="18" s="1"/>
  <c r="H40" i="18"/>
  <c r="C23" i="5"/>
  <c r="T23" i="5" s="1"/>
  <c r="U23" i="5" s="1"/>
  <c r="M57" i="18" l="1"/>
  <c r="N57" i="18" s="1"/>
  <c r="H41" i="18"/>
  <c r="C24" i="5"/>
  <c r="T24" i="5" s="1"/>
  <c r="U24" i="5" s="1"/>
  <c r="M58" i="18" l="1"/>
  <c r="N58" i="18" s="1"/>
  <c r="H42" i="18"/>
  <c r="C25" i="5"/>
  <c r="T25" i="5" s="1"/>
  <c r="U25" i="5" s="1"/>
  <c r="M59" i="18" l="1"/>
  <c r="N59" i="18" s="1"/>
  <c r="H43" i="18"/>
  <c r="C26" i="5"/>
  <c r="T26" i="5" s="1"/>
  <c r="U26" i="5" s="1"/>
  <c r="M60" i="18" l="1"/>
  <c r="N60" i="18" s="1"/>
  <c r="H44" i="18"/>
  <c r="C27" i="5"/>
  <c r="T27" i="5" s="1"/>
  <c r="U27" i="5" s="1"/>
  <c r="M61" i="18" l="1"/>
  <c r="N61" i="18" s="1"/>
  <c r="H45" i="18"/>
  <c r="C28" i="5"/>
  <c r="T28" i="5" s="1"/>
  <c r="U28" i="5" s="1"/>
  <c r="M62" i="18" l="1"/>
  <c r="N62" i="18" s="1"/>
  <c r="H46" i="18"/>
  <c r="C29" i="5"/>
  <c r="T29" i="5" s="1"/>
  <c r="U29" i="5" s="1"/>
  <c r="M63" i="18" l="1"/>
  <c r="N63" i="18" s="1"/>
  <c r="H47" i="18"/>
  <c r="C30" i="5"/>
  <c r="T30" i="5" s="1"/>
  <c r="U30" i="5" s="1"/>
  <c r="M64" i="18" l="1"/>
  <c r="N64" i="18" s="1"/>
  <c r="H48" i="18"/>
  <c r="C31" i="5"/>
  <c r="T31" i="5" s="1"/>
  <c r="U31" i="5" s="1"/>
  <c r="M65" i="18" l="1"/>
  <c r="N65" i="18" s="1"/>
  <c r="H49" i="18"/>
  <c r="C32" i="5"/>
  <c r="T32" i="5" s="1"/>
  <c r="U32" i="5" s="1"/>
  <c r="M66" i="18" l="1"/>
  <c r="N66" i="18" s="1"/>
  <c r="H50" i="18"/>
  <c r="C33" i="5"/>
  <c r="T33" i="5" s="1"/>
  <c r="U33" i="5" s="1"/>
  <c r="M67" i="18" l="1"/>
  <c r="N67" i="18" s="1"/>
  <c r="H51" i="18"/>
  <c r="C34" i="5"/>
  <c r="T34" i="5" s="1"/>
  <c r="U34" i="5" s="1"/>
  <c r="M68" i="18" l="1"/>
  <c r="N68" i="18" s="1"/>
  <c r="H52" i="18"/>
  <c r="C35" i="5"/>
  <c r="T35" i="5" s="1"/>
  <c r="U35" i="5" s="1"/>
  <c r="M69" i="18" l="1"/>
  <c r="N69" i="18" s="1"/>
  <c r="H53" i="18"/>
  <c r="C36" i="5"/>
  <c r="T36" i="5" s="1"/>
  <c r="U36" i="5" s="1"/>
  <c r="M70" i="18" l="1"/>
  <c r="N70" i="18" s="1"/>
  <c r="H54" i="18"/>
  <c r="C37" i="5"/>
  <c r="T37" i="5" s="1"/>
  <c r="U37" i="5" s="1"/>
  <c r="M71" i="18" l="1"/>
  <c r="N71" i="18" s="1"/>
  <c r="H55" i="18"/>
  <c r="C38" i="5"/>
  <c r="T38" i="5" s="1"/>
  <c r="U38" i="5" s="1"/>
  <c r="M72" i="18" l="1"/>
  <c r="N72" i="18" s="1"/>
  <c r="H56" i="18"/>
  <c r="C39" i="5"/>
  <c r="T39" i="5" s="1"/>
  <c r="U39" i="5" s="1"/>
  <c r="M73" i="18" l="1"/>
  <c r="N73" i="18" s="1"/>
  <c r="H57" i="18"/>
  <c r="C40" i="5"/>
  <c r="T40" i="5" s="1"/>
  <c r="U40" i="5" s="1"/>
  <c r="M74" i="18" l="1"/>
  <c r="N74" i="18" s="1"/>
  <c r="H58" i="18"/>
  <c r="C41" i="5"/>
  <c r="T41" i="5" s="1"/>
  <c r="U41" i="5" s="1"/>
  <c r="M75" i="18" l="1"/>
  <c r="N75" i="18" s="1"/>
  <c r="H59" i="18"/>
  <c r="C42" i="5"/>
  <c r="T42" i="5" s="1"/>
  <c r="U42" i="5" s="1"/>
  <c r="M76" i="18" l="1"/>
  <c r="N76" i="18" s="1"/>
  <c r="H60" i="18"/>
  <c r="C43" i="5"/>
  <c r="T43" i="5" s="1"/>
  <c r="U43" i="5" s="1"/>
  <c r="M77" i="18" l="1"/>
  <c r="N77" i="18" s="1"/>
  <c r="H61" i="18"/>
  <c r="C44" i="5"/>
  <c r="T44" i="5" s="1"/>
  <c r="U44" i="5" s="1"/>
  <c r="M78" i="18" l="1"/>
  <c r="N78" i="18" s="1"/>
  <c r="H62" i="18"/>
  <c r="C45" i="5"/>
  <c r="T45" i="5" s="1"/>
  <c r="U45" i="5" s="1"/>
  <c r="M79" i="18" l="1"/>
  <c r="N79" i="18" s="1"/>
  <c r="H63" i="18"/>
  <c r="C46" i="5"/>
  <c r="T46" i="5" s="1"/>
  <c r="U46" i="5" s="1"/>
  <c r="M80" i="18" l="1"/>
  <c r="N80" i="18" s="1"/>
  <c r="H64" i="18"/>
  <c r="C47" i="5"/>
  <c r="T47" i="5" s="1"/>
  <c r="U47" i="5" s="1"/>
  <c r="M81" i="18" l="1"/>
  <c r="N81" i="18" s="1"/>
  <c r="H65" i="18"/>
  <c r="C48" i="5"/>
  <c r="T48" i="5" s="1"/>
  <c r="U48" i="5" s="1"/>
  <c r="M82" i="18" l="1"/>
  <c r="N82" i="18" s="1"/>
  <c r="H66" i="18"/>
  <c r="C49" i="5"/>
  <c r="T49" i="5" s="1"/>
  <c r="U49" i="5" s="1"/>
  <c r="M83" i="18" l="1"/>
  <c r="N83" i="18" s="1"/>
  <c r="H67" i="18"/>
  <c r="C50" i="5"/>
  <c r="T50" i="5" s="1"/>
  <c r="U50" i="5" s="1"/>
  <c r="M84" i="18" l="1"/>
  <c r="N84" i="18" s="1"/>
  <c r="H68" i="18"/>
  <c r="C51" i="5"/>
  <c r="T51" i="5" s="1"/>
  <c r="U51" i="5" s="1"/>
  <c r="M85" i="18" l="1"/>
  <c r="N85" i="18" s="1"/>
  <c r="H69" i="18"/>
  <c r="C52" i="5"/>
  <c r="T52" i="5" s="1"/>
  <c r="U52" i="5" s="1"/>
  <c r="M86" i="18" l="1"/>
  <c r="N86" i="18" s="1"/>
  <c r="H70" i="18"/>
  <c r="C53" i="5"/>
  <c r="T53" i="5" s="1"/>
  <c r="U53" i="5" s="1"/>
  <c r="M87" i="18" l="1"/>
  <c r="N87" i="18" s="1"/>
  <c r="H71" i="18"/>
  <c r="C54" i="5"/>
  <c r="T54" i="5" s="1"/>
  <c r="U54" i="5" s="1"/>
  <c r="M88" i="18" l="1"/>
  <c r="N88" i="18" s="1"/>
  <c r="H72" i="18"/>
  <c r="C55" i="5"/>
  <c r="T55" i="5" s="1"/>
  <c r="U55" i="5" s="1"/>
  <c r="M89" i="18" l="1"/>
  <c r="N89" i="18" s="1"/>
  <c r="H73" i="18"/>
  <c r="C56" i="5"/>
  <c r="T56" i="5" s="1"/>
  <c r="U56" i="5" s="1"/>
  <c r="M90" i="18" l="1"/>
  <c r="N90" i="18" s="1"/>
  <c r="H74" i="18"/>
  <c r="C57" i="5"/>
  <c r="T57" i="5" s="1"/>
  <c r="U57" i="5" s="1"/>
  <c r="M91" i="18" l="1"/>
  <c r="N91" i="18" s="1"/>
  <c r="H75" i="18"/>
  <c r="C58" i="5"/>
  <c r="T58" i="5" s="1"/>
  <c r="U58" i="5" s="1"/>
  <c r="M92" i="18" l="1"/>
  <c r="N92" i="18" s="1"/>
  <c r="H76" i="18"/>
  <c r="C59" i="5"/>
  <c r="T59" i="5" s="1"/>
  <c r="U59" i="5" s="1"/>
  <c r="M93" i="18" l="1"/>
  <c r="N93" i="18" s="1"/>
  <c r="H77" i="18"/>
  <c r="C60" i="5"/>
  <c r="T60" i="5" s="1"/>
  <c r="U60" i="5" s="1"/>
  <c r="M94" i="18" l="1"/>
  <c r="N94" i="18" s="1"/>
  <c r="H78" i="18"/>
  <c r="C61" i="5"/>
  <c r="T61" i="5" s="1"/>
  <c r="U61" i="5" s="1"/>
  <c r="M95" i="18" l="1"/>
  <c r="N95" i="18" s="1"/>
  <c r="H79" i="18"/>
  <c r="C62" i="5"/>
  <c r="T62" i="5" s="1"/>
  <c r="U62" i="5" s="1"/>
  <c r="M96" i="18" l="1"/>
  <c r="N96" i="18" s="1"/>
  <c r="H80" i="18"/>
  <c r="C63" i="5"/>
  <c r="T63" i="5" s="1"/>
  <c r="U63" i="5" s="1"/>
  <c r="M97" i="18" l="1"/>
  <c r="N97" i="18" s="1"/>
  <c r="H81" i="18"/>
  <c r="C64" i="5"/>
  <c r="T64" i="5" s="1"/>
  <c r="U64" i="5" s="1"/>
  <c r="M98" i="18" l="1"/>
  <c r="N98" i="18" s="1"/>
  <c r="H82" i="18"/>
  <c r="C65" i="5"/>
  <c r="T65" i="5" s="1"/>
  <c r="U65" i="5" s="1"/>
  <c r="M99" i="18" l="1"/>
  <c r="N99" i="18" s="1"/>
  <c r="H83" i="18"/>
  <c r="C66" i="5"/>
  <c r="T66" i="5" s="1"/>
  <c r="U66" i="5" s="1"/>
  <c r="M100" i="18" l="1"/>
  <c r="N100" i="18" s="1"/>
  <c r="H84" i="18"/>
  <c r="C67" i="5"/>
  <c r="T67" i="5" s="1"/>
  <c r="U67" i="5" s="1"/>
  <c r="M101" i="18" l="1"/>
  <c r="N101" i="18" s="1"/>
  <c r="H85" i="18"/>
  <c r="C68" i="5"/>
  <c r="T68" i="5" s="1"/>
  <c r="U68" i="5" s="1"/>
  <c r="M102" i="18" l="1"/>
  <c r="N102" i="18" s="1"/>
  <c r="H86" i="18"/>
  <c r="C69" i="5"/>
  <c r="T69" i="5" s="1"/>
  <c r="U69" i="5" s="1"/>
  <c r="M103" i="18" l="1"/>
  <c r="N103" i="18" s="1"/>
  <c r="H87" i="18"/>
  <c r="C70" i="5"/>
  <c r="T70" i="5" s="1"/>
  <c r="U70" i="5" s="1"/>
  <c r="M104" i="18" l="1"/>
  <c r="N104" i="18" s="1"/>
  <c r="H88" i="18"/>
  <c r="C71" i="5"/>
  <c r="T71" i="5" s="1"/>
  <c r="U71" i="5" s="1"/>
  <c r="M105" i="18" l="1"/>
  <c r="N105" i="18" s="1"/>
  <c r="H89" i="18"/>
  <c r="C72" i="5"/>
  <c r="T72" i="5" s="1"/>
  <c r="U72" i="5" s="1"/>
  <c r="M106" i="18" l="1"/>
  <c r="N106" i="18" s="1"/>
  <c r="H90" i="18"/>
  <c r="C73" i="5"/>
  <c r="T73" i="5" s="1"/>
  <c r="U73" i="5" s="1"/>
  <c r="M107" i="18" l="1"/>
  <c r="N107" i="18" s="1"/>
  <c r="H91" i="18"/>
  <c r="C74" i="5"/>
  <c r="T74" i="5" s="1"/>
  <c r="U74" i="5" s="1"/>
  <c r="M108" i="18" l="1"/>
  <c r="N108" i="18" s="1"/>
  <c r="H92" i="18"/>
  <c r="C75" i="5"/>
  <c r="T75" i="5" s="1"/>
  <c r="U75" i="5" s="1"/>
  <c r="M109" i="18" l="1"/>
  <c r="N109" i="18" s="1"/>
  <c r="H93" i="18"/>
  <c r="C76" i="5"/>
  <c r="T76" i="5" s="1"/>
  <c r="U76" i="5" s="1"/>
  <c r="M110" i="18" l="1"/>
  <c r="N110" i="18" s="1"/>
  <c r="H94" i="18"/>
  <c r="C77" i="5"/>
  <c r="T77" i="5" s="1"/>
  <c r="U77" i="5" s="1"/>
  <c r="M111" i="18" l="1"/>
  <c r="N111" i="18" s="1"/>
  <c r="H95" i="18"/>
  <c r="C78" i="5"/>
  <c r="T78" i="5" s="1"/>
  <c r="U78" i="5" s="1"/>
  <c r="M112" i="18" l="1"/>
  <c r="N112" i="18" s="1"/>
  <c r="H96" i="18"/>
  <c r="C79" i="5"/>
  <c r="T79" i="5" s="1"/>
  <c r="U79" i="5" s="1"/>
  <c r="M113" i="18" l="1"/>
  <c r="N113" i="18" s="1"/>
  <c r="H97" i="18"/>
  <c r="C80" i="5"/>
  <c r="T80" i="5" s="1"/>
  <c r="U80" i="5" s="1"/>
  <c r="M114" i="18" l="1"/>
  <c r="N114" i="18" s="1"/>
  <c r="H98" i="18"/>
  <c r="C81" i="5"/>
  <c r="T81" i="5" s="1"/>
  <c r="U81" i="5" s="1"/>
  <c r="M115" i="18" l="1"/>
  <c r="N115" i="18" s="1"/>
  <c r="H99" i="18"/>
  <c r="C82" i="5"/>
  <c r="T82" i="5" s="1"/>
  <c r="U82" i="5" s="1"/>
  <c r="M116" i="18" l="1"/>
  <c r="N116" i="18" s="1"/>
  <c r="H100" i="18"/>
  <c r="C83" i="5"/>
  <c r="T83" i="5" s="1"/>
  <c r="U83" i="5" s="1"/>
  <c r="M117" i="18" l="1"/>
  <c r="N117" i="18" s="1"/>
  <c r="H101" i="18"/>
  <c r="C84" i="5"/>
  <c r="T84" i="5" s="1"/>
  <c r="U84" i="5" s="1"/>
  <c r="M118" i="18" l="1"/>
  <c r="N118" i="18" s="1"/>
  <c r="H102" i="18"/>
  <c r="C85" i="5"/>
  <c r="T85" i="5" s="1"/>
  <c r="U85" i="5" s="1"/>
  <c r="M119" i="18" l="1"/>
  <c r="N119" i="18" s="1"/>
  <c r="H103" i="18"/>
  <c r="C86" i="5"/>
  <c r="T86" i="5" s="1"/>
  <c r="U86" i="5" s="1"/>
  <c r="M120" i="18" l="1"/>
  <c r="N120" i="18" s="1"/>
  <c r="H104" i="18"/>
  <c r="C87" i="5"/>
  <c r="T87" i="5" s="1"/>
  <c r="U87" i="5" s="1"/>
  <c r="M121" i="18" l="1"/>
  <c r="N121" i="18" s="1"/>
  <c r="H105" i="18"/>
  <c r="C88" i="5"/>
  <c r="T88" i="5" s="1"/>
  <c r="U88" i="5" s="1"/>
  <c r="M122" i="18" l="1"/>
  <c r="N122" i="18" s="1"/>
  <c r="H106" i="18"/>
  <c r="C89" i="5"/>
  <c r="T89" i="5" s="1"/>
  <c r="U89" i="5" s="1"/>
  <c r="M123" i="18" l="1"/>
  <c r="N123" i="18" s="1"/>
  <c r="H107" i="18"/>
  <c r="C90" i="5"/>
  <c r="T90" i="5" s="1"/>
  <c r="U90" i="5" s="1"/>
  <c r="M124" i="18" l="1"/>
  <c r="N124" i="18" s="1"/>
  <c r="H108" i="18"/>
  <c r="C91" i="5"/>
  <c r="T91" i="5" s="1"/>
  <c r="U91" i="5" s="1"/>
  <c r="M125" i="18" l="1"/>
  <c r="N125" i="18" s="1"/>
  <c r="H109" i="18"/>
  <c r="C92" i="5"/>
  <c r="T92" i="5" s="1"/>
  <c r="U92" i="5" s="1"/>
  <c r="M126" i="18" l="1"/>
  <c r="N126" i="18" s="1"/>
  <c r="H110" i="18"/>
  <c r="C93" i="5"/>
  <c r="T93" i="5" s="1"/>
  <c r="U93" i="5" s="1"/>
  <c r="M127" i="18" l="1"/>
  <c r="N127" i="18" s="1"/>
  <c r="H111" i="18"/>
  <c r="C94" i="5"/>
  <c r="T94" i="5" s="1"/>
  <c r="U94" i="5" s="1"/>
  <c r="M128" i="18" l="1"/>
  <c r="N128" i="18" s="1"/>
  <c r="H112" i="18"/>
  <c r="C95" i="5"/>
  <c r="T95" i="5" s="1"/>
  <c r="U95" i="5" s="1"/>
  <c r="M129" i="18" l="1"/>
  <c r="N129" i="18" s="1"/>
  <c r="H113" i="18"/>
  <c r="C96" i="5"/>
  <c r="T96" i="5" s="1"/>
  <c r="U96" i="5" s="1"/>
  <c r="M130" i="18" l="1"/>
  <c r="N130" i="18" s="1"/>
  <c r="H114" i="18"/>
  <c r="C97" i="5"/>
  <c r="T97" i="5" s="1"/>
  <c r="U97" i="5" s="1"/>
  <c r="M131" i="18" l="1"/>
  <c r="N131" i="18" s="1"/>
  <c r="H115" i="18"/>
  <c r="C98" i="5"/>
  <c r="T98" i="5" s="1"/>
  <c r="U98" i="5" s="1"/>
  <c r="M132" i="18" l="1"/>
  <c r="N132" i="18" s="1"/>
  <c r="H116" i="18"/>
  <c r="C99" i="5"/>
  <c r="T99" i="5" s="1"/>
  <c r="U99" i="5" s="1"/>
  <c r="M133" i="18" l="1"/>
  <c r="N133" i="18" s="1"/>
  <c r="H117" i="18"/>
  <c r="C100" i="5"/>
  <c r="T100" i="5" s="1"/>
  <c r="U100" i="5" s="1"/>
  <c r="M134" i="18" l="1"/>
  <c r="N134" i="18" s="1"/>
  <c r="H118" i="18"/>
  <c r="C101" i="5"/>
  <c r="T101" i="5" s="1"/>
  <c r="U101" i="5" s="1"/>
  <c r="M135" i="18" l="1"/>
  <c r="N135" i="18" s="1"/>
  <c r="H119" i="18"/>
  <c r="C102" i="5"/>
  <c r="T102" i="5" s="1"/>
  <c r="U102" i="5" s="1"/>
  <c r="M136" i="18" l="1"/>
  <c r="N136" i="18" s="1"/>
  <c r="H120" i="18"/>
  <c r="C103" i="5"/>
  <c r="T103" i="5" s="1"/>
  <c r="U103" i="5" s="1"/>
  <c r="M137" i="18" l="1"/>
  <c r="N137" i="18" s="1"/>
  <c r="H121" i="18"/>
  <c r="C104" i="5"/>
  <c r="T104" i="5" s="1"/>
  <c r="U104" i="5" s="1"/>
  <c r="M138" i="18" l="1"/>
  <c r="N138" i="18" s="1"/>
  <c r="H122" i="18"/>
  <c r="C105" i="5"/>
  <c r="T105" i="5" s="1"/>
  <c r="U105" i="5" s="1"/>
  <c r="M139" i="18" l="1"/>
  <c r="N139" i="18" s="1"/>
  <c r="H123" i="18"/>
  <c r="C106" i="5"/>
  <c r="T106" i="5" s="1"/>
  <c r="U106" i="5" s="1"/>
  <c r="M140" i="18" l="1"/>
  <c r="N140" i="18" s="1"/>
  <c r="H124" i="18"/>
  <c r="C107" i="5"/>
  <c r="T107" i="5" s="1"/>
  <c r="U107" i="5" s="1"/>
  <c r="M141" i="18" l="1"/>
  <c r="N141" i="18" s="1"/>
  <c r="H125" i="18"/>
  <c r="C108" i="5"/>
  <c r="T108" i="5" s="1"/>
  <c r="U108" i="5" s="1"/>
  <c r="M142" i="18" l="1"/>
  <c r="N142" i="18" s="1"/>
  <c r="H126" i="18"/>
  <c r="C109" i="5"/>
  <c r="T109" i="5" s="1"/>
  <c r="U109" i="5" s="1"/>
  <c r="M143" i="18" l="1"/>
  <c r="N143" i="18" s="1"/>
  <c r="H127" i="18"/>
  <c r="C110" i="5"/>
  <c r="T110" i="5" s="1"/>
  <c r="U110" i="5" s="1"/>
  <c r="M144" i="18" l="1"/>
  <c r="N144" i="18" s="1"/>
  <c r="H128" i="18"/>
  <c r="C111" i="5"/>
  <c r="T111" i="5" s="1"/>
  <c r="U111" i="5" s="1"/>
  <c r="M145" i="18" l="1"/>
  <c r="N145" i="18" s="1"/>
  <c r="H129" i="18"/>
  <c r="C112" i="5"/>
  <c r="T112" i="5" s="1"/>
  <c r="U112" i="5" s="1"/>
  <c r="M146" i="18" l="1"/>
  <c r="N146" i="18" s="1"/>
  <c r="H130" i="18"/>
  <c r="C113" i="5"/>
  <c r="T113" i="5" s="1"/>
  <c r="U113" i="5" s="1"/>
  <c r="M147" i="18" l="1"/>
  <c r="N147" i="18" s="1"/>
  <c r="H131" i="18"/>
  <c r="C114" i="5"/>
  <c r="T114" i="5" s="1"/>
  <c r="U114" i="5" s="1"/>
  <c r="M148" i="18" l="1"/>
  <c r="N148" i="18" s="1"/>
  <c r="H132" i="18"/>
  <c r="C115" i="5"/>
  <c r="T115" i="5" s="1"/>
  <c r="U115" i="5" s="1"/>
  <c r="M149" i="18" l="1"/>
  <c r="N149" i="18" s="1"/>
  <c r="H133" i="18"/>
  <c r="C116" i="5"/>
  <c r="T116" i="5" s="1"/>
  <c r="U116" i="5" s="1"/>
  <c r="M150" i="18" l="1"/>
  <c r="N150" i="18" s="1"/>
  <c r="H134" i="18"/>
  <c r="C117" i="5"/>
  <c r="T117" i="5" s="1"/>
  <c r="U117" i="5" s="1"/>
  <c r="M151" i="18" l="1"/>
  <c r="N151" i="18" s="1"/>
  <c r="H135" i="18"/>
  <c r="C118" i="5"/>
  <c r="T118" i="5" s="1"/>
  <c r="U118" i="5" s="1"/>
  <c r="M152" i="18" l="1"/>
  <c r="N152" i="18" s="1"/>
  <c r="H136" i="18"/>
  <c r="C119" i="5"/>
  <c r="T119" i="5" s="1"/>
  <c r="U119" i="5" s="1"/>
  <c r="M153" i="18" l="1"/>
  <c r="N153" i="18" s="1"/>
  <c r="H137" i="18"/>
  <c r="C120" i="5"/>
  <c r="T120" i="5" s="1"/>
  <c r="U120" i="5" s="1"/>
  <c r="M154" i="18" l="1"/>
  <c r="N154" i="18" s="1"/>
  <c r="H138" i="18"/>
  <c r="C121" i="5"/>
  <c r="T121" i="5" s="1"/>
  <c r="U121" i="5" s="1"/>
  <c r="M155" i="18" l="1"/>
  <c r="N155" i="18" s="1"/>
  <c r="H139" i="18"/>
  <c r="C122" i="5"/>
  <c r="T122" i="5" s="1"/>
  <c r="U122" i="5" s="1"/>
  <c r="M156" i="18" l="1"/>
  <c r="N156" i="18" s="1"/>
  <c r="H140" i="18"/>
  <c r="M157" i="18" l="1"/>
  <c r="N157" i="18" s="1"/>
  <c r="H141" i="18"/>
  <c r="M158" i="18" l="1"/>
  <c r="N158" i="18" s="1"/>
  <c r="H142" i="18"/>
  <c r="M159" i="18" l="1"/>
  <c r="N159" i="18" s="1"/>
  <c r="H143" i="18"/>
  <c r="M160" i="18" l="1"/>
  <c r="N160" i="18" s="1"/>
  <c r="H144" i="18"/>
  <c r="M161" i="18" l="1"/>
  <c r="N161" i="18" s="1"/>
  <c r="H145" i="18"/>
  <c r="M162" i="18" l="1"/>
  <c r="N162" i="18" s="1"/>
  <c r="H146" i="18"/>
  <c r="M163" i="18" l="1"/>
  <c r="N163" i="18" s="1"/>
  <c r="H147" i="18"/>
  <c r="M164" i="18" l="1"/>
  <c r="N164" i="18" s="1"/>
  <c r="H148" i="18"/>
  <c r="M165" i="18" l="1"/>
  <c r="N165" i="18" s="1"/>
  <c r="H149" i="18"/>
  <c r="M166" i="18" l="1"/>
  <c r="N166" i="18" s="1"/>
  <c r="H150" i="18"/>
  <c r="M167" i="18" l="1"/>
  <c r="N167" i="18" s="1"/>
  <c r="H151" i="18"/>
  <c r="M168" i="18" l="1"/>
  <c r="N168" i="18" s="1"/>
  <c r="H152" i="18"/>
  <c r="M169" i="18" l="1"/>
  <c r="N169" i="18" s="1"/>
  <c r="H153" i="18"/>
  <c r="M170" i="18" l="1"/>
  <c r="N170" i="18" s="1"/>
  <c r="H154" i="18"/>
  <c r="M171" i="18" l="1"/>
  <c r="N171" i="18" s="1"/>
  <c r="H155" i="18"/>
  <c r="M172" i="18" l="1"/>
  <c r="N172" i="18" s="1"/>
  <c r="H156" i="18"/>
  <c r="M173" i="18" l="1"/>
  <c r="N173" i="18" s="1"/>
  <c r="H157" i="18"/>
  <c r="M174" i="18" l="1"/>
  <c r="N174" i="18" s="1"/>
  <c r="H158" i="18"/>
  <c r="M175" i="18" l="1"/>
  <c r="N175" i="18" s="1"/>
  <c r="H159" i="18"/>
  <c r="M176" i="18" l="1"/>
  <c r="N176" i="18" s="1"/>
  <c r="H160" i="18"/>
  <c r="M177" i="18" l="1"/>
  <c r="N177" i="18" s="1"/>
  <c r="H161" i="18"/>
  <c r="M178" i="18" l="1"/>
  <c r="N178" i="18" s="1"/>
  <c r="H162" i="18"/>
  <c r="M179" i="18" l="1"/>
  <c r="N179" i="18" s="1"/>
  <c r="H163" i="18"/>
  <c r="M180" i="18" l="1"/>
  <c r="N180" i="18" s="1"/>
  <c r="H164" i="18"/>
  <c r="M181" i="18" l="1"/>
  <c r="N181" i="18" s="1"/>
  <c r="H165" i="18"/>
  <c r="M182" i="18" l="1"/>
  <c r="N182" i="18" s="1"/>
  <c r="H166" i="18"/>
  <c r="M183" i="18" l="1"/>
  <c r="N183" i="18" s="1"/>
  <c r="H167" i="18"/>
  <c r="M184" i="18" l="1"/>
  <c r="N184" i="18" s="1"/>
  <c r="H168" i="18"/>
  <c r="M185" i="18" l="1"/>
  <c r="N185" i="18" s="1"/>
  <c r="H169" i="18"/>
  <c r="M186" i="18" l="1"/>
  <c r="N186" i="18" s="1"/>
  <c r="H170" i="18"/>
  <c r="M187" i="18" l="1"/>
  <c r="N187" i="18" s="1"/>
  <c r="H171" i="18"/>
  <c r="M188" i="18" l="1"/>
  <c r="N188" i="18" s="1"/>
  <c r="H172" i="18"/>
  <c r="M189" i="18" l="1"/>
  <c r="N189" i="18" s="1"/>
  <c r="H173" i="18"/>
  <c r="M190" i="18" l="1"/>
  <c r="N190" i="18" s="1"/>
  <c r="H174" i="18"/>
  <c r="M191" i="18" l="1"/>
  <c r="N191" i="18" s="1"/>
  <c r="H175" i="18"/>
  <c r="M192" i="18" l="1"/>
  <c r="N192" i="18" s="1"/>
  <c r="H176" i="18"/>
  <c r="M193" i="18" l="1"/>
  <c r="N193" i="18" s="1"/>
  <c r="H177" i="18"/>
  <c r="M194" i="18" l="1"/>
  <c r="N194" i="18" s="1"/>
  <c r="H178" i="18"/>
  <c r="M195" i="18" l="1"/>
  <c r="N195" i="18" s="1"/>
  <c r="H179" i="18"/>
  <c r="M196" i="18" l="1"/>
  <c r="N196" i="18" s="1"/>
  <c r="H180" i="18"/>
  <c r="M197" i="18" l="1"/>
  <c r="N197" i="18" s="1"/>
  <c r="H181" i="18"/>
  <c r="M198" i="18" l="1"/>
  <c r="N198" i="18" s="1"/>
  <c r="H182" i="18"/>
  <c r="M199" i="18" l="1"/>
  <c r="N199" i="18" s="1"/>
  <c r="H183" i="18"/>
  <c r="M200" i="18" l="1"/>
  <c r="N200" i="18" s="1"/>
  <c r="H184" i="18"/>
  <c r="M201" i="18" l="1"/>
  <c r="N201" i="18" s="1"/>
  <c r="H185" i="18"/>
  <c r="M202" i="18" l="1"/>
  <c r="N202" i="18" s="1"/>
  <c r="H186" i="18"/>
  <c r="M203" i="18" l="1"/>
  <c r="N203" i="18" s="1"/>
  <c r="H187" i="18"/>
  <c r="M204" i="18" l="1"/>
  <c r="N204" i="18" s="1"/>
  <c r="H188" i="18"/>
  <c r="M205" i="18" l="1"/>
  <c r="N205" i="18" s="1"/>
  <c r="H189" i="18"/>
  <c r="M206" i="18" l="1"/>
  <c r="N206" i="18" s="1"/>
  <c r="H190" i="18"/>
  <c r="M207" i="18" l="1"/>
  <c r="N207" i="18" s="1"/>
  <c r="H191" i="18"/>
  <c r="M208" i="18" l="1"/>
  <c r="N208" i="18" s="1"/>
  <c r="H192" i="18"/>
  <c r="M209" i="18" l="1"/>
  <c r="N209" i="18" s="1"/>
  <c r="H193" i="18"/>
  <c r="M210" i="18" l="1"/>
  <c r="N210" i="18" s="1"/>
  <c r="H194" i="18"/>
  <c r="M211" i="18" l="1"/>
  <c r="N211" i="18" s="1"/>
  <c r="H195" i="18"/>
  <c r="M212" i="18" l="1"/>
  <c r="N212" i="18" s="1"/>
  <c r="H196" i="18"/>
  <c r="M213" i="18" l="1"/>
  <c r="N213" i="18" s="1"/>
  <c r="H197" i="18"/>
  <c r="M214" i="18" l="1"/>
  <c r="N214" i="18" s="1"/>
  <c r="H198" i="18"/>
  <c r="M215" i="18" l="1"/>
  <c r="N215" i="18" s="1"/>
  <c r="H199" i="18"/>
  <c r="M216" i="18" l="1"/>
  <c r="N216" i="18" s="1"/>
  <c r="H200" i="18"/>
  <c r="M217" i="18" l="1"/>
  <c r="N217" i="18" s="1"/>
  <c r="H201" i="18"/>
  <c r="M218" i="18" l="1"/>
  <c r="N218" i="18" s="1"/>
  <c r="H202" i="18"/>
  <c r="M219" i="18" l="1"/>
  <c r="N219" i="18" s="1"/>
  <c r="H203" i="18"/>
  <c r="M220" i="18" l="1"/>
  <c r="N220" i="18" s="1"/>
  <c r="H204" i="18"/>
  <c r="M221" i="18" l="1"/>
  <c r="N221" i="18" s="1"/>
  <c r="H205" i="18"/>
  <c r="M222" i="18" l="1"/>
  <c r="N222" i="18" s="1"/>
  <c r="H206" i="18"/>
  <c r="M223" i="18" l="1"/>
  <c r="N223" i="18" s="1"/>
  <c r="H207" i="18"/>
  <c r="M224" i="18" l="1"/>
  <c r="N224" i="18" s="1"/>
  <c r="H208" i="18"/>
  <c r="M225" i="18" l="1"/>
  <c r="N225" i="18" s="1"/>
  <c r="H209" i="18"/>
  <c r="M226" i="18" l="1"/>
  <c r="N226" i="18" s="1"/>
  <c r="H210" i="18"/>
  <c r="M227" i="18" l="1"/>
  <c r="N227" i="18" s="1"/>
  <c r="H211" i="18"/>
  <c r="M228" i="18" l="1"/>
  <c r="N228" i="18" s="1"/>
  <c r="H212" i="18"/>
  <c r="M229" i="18" l="1"/>
  <c r="N229" i="18" s="1"/>
  <c r="H213" i="18"/>
  <c r="M230" i="18" l="1"/>
  <c r="N230" i="18" s="1"/>
  <c r="H214" i="18"/>
  <c r="M231" i="18" l="1"/>
  <c r="N231" i="18" s="1"/>
  <c r="H215" i="18"/>
  <c r="M232" i="18" l="1"/>
  <c r="N232" i="18" s="1"/>
  <c r="H216" i="18"/>
  <c r="M233" i="18" l="1"/>
  <c r="N233" i="18" s="1"/>
  <c r="H217" i="18"/>
  <c r="M234" i="18" l="1"/>
  <c r="N234" i="18" s="1"/>
  <c r="H218" i="18"/>
  <c r="M235" i="18" l="1"/>
  <c r="N235" i="18" s="1"/>
  <c r="H219" i="18"/>
  <c r="M236" i="18" l="1"/>
  <c r="N236" i="18" s="1"/>
  <c r="H220" i="18"/>
  <c r="M237" i="18" l="1"/>
  <c r="N237" i="18" s="1"/>
  <c r="H221" i="18"/>
  <c r="M238" i="18" l="1"/>
  <c r="N238" i="18" s="1"/>
  <c r="H222" i="18"/>
  <c r="M239" i="18" l="1"/>
  <c r="N239" i="18" s="1"/>
  <c r="H223" i="18"/>
  <c r="M240" i="18" l="1"/>
  <c r="N240" i="18" s="1"/>
  <c r="H224" i="18"/>
  <c r="M241" i="18" l="1"/>
  <c r="N241" i="18" s="1"/>
  <c r="H225" i="18"/>
  <c r="M242" i="18" l="1"/>
  <c r="N242" i="18" s="1"/>
  <c r="H226" i="18"/>
  <c r="M243" i="18" l="1"/>
  <c r="N243" i="18" s="1"/>
  <c r="H227" i="18"/>
  <c r="M244" i="18" l="1"/>
  <c r="N244" i="18" s="1"/>
  <c r="H228" i="18"/>
  <c r="M245" i="18" l="1"/>
  <c r="N245" i="18" s="1"/>
  <c r="H229" i="18"/>
  <c r="M246" i="18" l="1"/>
  <c r="N246" i="18" s="1"/>
  <c r="H230" i="18"/>
  <c r="M247" i="18" l="1"/>
  <c r="N247" i="18" s="1"/>
  <c r="H231" i="18"/>
  <c r="M248" i="18" l="1"/>
  <c r="N248" i="18" s="1"/>
  <c r="H232" i="18"/>
  <c r="M249" i="18" l="1"/>
  <c r="N249" i="18" s="1"/>
  <c r="H233" i="18"/>
  <c r="M250" i="18" l="1"/>
  <c r="N250" i="18" s="1"/>
  <c r="H234" i="18"/>
  <c r="M251" i="18" l="1"/>
  <c r="N251" i="18" s="1"/>
  <c r="H235" i="18"/>
  <c r="M252" i="18" l="1"/>
  <c r="N252" i="18" s="1"/>
  <c r="H236" i="18"/>
  <c r="M253" i="18" l="1"/>
  <c r="N253" i="18" s="1"/>
  <c r="H237" i="18"/>
  <c r="M255" i="18" l="1"/>
  <c r="N255" i="18" s="1"/>
  <c r="M254" i="18"/>
  <c r="N254" i="18" s="1"/>
  <c r="H238" i="18"/>
  <c r="H239" i="18" l="1"/>
  <c r="H240" i="18" l="1"/>
  <c r="H241" i="18" l="1"/>
  <c r="H242" i="18" l="1"/>
  <c r="H243" i="18" l="1"/>
  <c r="H244" i="18" l="1"/>
  <c r="H245" i="18" l="1"/>
  <c r="H246" i="18" l="1"/>
  <c r="H247" i="18" l="1"/>
  <c r="H248" i="18" l="1"/>
  <c r="H249" i="18" l="1"/>
  <c r="H250" i="18" l="1"/>
  <c r="H251" i="18" l="1"/>
  <c r="H252" i="18" l="1"/>
  <c r="H253" i="18" l="1"/>
  <c r="H254" i="18" l="1"/>
  <c r="H255" i="18" l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<sst xmlns="http://schemas.openxmlformats.org/spreadsheetml/2006/main" count="381" uniqueCount="180">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</sst>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1" xfId="0" applyFill="1" applyBorder="1">
      <alignment vertical="center"/>
    </xf>
    <xf numFmtId="0" fontId="0" fillId="3" borderId="44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40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6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5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1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1" xfId="0" applyFont="1" applyFill="1" applyBorder="1">
      <alignment vertical="center"/>
    </xf>
    <xf numFmtId="0" fontId="26" fillId="44" borderId="46" xfId="0" applyFont="1" applyFill="1" applyBorder="1">
      <alignment vertical="center"/>
    </xf>
    <xf numFmtId="0" fontId="2" fillId="0" borderId="52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50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50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8" xfId="0" applyFill="1" applyBorder="1">
      <alignment vertical="center"/>
    </xf>
    <xf numFmtId="176" fontId="0" fillId="40" borderId="48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9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1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40" xfId="0" applyFill="1" applyBorder="1">
      <alignment vertical="center"/>
    </xf>
    <xf numFmtId="0" fontId="0" fillId="43" borderId="41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41" xfId="0" applyFont="1" applyFill="1" applyBorder="1">
      <alignment vertical="center"/>
    </xf>
    <xf numFmtId="0" fontId="0" fillId="43" borderId="45" xfId="0" applyFill="1" applyBorder="1">
      <alignment vertical="center"/>
    </xf>
    <xf numFmtId="0" fontId="0" fillId="43" borderId="44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43" borderId="5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5" xfId="0" applyFill="1" applyBorder="1">
      <alignment vertical="center"/>
    </xf>
    <xf numFmtId="0" fontId="0" fillId="45" borderId="4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9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8" xfId="0" applyFont="1" applyFill="1" applyBorder="1">
      <alignment vertical="center"/>
    </xf>
    <xf numFmtId="176" fontId="2" fillId="41" borderId="38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8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8" xfId="0" applyFont="1" applyFill="1" applyBorder="1">
      <alignment vertical="center"/>
    </xf>
    <xf numFmtId="0" fontId="26" fillId="44" borderId="1" xfId="0" applyFont="1" applyFill="1" applyBorder="1" applyAlignment="1">
      <alignment horizontal="left" vertical="top"/>
    </xf>
    <xf numFmtId="0" fontId="2" fillId="41" borderId="58" xfId="0" applyFont="1" applyFill="1" applyBorder="1" applyAlignment="1">
      <alignment horizontal="center" vertical="center"/>
    </xf>
    <xf numFmtId="0" fontId="2" fillId="41" borderId="6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57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abSelected="1" topLeftCell="A36" workbookViewId="0">
      <selection activeCell="O46" sqref="O4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7" customWidth="1"/>
    <col min="5" max="5" width="12.5" style="28" bestFit="1" customWidth="1"/>
    <col min="6" max="6" width="11.25" style="132" customWidth="1"/>
    <col min="7" max="7" width="14.25" style="132" customWidth="1"/>
    <col min="8" max="8" width="14.875" style="50" bestFit="1" customWidth="1"/>
    <col min="9" max="9" width="11.25" style="166" bestFit="1" customWidth="1"/>
    <col min="10" max="10" width="12.625" style="199" bestFit="1" customWidth="1"/>
    <col min="11" max="11" width="16.625" style="198" bestFit="1" customWidth="1"/>
    <col min="12" max="12" width="9.125" style="134" bestFit="1" customWidth="1"/>
    <col min="13" max="13" width="14.25" style="199" bestFit="1" customWidth="1"/>
    <col min="14" max="14" width="16.625" style="203" bestFit="1" customWidth="1"/>
  </cols>
  <sheetData>
    <row r="1" spans="1:15" x14ac:dyDescent="0.3">
      <c r="A1" s="225"/>
      <c r="B1" s="225"/>
      <c r="C1" s="226"/>
      <c r="D1" s="227" t="s">
        <v>88</v>
      </c>
      <c r="E1" s="228"/>
      <c r="F1" s="228"/>
      <c r="G1" s="228"/>
      <c r="H1" s="229" t="s">
        <v>172</v>
      </c>
      <c r="I1" s="229"/>
      <c r="J1" s="221" t="s">
        <v>173</v>
      </c>
      <c r="K1" s="222"/>
      <c r="L1" s="222"/>
      <c r="M1" s="223"/>
      <c r="N1" s="217" t="s">
        <v>13</v>
      </c>
    </row>
    <row r="2" spans="1:15" ht="33" x14ac:dyDescent="0.3">
      <c r="A2" s="225"/>
      <c r="B2" s="225"/>
      <c r="C2" s="226"/>
      <c r="D2" s="180" t="s">
        <v>169</v>
      </c>
      <c r="E2" s="154" t="s">
        <v>168</v>
      </c>
      <c r="F2" s="155" t="s">
        <v>174</v>
      </c>
      <c r="G2" s="155" t="s">
        <v>175</v>
      </c>
      <c r="H2" s="156" t="s">
        <v>89</v>
      </c>
      <c r="I2" s="192" t="s">
        <v>15</v>
      </c>
      <c r="J2" s="200" t="s">
        <v>178</v>
      </c>
      <c r="K2" s="196" t="s">
        <v>90</v>
      </c>
      <c r="L2" s="157" t="s">
        <v>15</v>
      </c>
      <c r="M2" s="205" t="s">
        <v>179</v>
      </c>
      <c r="N2" s="218"/>
    </row>
    <row r="3" spans="1:15" s="26" customFormat="1" x14ac:dyDescent="0.3">
      <c r="A3" s="33" t="s">
        <v>16</v>
      </c>
      <c r="B3" s="33"/>
      <c r="C3" s="34"/>
      <c r="D3" s="181">
        <v>0</v>
      </c>
      <c r="E3" s="51"/>
      <c r="F3" s="158"/>
      <c r="G3" s="158"/>
      <c r="H3" s="159">
        <v>800000</v>
      </c>
      <c r="I3" s="193"/>
      <c r="J3" s="51">
        <v>0</v>
      </c>
      <c r="K3" s="197">
        <v>0</v>
      </c>
      <c r="L3" s="34"/>
      <c r="M3" s="51">
        <v>0</v>
      </c>
      <c r="N3" s="203"/>
    </row>
    <row r="4" spans="1:15" s="31" customFormat="1" hidden="1" x14ac:dyDescent="0.3">
      <c r="A4" s="31">
        <v>1</v>
      </c>
      <c r="B4" s="224">
        <v>2022</v>
      </c>
      <c r="C4" s="178">
        <v>1</v>
      </c>
      <c r="D4" s="182">
        <v>2500000</v>
      </c>
      <c r="E4" s="160">
        <v>0</v>
      </c>
      <c r="F4" s="161"/>
      <c r="G4" s="161">
        <v>400000</v>
      </c>
      <c r="H4" s="159">
        <f t="shared" ref="H4:H15" si="0" xml:space="preserve"> (H3 + G4) + ((H3 + G4) * L4 )</f>
        <v>1212000</v>
      </c>
      <c r="I4" s="193"/>
      <c r="J4" s="51"/>
      <c r="K4" s="197">
        <v>0</v>
      </c>
      <c r="L4" s="34">
        <v>0.01</v>
      </c>
      <c r="M4" s="33"/>
      <c r="N4" s="203"/>
      <c r="O4" s="138"/>
    </row>
    <row r="5" spans="1:15" s="31" customFormat="1" hidden="1" x14ac:dyDescent="0.3">
      <c r="B5" s="224"/>
      <c r="C5" s="178">
        <v>2</v>
      </c>
      <c r="D5" s="182">
        <v>2500000</v>
      </c>
      <c r="E5" s="160">
        <v>0</v>
      </c>
      <c r="F5" s="161"/>
      <c r="G5" s="161">
        <v>400000</v>
      </c>
      <c r="H5" s="159">
        <f t="shared" si="0"/>
        <v>1628120</v>
      </c>
      <c r="I5" s="193"/>
      <c r="J5" s="51"/>
      <c r="K5" s="197">
        <v>0</v>
      </c>
      <c r="L5" s="34">
        <v>0.01</v>
      </c>
      <c r="M5" s="33"/>
      <c r="N5" s="203"/>
      <c r="O5" s="138"/>
    </row>
    <row r="6" spans="1:15" s="31" customFormat="1" hidden="1" x14ac:dyDescent="0.3">
      <c r="B6" s="224"/>
      <c r="C6" s="178">
        <v>3</v>
      </c>
      <c r="D6" s="182">
        <v>2500000</v>
      </c>
      <c r="E6" s="160">
        <v>0</v>
      </c>
      <c r="F6" s="161"/>
      <c r="G6" s="161">
        <v>400000</v>
      </c>
      <c r="H6" s="159">
        <f t="shared" si="0"/>
        <v>2048401.2</v>
      </c>
      <c r="I6" s="193"/>
      <c r="J6" s="51"/>
      <c r="K6" s="197">
        <v>0</v>
      </c>
      <c r="L6" s="34">
        <v>0.01</v>
      </c>
      <c r="M6" s="33"/>
      <c r="N6" s="203"/>
      <c r="O6" s="138"/>
    </row>
    <row r="7" spans="1:15" s="31" customFormat="1" hidden="1" x14ac:dyDescent="0.3">
      <c r="B7" s="224"/>
      <c r="C7" s="178">
        <v>4</v>
      </c>
      <c r="D7" s="182">
        <v>2500000</v>
      </c>
      <c r="E7" s="160">
        <v>0</v>
      </c>
      <c r="F7" s="161"/>
      <c r="G7" s="161">
        <v>400000</v>
      </c>
      <c r="H7" s="159">
        <f t="shared" si="0"/>
        <v>2472885.2120000003</v>
      </c>
      <c r="I7" s="193"/>
      <c r="J7" s="51"/>
      <c r="K7" s="197">
        <v>0</v>
      </c>
      <c r="L7" s="34">
        <v>0.01</v>
      </c>
      <c r="M7" s="33"/>
      <c r="N7" s="203"/>
      <c r="O7" s="138"/>
    </row>
    <row r="8" spans="1:15" s="31" customFormat="1" hidden="1" x14ac:dyDescent="0.3">
      <c r="B8" s="224"/>
      <c r="C8" s="178">
        <v>5</v>
      </c>
      <c r="D8" s="182">
        <v>2500000</v>
      </c>
      <c r="E8" s="160">
        <v>1000000</v>
      </c>
      <c r="F8" s="161"/>
      <c r="G8" s="161">
        <v>400000</v>
      </c>
      <c r="H8" s="159">
        <f t="shared" si="0"/>
        <v>2901614.0641200002</v>
      </c>
      <c r="I8" s="193"/>
      <c r="J8" s="51"/>
      <c r="K8" s="197">
        <v>0</v>
      </c>
      <c r="L8" s="34">
        <v>0.01</v>
      </c>
      <c r="M8" s="33"/>
      <c r="N8" s="203"/>
      <c r="O8" s="138"/>
    </row>
    <row r="9" spans="1:15" s="31" customFormat="1" hidden="1" x14ac:dyDescent="0.3">
      <c r="B9" s="224"/>
      <c r="C9" s="178">
        <v>6</v>
      </c>
      <c r="D9" s="182">
        <v>2500000</v>
      </c>
      <c r="E9" s="160">
        <v>0</v>
      </c>
      <c r="F9" s="161"/>
      <c r="G9" s="161">
        <v>400000</v>
      </c>
      <c r="H9" s="159">
        <f t="shared" si="0"/>
        <v>3334630.2047612001</v>
      </c>
      <c r="I9" s="193"/>
      <c r="J9" s="51"/>
      <c r="K9" s="197">
        <v>0</v>
      </c>
      <c r="L9" s="34">
        <v>0.01</v>
      </c>
      <c r="M9" s="33"/>
      <c r="N9" s="203"/>
      <c r="O9" s="138"/>
    </row>
    <row r="10" spans="1:15" s="31" customFormat="1" hidden="1" x14ac:dyDescent="0.3">
      <c r="B10" s="224"/>
      <c r="C10" s="178">
        <v>7</v>
      </c>
      <c r="D10" s="182">
        <v>2500000</v>
      </c>
      <c r="E10" s="160">
        <v>600000</v>
      </c>
      <c r="F10" s="161"/>
      <c r="G10" s="161">
        <v>400000</v>
      </c>
      <c r="H10" s="159">
        <f t="shared" si="0"/>
        <v>3771976.5068088123</v>
      </c>
      <c r="I10" s="193"/>
      <c r="J10" s="51"/>
      <c r="K10" s="197">
        <v>0</v>
      </c>
      <c r="L10" s="34">
        <v>0.01</v>
      </c>
      <c r="M10" s="33"/>
      <c r="N10" s="203"/>
      <c r="O10" s="138"/>
    </row>
    <row r="11" spans="1:15" s="31" customFormat="1" hidden="1" x14ac:dyDescent="0.3">
      <c r="B11" s="224"/>
      <c r="C11" s="178">
        <v>8</v>
      </c>
      <c r="D11" s="182">
        <v>2500000</v>
      </c>
      <c r="E11" s="160">
        <v>5056544</v>
      </c>
      <c r="F11" s="161"/>
      <c r="G11" s="161">
        <v>400000</v>
      </c>
      <c r="H11" s="159">
        <f t="shared" si="0"/>
        <v>4213696.2718769005</v>
      </c>
      <c r="I11" s="193"/>
      <c r="J11" s="51"/>
      <c r="K11" s="197">
        <v>0</v>
      </c>
      <c r="L11" s="34">
        <v>0.01</v>
      </c>
      <c r="M11" s="33"/>
      <c r="N11" s="203"/>
      <c r="O11" s="138"/>
    </row>
    <row r="12" spans="1:15" s="31" customFormat="1" hidden="1" x14ac:dyDescent="0.3">
      <c r="B12" s="224"/>
      <c r="C12" s="178">
        <v>9</v>
      </c>
      <c r="D12" s="182">
        <v>1800000</v>
      </c>
      <c r="E12" s="160">
        <v>1600000</v>
      </c>
      <c r="F12" s="161"/>
      <c r="G12" s="161">
        <v>400000</v>
      </c>
      <c r="H12" s="159">
        <f t="shared" si="0"/>
        <v>4696742.8047706848</v>
      </c>
      <c r="I12" s="193"/>
      <c r="J12" s="51"/>
      <c r="K12" s="197">
        <v>0</v>
      </c>
      <c r="L12" s="34">
        <v>1.7999999999999999E-2</v>
      </c>
      <c r="M12" s="33"/>
      <c r="N12" s="203"/>
      <c r="O12" s="138"/>
    </row>
    <row r="13" spans="1:15" s="31" customFormat="1" hidden="1" x14ac:dyDescent="0.3">
      <c r="B13" s="224"/>
      <c r="C13" s="178">
        <v>10</v>
      </c>
      <c r="D13" s="182">
        <v>4500000</v>
      </c>
      <c r="E13" s="160">
        <v>3700000</v>
      </c>
      <c r="F13" s="161"/>
      <c r="G13" s="161">
        <v>400000</v>
      </c>
      <c r="H13" s="159">
        <f t="shared" si="0"/>
        <v>4638035.9523413228</v>
      </c>
      <c r="I13" s="193"/>
      <c r="J13" s="51"/>
      <c r="K13" s="197">
        <v>0</v>
      </c>
      <c r="L13" s="34">
        <v>-0.09</v>
      </c>
      <c r="M13" s="33"/>
      <c r="N13" s="203"/>
      <c r="O13" s="138"/>
    </row>
    <row r="14" spans="1:15" s="32" customFormat="1" ht="15.75" hidden="1" customHeight="1" thickBot="1" x14ac:dyDescent="0.3">
      <c r="A14" s="31"/>
      <c r="B14" s="224"/>
      <c r="C14" s="178">
        <v>11</v>
      </c>
      <c r="D14" s="182">
        <v>3500000</v>
      </c>
      <c r="E14" s="160">
        <v>0</v>
      </c>
      <c r="F14" s="161"/>
      <c r="G14" s="161">
        <v>400000</v>
      </c>
      <c r="H14" s="159">
        <f t="shared" si="0"/>
        <v>5128720.5994834667</v>
      </c>
      <c r="I14" s="193"/>
      <c r="J14" s="51"/>
      <c r="K14" s="197">
        <v>0</v>
      </c>
      <c r="L14" s="34">
        <v>1.7999999999999999E-2</v>
      </c>
      <c r="M14" s="33"/>
      <c r="N14" s="203"/>
      <c r="O14" s="139"/>
    </row>
    <row r="15" spans="1:15" s="30" customFormat="1" ht="17.25" hidden="1" thickBot="1" x14ac:dyDescent="0.35">
      <c r="A15" s="52"/>
      <c r="B15" s="224"/>
      <c r="C15" s="179">
        <v>12</v>
      </c>
      <c r="D15" s="182">
        <v>2500000</v>
      </c>
      <c r="E15" s="162">
        <v>1000000</v>
      </c>
      <c r="F15" s="162"/>
      <c r="G15" s="162">
        <v>400000</v>
      </c>
      <c r="H15" s="163">
        <f t="shared" si="0"/>
        <v>5241227.1283103265</v>
      </c>
      <c r="I15" s="193"/>
      <c r="J15" s="51"/>
      <c r="K15" s="197">
        <v>0</v>
      </c>
      <c r="L15" s="201">
        <v>-5.1999999999999998E-2</v>
      </c>
      <c r="M15" s="133"/>
      <c r="N15" s="203"/>
      <c r="O15" s="47"/>
    </row>
    <row r="16" spans="1:15" s="44" customFormat="1" x14ac:dyDescent="0.3">
      <c r="A16" s="31">
        <v>2</v>
      </c>
      <c r="B16" s="219">
        <v>2023</v>
      </c>
      <c r="C16" s="178">
        <v>1</v>
      </c>
      <c r="D16" s="206">
        <v>2500000</v>
      </c>
      <c r="E16" s="160">
        <v>0</v>
      </c>
      <c r="F16" s="160"/>
      <c r="G16" s="160">
        <v>400000</v>
      </c>
      <c r="H16" s="207">
        <f xml:space="preserve"> (H15 + 400000) + ((H15 + 400000) * L16 )</f>
        <v>5906364.8033409119</v>
      </c>
      <c r="I16" s="213"/>
      <c r="J16" s="209">
        <v>0</v>
      </c>
      <c r="K16" s="210">
        <v>0</v>
      </c>
      <c r="L16" s="211">
        <v>4.7E-2</v>
      </c>
      <c r="M16" s="214"/>
      <c r="N16" s="215"/>
      <c r="O16" s="140"/>
    </row>
    <row r="17" spans="1:15" s="31" customFormat="1" x14ac:dyDescent="0.3">
      <c r="B17" s="219"/>
      <c r="C17" s="178">
        <v>2</v>
      </c>
      <c r="D17" s="206">
        <v>2500000</v>
      </c>
      <c r="E17" s="160">
        <v>0</v>
      </c>
      <c r="F17" s="160"/>
      <c r="G17" s="160">
        <v>400000</v>
      </c>
      <c r="H17" s="207">
        <f xml:space="preserve"> (H16 + 400000) + ((H16 + 400000) * L17 )</f>
        <v>6325283.8977509346</v>
      </c>
      <c r="I17" s="213"/>
      <c r="J17" s="209">
        <v>0</v>
      </c>
      <c r="K17" s="210">
        <v>0</v>
      </c>
      <c r="L17" s="211">
        <v>3.0000000000000001E-3</v>
      </c>
      <c r="M17" s="214"/>
      <c r="N17" s="215"/>
      <c r="O17" s="138"/>
    </row>
    <row r="18" spans="1:15" s="31" customFormat="1" x14ac:dyDescent="0.3">
      <c r="B18" s="219"/>
      <c r="C18" s="178">
        <v>3</v>
      </c>
      <c r="D18" s="206">
        <v>2500000</v>
      </c>
      <c r="E18" s="160">
        <v>0</v>
      </c>
      <c r="F18" s="160"/>
      <c r="G18" s="160">
        <v>400000</v>
      </c>
      <c r="H18" s="207">
        <f xml:space="preserve"> (H17 + 400000) + ((H17 + 400000) * L18 )</f>
        <v>6557151.8003071612</v>
      </c>
      <c r="I18" s="213"/>
      <c r="J18" s="209">
        <v>0</v>
      </c>
      <c r="K18" s="210">
        <v>19000000</v>
      </c>
      <c r="L18" s="211">
        <v>-2.5000000000000001E-2</v>
      </c>
      <c r="M18" s="214"/>
      <c r="N18" s="215"/>
      <c r="O18" s="138"/>
    </row>
    <row r="19" spans="1:15" s="31" customFormat="1" x14ac:dyDescent="0.3">
      <c r="B19" s="219"/>
      <c r="C19" s="178">
        <v>4</v>
      </c>
      <c r="D19" s="206">
        <v>500000</v>
      </c>
      <c r="E19" s="160">
        <v>0</v>
      </c>
      <c r="F19" s="160"/>
      <c r="G19" s="160">
        <v>400000</v>
      </c>
      <c r="H19" s="207">
        <f xml:space="preserve"> (H18 + 400000) + ((H18 + 400000) * L19 )</f>
        <v>6365793.8972810525</v>
      </c>
      <c r="I19" s="213"/>
      <c r="J19" s="209">
        <v>0</v>
      </c>
      <c r="K19" s="210">
        <f xml:space="preserve"> (K18 + D19 - E19 - J19) + ((K18 + D19 - E19 - J19) * L19)</f>
        <v>17842500</v>
      </c>
      <c r="L19" s="211">
        <v>-8.5000000000000006E-2</v>
      </c>
      <c r="M19" s="214"/>
      <c r="N19" s="215"/>
      <c r="O19" s="138"/>
    </row>
    <row r="20" spans="1:15" s="31" customFormat="1" x14ac:dyDescent="0.3">
      <c r="B20" s="219"/>
      <c r="C20" s="178">
        <v>5</v>
      </c>
      <c r="D20" s="206">
        <v>100000</v>
      </c>
      <c r="E20" s="160">
        <v>0</v>
      </c>
      <c r="F20" s="160">
        <v>100000</v>
      </c>
      <c r="G20" s="160">
        <v>400000</v>
      </c>
      <c r="H20" s="207">
        <f xml:space="preserve"> (H19 + G20 + F20) + ((H19 + G20 + F20) * I20 )</f>
        <v>7957455.1269487403</v>
      </c>
      <c r="I20" s="208">
        <v>0.159</v>
      </c>
      <c r="J20" s="209">
        <v>0</v>
      </c>
      <c r="K20" s="210">
        <f xml:space="preserve"> (K19 + D20 - E20 - J20) + ((K19 + D20 - E20 - J20) * L20)</f>
        <v>16148250</v>
      </c>
      <c r="L20" s="211">
        <v>-0.1</v>
      </c>
      <c r="M20" s="209">
        <f xml:space="preserve"> J20 + K20</f>
        <v>16148250</v>
      </c>
      <c r="N20" s="212">
        <f xml:space="preserve"> H20 + M20</f>
        <v>24105705.12694874</v>
      </c>
      <c r="O20" s="138"/>
    </row>
    <row r="21" spans="1:15" s="31" customFormat="1" x14ac:dyDescent="0.3">
      <c r="B21" s="219"/>
      <c r="C21" s="178">
        <v>6</v>
      </c>
      <c r="D21" s="206">
        <v>15000000</v>
      </c>
      <c r="E21" s="160">
        <v>0</v>
      </c>
      <c r="F21" s="160">
        <v>750000</v>
      </c>
      <c r="G21" s="160">
        <v>500000</v>
      </c>
      <c r="H21" s="207">
        <f xml:space="preserve"> (H20 + G21 + F21) + ((H20 + G21 + F21) * I21 )</f>
        <v>9373189.319233818</v>
      </c>
      <c r="I21" s="208">
        <v>1.7999999999999999E-2</v>
      </c>
      <c r="J21" s="209">
        <v>50000</v>
      </c>
      <c r="K21" s="210">
        <f xml:space="preserve"> (K20 + D21 - E21 - J21) + ((K20 + D21 - E21 - J21) * L21)</f>
        <v>36073970</v>
      </c>
      <c r="L21" s="211">
        <v>0.16</v>
      </c>
      <c r="M21" s="209">
        <f xml:space="preserve"> J21 + K21</f>
        <v>36123970</v>
      </c>
      <c r="N21" s="212">
        <f xml:space="preserve"> H21 + M21</f>
        <v>45497159.31923382</v>
      </c>
      <c r="O21" s="138"/>
    </row>
    <row r="22" spans="1:15" s="27" customFormat="1" x14ac:dyDescent="0.3">
      <c r="B22" s="219"/>
      <c r="C22" s="37">
        <v>7</v>
      </c>
      <c r="D22" s="182">
        <v>0</v>
      </c>
      <c r="E22" s="164">
        <v>0</v>
      </c>
      <c r="F22" s="161">
        <v>750000</v>
      </c>
      <c r="G22" s="161">
        <v>500000</v>
      </c>
      <c r="H22" s="159">
        <f t="shared" ref="H22:H85" si="1" xml:space="preserve"> (H21 + G22 + F22) + ((H21 + G22 + F22) * I22 )</f>
        <v>10814406.726980027</v>
      </c>
      <c r="I22" s="194">
        <v>1.7999999999999999E-2</v>
      </c>
      <c r="J22" s="51">
        <v>50000</v>
      </c>
      <c r="K22" s="197">
        <f xml:space="preserve"> (K21 + D22 - E22 - J22) + ((K21 + D22 - E22 - J22) * L22)</f>
        <v>36672401.460000001</v>
      </c>
      <c r="L22" s="34">
        <v>1.7999999999999999E-2</v>
      </c>
      <c r="M22" s="51">
        <f t="shared" ref="M22:M85" si="2" xml:space="preserve"> J22 + K22</f>
        <v>36722401.460000001</v>
      </c>
      <c r="N22" s="204">
        <f t="shared" ref="N22:N85" si="3" xml:space="preserve"> H22 + M22</f>
        <v>47536808.186980024</v>
      </c>
      <c r="O22" s="141"/>
    </row>
    <row r="23" spans="1:15" s="27" customFormat="1" x14ac:dyDescent="0.3">
      <c r="B23" s="219"/>
      <c r="C23" s="37">
        <v>8</v>
      </c>
      <c r="D23" s="182">
        <v>0</v>
      </c>
      <c r="E23" s="164">
        <v>0</v>
      </c>
      <c r="F23" s="161">
        <v>750000</v>
      </c>
      <c r="G23" s="161">
        <v>500000</v>
      </c>
      <c r="H23" s="159">
        <f t="shared" si="1"/>
        <v>12281566.048065668</v>
      </c>
      <c r="I23" s="194">
        <v>1.7999999999999999E-2</v>
      </c>
      <c r="J23" s="51">
        <v>50000</v>
      </c>
      <c r="K23" s="197">
        <f xml:space="preserve"> (K22 + D23 - E23 - J23) + ((K22 + D23 - E23 - J23) * L23)</f>
        <v>37281604.686279997</v>
      </c>
      <c r="L23" s="34">
        <v>1.7999999999999999E-2</v>
      </c>
      <c r="M23" s="51">
        <f t="shared" si="2"/>
        <v>37331604.686279997</v>
      </c>
      <c r="N23" s="204">
        <f t="shared" si="3"/>
        <v>49613170.734345667</v>
      </c>
      <c r="O23" s="141"/>
    </row>
    <row r="24" spans="1:15" s="27" customFormat="1" x14ac:dyDescent="0.3">
      <c r="B24" s="219"/>
      <c r="C24" s="37">
        <v>9</v>
      </c>
      <c r="D24" s="182">
        <v>0</v>
      </c>
      <c r="E24" s="164">
        <v>0</v>
      </c>
      <c r="F24" s="161">
        <v>750000</v>
      </c>
      <c r="G24" s="161">
        <v>500000</v>
      </c>
      <c r="H24" s="159">
        <f t="shared" si="1"/>
        <v>13775134.236930851</v>
      </c>
      <c r="I24" s="194">
        <v>1.7999999999999999E-2</v>
      </c>
      <c r="J24" s="51">
        <v>50000</v>
      </c>
      <c r="K24" s="197">
        <f t="shared" ref="K24:K87" si="4" xml:space="preserve"> (K23 + D24 - E24 - J24) + ((K23 + D24 - E24 - J24) * L24)</f>
        <v>37901773.570633039</v>
      </c>
      <c r="L24" s="34">
        <v>1.7999999999999999E-2</v>
      </c>
      <c r="M24" s="51">
        <f t="shared" si="2"/>
        <v>37951773.570633039</v>
      </c>
      <c r="N24" s="204">
        <f t="shared" si="3"/>
        <v>51726907.807563886</v>
      </c>
      <c r="O24" s="141"/>
    </row>
    <row r="25" spans="1:15" s="27" customFormat="1" x14ac:dyDescent="0.3">
      <c r="B25" s="219"/>
      <c r="C25" s="37">
        <v>10</v>
      </c>
      <c r="D25" s="182">
        <v>0</v>
      </c>
      <c r="E25" s="164">
        <v>0</v>
      </c>
      <c r="F25" s="161">
        <v>750000</v>
      </c>
      <c r="G25" s="161">
        <v>500000</v>
      </c>
      <c r="H25" s="159">
        <f t="shared" si="1"/>
        <v>15295586.653195607</v>
      </c>
      <c r="I25" s="194">
        <v>1.7999999999999999E-2</v>
      </c>
      <c r="J25" s="51">
        <v>50000</v>
      </c>
      <c r="K25" s="197">
        <f t="shared" si="4"/>
        <v>38533105.494904436</v>
      </c>
      <c r="L25" s="34">
        <v>1.7999999999999999E-2</v>
      </c>
      <c r="M25" s="51">
        <f t="shared" si="2"/>
        <v>38583105.494904436</v>
      </c>
      <c r="N25" s="204">
        <f t="shared" si="3"/>
        <v>53878692.148100041</v>
      </c>
      <c r="O25" s="141"/>
    </row>
    <row r="26" spans="1:15" s="38" customFormat="1" ht="17.25" thickBot="1" x14ac:dyDescent="0.35">
      <c r="A26" s="27"/>
      <c r="B26" s="219"/>
      <c r="C26" s="37">
        <v>11</v>
      </c>
      <c r="D26" s="182">
        <v>0</v>
      </c>
      <c r="E26" s="164">
        <v>0</v>
      </c>
      <c r="F26" s="161">
        <v>750000</v>
      </c>
      <c r="G26" s="161">
        <v>500000</v>
      </c>
      <c r="H26" s="159">
        <f t="shared" si="1"/>
        <v>16843407.212953128</v>
      </c>
      <c r="I26" s="194">
        <v>1.7999999999999999E-2</v>
      </c>
      <c r="J26" s="51">
        <v>50000</v>
      </c>
      <c r="K26" s="197">
        <f t="shared" si="4"/>
        <v>39175801.393812716</v>
      </c>
      <c r="L26" s="34">
        <v>1.7999999999999999E-2</v>
      </c>
      <c r="M26" s="51">
        <f t="shared" si="2"/>
        <v>39225801.393812716</v>
      </c>
      <c r="N26" s="204">
        <f t="shared" si="3"/>
        <v>56069208.606765844</v>
      </c>
      <c r="O26" s="142"/>
    </row>
    <row r="27" spans="1:15" s="191" customFormat="1" ht="17.25" thickBot="1" x14ac:dyDescent="0.35">
      <c r="A27" s="185"/>
      <c r="B27" s="219"/>
      <c r="C27" s="186">
        <v>12</v>
      </c>
      <c r="D27" s="187">
        <v>0</v>
      </c>
      <c r="E27" s="188">
        <v>0</v>
      </c>
      <c r="F27" s="188">
        <v>750000</v>
      </c>
      <c r="G27" s="188">
        <v>500000</v>
      </c>
      <c r="H27" s="189">
        <f t="shared" si="1"/>
        <v>18419088.542786285</v>
      </c>
      <c r="I27" s="195">
        <v>1.7999999999999999E-2</v>
      </c>
      <c r="J27" s="51">
        <v>50000</v>
      </c>
      <c r="K27" s="197">
        <f t="shared" si="4"/>
        <v>39830065.818901345</v>
      </c>
      <c r="L27" s="202">
        <v>1.7999999999999999E-2</v>
      </c>
      <c r="M27" s="51">
        <f t="shared" si="2"/>
        <v>39880065.818901345</v>
      </c>
      <c r="N27" s="204">
        <f t="shared" si="3"/>
        <v>58299154.36168763</v>
      </c>
      <c r="O27" s="190"/>
    </row>
    <row r="28" spans="1:15" s="35" customFormat="1" x14ac:dyDescent="0.3">
      <c r="A28" s="35">
        <v>3</v>
      </c>
      <c r="B28" s="220">
        <v>2024</v>
      </c>
      <c r="C28" s="36">
        <v>1</v>
      </c>
      <c r="D28" s="182">
        <v>0</v>
      </c>
      <c r="E28" s="164">
        <v>0</v>
      </c>
      <c r="F28" s="131">
        <v>750000</v>
      </c>
      <c r="G28" s="131">
        <v>500000</v>
      </c>
      <c r="H28" s="48">
        <f t="shared" si="1"/>
        <v>20023132.136556439</v>
      </c>
      <c r="I28" s="165">
        <v>1.7999999999999999E-2</v>
      </c>
      <c r="J28" s="51">
        <v>50000</v>
      </c>
      <c r="K28" s="197">
        <f t="shared" si="4"/>
        <v>39939186.082176954</v>
      </c>
      <c r="L28" s="135">
        <v>4.0000000000000001E-3</v>
      </c>
      <c r="M28" s="51">
        <f t="shared" si="2"/>
        <v>39989186.082176954</v>
      </c>
      <c r="N28" s="204">
        <f t="shared" si="3"/>
        <v>60012318.218733393</v>
      </c>
      <c r="O28" s="143"/>
    </row>
    <row r="29" spans="1:15" s="41" customFormat="1" x14ac:dyDescent="0.3">
      <c r="B29" s="219"/>
      <c r="C29" s="42">
        <v>2</v>
      </c>
      <c r="D29" s="182">
        <v>0</v>
      </c>
      <c r="E29" s="164">
        <v>0</v>
      </c>
      <c r="F29" s="130">
        <v>750000</v>
      </c>
      <c r="G29" s="130">
        <v>500000</v>
      </c>
      <c r="H29" s="49">
        <f t="shared" si="1"/>
        <v>21656048.515014455</v>
      </c>
      <c r="I29" s="165">
        <v>1.7999999999999999E-2</v>
      </c>
      <c r="J29" s="51">
        <v>50000</v>
      </c>
      <c r="K29" s="197">
        <f t="shared" si="4"/>
        <v>40607191.431656137</v>
      </c>
      <c r="L29" s="34">
        <v>1.7999999999999999E-2</v>
      </c>
      <c r="M29" s="51">
        <f t="shared" si="2"/>
        <v>40657191.431656137</v>
      </c>
      <c r="N29" s="204">
        <f t="shared" si="3"/>
        <v>62313239.946670592</v>
      </c>
      <c r="O29" s="144"/>
    </row>
    <row r="30" spans="1:15" s="27" customFormat="1" x14ac:dyDescent="0.3">
      <c r="B30" s="219"/>
      <c r="C30" s="37">
        <v>3</v>
      </c>
      <c r="D30" s="182">
        <v>0</v>
      </c>
      <c r="E30" s="164">
        <v>0</v>
      </c>
      <c r="F30" s="130">
        <v>750000</v>
      </c>
      <c r="G30" s="130">
        <v>500000</v>
      </c>
      <c r="H30" s="49">
        <f t="shared" si="1"/>
        <v>23318357.388284713</v>
      </c>
      <c r="I30" s="165">
        <v>1.7999999999999999E-2</v>
      </c>
      <c r="J30" s="51">
        <v>50000</v>
      </c>
      <c r="K30" s="197">
        <f t="shared" si="4"/>
        <v>41287220.877425946</v>
      </c>
      <c r="L30" s="34">
        <v>1.7999999999999999E-2</v>
      </c>
      <c r="M30" s="51">
        <f t="shared" si="2"/>
        <v>41337220.877425946</v>
      </c>
      <c r="N30" s="204">
        <f t="shared" si="3"/>
        <v>64655578.265710659</v>
      </c>
      <c r="O30" s="141"/>
    </row>
    <row r="31" spans="1:15" s="27" customFormat="1" x14ac:dyDescent="0.3">
      <c r="B31" s="219"/>
      <c r="C31" s="37">
        <v>4</v>
      </c>
      <c r="D31" s="182">
        <v>0</v>
      </c>
      <c r="E31" s="164">
        <v>0</v>
      </c>
      <c r="F31" s="130">
        <v>750000</v>
      </c>
      <c r="G31" s="130">
        <v>500000</v>
      </c>
      <c r="H31" s="49">
        <f t="shared" si="1"/>
        <v>25010587.821273837</v>
      </c>
      <c r="I31" s="165">
        <v>1.7999999999999999E-2</v>
      </c>
      <c r="J31" s="51">
        <v>50000</v>
      </c>
      <c r="K31" s="197">
        <f t="shared" si="4"/>
        <v>41979490.853219613</v>
      </c>
      <c r="L31" s="34">
        <v>1.7999999999999999E-2</v>
      </c>
      <c r="M31" s="51">
        <f t="shared" si="2"/>
        <v>42029490.853219613</v>
      </c>
      <c r="N31" s="204">
        <f t="shared" si="3"/>
        <v>67040078.674493447</v>
      </c>
      <c r="O31" s="141"/>
    </row>
    <row r="32" spans="1:15" s="27" customFormat="1" x14ac:dyDescent="0.3">
      <c r="B32" s="219"/>
      <c r="C32" s="37">
        <v>5</v>
      </c>
      <c r="D32" s="182">
        <v>0</v>
      </c>
      <c r="E32" s="164">
        <v>0</v>
      </c>
      <c r="F32" s="130">
        <v>750000</v>
      </c>
      <c r="G32" s="130">
        <v>500000</v>
      </c>
      <c r="H32" s="49">
        <f t="shared" si="1"/>
        <v>26733278.402056765</v>
      </c>
      <c r="I32" s="165">
        <v>1.7999999999999999E-2</v>
      </c>
      <c r="J32" s="51">
        <v>50000</v>
      </c>
      <c r="K32" s="197">
        <f t="shared" si="4"/>
        <v>42684221.68857757</v>
      </c>
      <c r="L32" s="34">
        <v>1.7999999999999999E-2</v>
      </c>
      <c r="M32" s="51">
        <f t="shared" si="2"/>
        <v>42734221.68857757</v>
      </c>
      <c r="N32" s="204">
        <f t="shared" si="3"/>
        <v>69467500.090634331</v>
      </c>
      <c r="O32" s="141"/>
    </row>
    <row r="33" spans="1:15" s="27" customFormat="1" x14ac:dyDescent="0.3">
      <c r="B33" s="219"/>
      <c r="C33" s="37">
        <v>6</v>
      </c>
      <c r="D33" s="182">
        <v>1000000</v>
      </c>
      <c r="E33" s="164">
        <v>0</v>
      </c>
      <c r="F33" s="130">
        <v>750000</v>
      </c>
      <c r="G33" s="130">
        <v>500000</v>
      </c>
      <c r="H33" s="49">
        <f t="shared" si="1"/>
        <v>28486977.413293786</v>
      </c>
      <c r="I33" s="165">
        <v>1.7999999999999999E-2</v>
      </c>
      <c r="J33" s="51">
        <v>50000</v>
      </c>
      <c r="K33" s="197">
        <f t="shared" si="4"/>
        <v>44419637.678971969</v>
      </c>
      <c r="L33" s="34">
        <v>1.7999999999999999E-2</v>
      </c>
      <c r="M33" s="51">
        <f t="shared" si="2"/>
        <v>44469637.678971969</v>
      </c>
      <c r="N33" s="204">
        <f t="shared" si="3"/>
        <v>72956615.092265755</v>
      </c>
      <c r="O33" s="141"/>
    </row>
    <row r="34" spans="1:15" s="27" customFormat="1" x14ac:dyDescent="0.3">
      <c r="B34" s="219"/>
      <c r="C34" s="37">
        <v>7</v>
      </c>
      <c r="D34" s="182">
        <v>1000000</v>
      </c>
      <c r="E34" s="164">
        <v>0</v>
      </c>
      <c r="F34" s="130">
        <v>750000</v>
      </c>
      <c r="G34" s="130">
        <v>500000</v>
      </c>
      <c r="H34" s="49">
        <f t="shared" si="1"/>
        <v>30272243.006733075</v>
      </c>
      <c r="I34" s="165">
        <v>1.7999999999999999E-2</v>
      </c>
      <c r="J34" s="51">
        <v>50000</v>
      </c>
      <c r="K34" s="197">
        <f t="shared" si="4"/>
        <v>46186291.157193467</v>
      </c>
      <c r="L34" s="34">
        <v>1.7999999999999999E-2</v>
      </c>
      <c r="M34" s="51">
        <f t="shared" si="2"/>
        <v>46236291.157193467</v>
      </c>
      <c r="N34" s="204">
        <f t="shared" si="3"/>
        <v>76508534.163926542</v>
      </c>
      <c r="O34" s="141"/>
    </row>
    <row r="35" spans="1:15" s="27" customFormat="1" x14ac:dyDescent="0.3">
      <c r="B35" s="219"/>
      <c r="C35" s="37">
        <v>8</v>
      </c>
      <c r="D35" s="182">
        <v>1000000</v>
      </c>
      <c r="E35" s="164">
        <v>0</v>
      </c>
      <c r="F35" s="130">
        <v>750000</v>
      </c>
      <c r="G35" s="130">
        <v>500000</v>
      </c>
      <c r="H35" s="49">
        <f t="shared" si="1"/>
        <v>32089643.380854271</v>
      </c>
      <c r="I35" s="165">
        <v>1.7999999999999999E-2</v>
      </c>
      <c r="J35" s="51">
        <v>50000</v>
      </c>
      <c r="K35" s="197">
        <f t="shared" si="4"/>
        <v>47984744.39802295</v>
      </c>
      <c r="L35" s="34">
        <v>1.7999999999999999E-2</v>
      </c>
      <c r="M35" s="51">
        <f t="shared" si="2"/>
        <v>48034744.39802295</v>
      </c>
      <c r="N35" s="204">
        <f t="shared" si="3"/>
        <v>80124387.778877228</v>
      </c>
      <c r="O35" s="141"/>
    </row>
    <row r="36" spans="1:15" s="27" customFormat="1" x14ac:dyDescent="0.3">
      <c r="B36" s="219"/>
      <c r="C36" s="37">
        <v>9</v>
      </c>
      <c r="D36" s="182">
        <v>1000000</v>
      </c>
      <c r="E36" s="164">
        <v>0</v>
      </c>
      <c r="F36" s="130">
        <v>750000</v>
      </c>
      <c r="G36" s="130">
        <v>500000</v>
      </c>
      <c r="H36" s="49">
        <f t="shared" si="1"/>
        <v>33939756.961709648</v>
      </c>
      <c r="I36" s="165">
        <v>1.7999999999999999E-2</v>
      </c>
      <c r="J36" s="51">
        <v>50000</v>
      </c>
      <c r="K36" s="197">
        <f t="shared" si="4"/>
        <v>49815569.797187366</v>
      </c>
      <c r="L36" s="34">
        <v>1.7999999999999999E-2</v>
      </c>
      <c r="M36" s="51">
        <f t="shared" si="2"/>
        <v>49865569.797187366</v>
      </c>
      <c r="N36" s="204">
        <f t="shared" si="3"/>
        <v>83805326.758897007</v>
      </c>
      <c r="O36" s="141"/>
    </row>
    <row r="37" spans="1:15" s="27" customFormat="1" x14ac:dyDescent="0.3">
      <c r="B37" s="219"/>
      <c r="C37" s="37">
        <v>10</v>
      </c>
      <c r="D37" s="182">
        <v>1000000</v>
      </c>
      <c r="E37" s="164">
        <v>0</v>
      </c>
      <c r="F37" s="130">
        <v>750000</v>
      </c>
      <c r="G37" s="130">
        <v>500000</v>
      </c>
      <c r="H37" s="49">
        <f t="shared" si="1"/>
        <v>35823172.58702042</v>
      </c>
      <c r="I37" s="165">
        <v>1.7999999999999999E-2</v>
      </c>
      <c r="J37" s="51">
        <v>50000</v>
      </c>
      <c r="K37" s="197">
        <f t="shared" si="4"/>
        <v>51679350.053536735</v>
      </c>
      <c r="L37" s="34">
        <v>1.7999999999999999E-2</v>
      </c>
      <c r="M37" s="51">
        <f t="shared" si="2"/>
        <v>51729350.053536735</v>
      </c>
      <c r="N37" s="204">
        <f t="shared" si="3"/>
        <v>87552522.640557155</v>
      </c>
      <c r="O37" s="141"/>
    </row>
    <row r="38" spans="1:15" s="38" customFormat="1" ht="17.25" thickBot="1" x14ac:dyDescent="0.35">
      <c r="B38" s="219"/>
      <c r="C38" s="39">
        <v>11</v>
      </c>
      <c r="D38" s="182">
        <v>1000000</v>
      </c>
      <c r="E38" s="164">
        <v>0</v>
      </c>
      <c r="F38" s="130">
        <v>750000</v>
      </c>
      <c r="G38" s="130">
        <v>500000</v>
      </c>
      <c r="H38" s="49">
        <f t="shared" si="1"/>
        <v>37740489.693586789</v>
      </c>
      <c r="I38" s="165">
        <v>1.7999999999999999E-2</v>
      </c>
      <c r="J38" s="51">
        <v>50000</v>
      </c>
      <c r="K38" s="197">
        <f t="shared" si="4"/>
        <v>53576678.354500398</v>
      </c>
      <c r="L38" s="136">
        <v>1.7999999999999999E-2</v>
      </c>
      <c r="M38" s="51">
        <f t="shared" si="2"/>
        <v>53626678.354500398</v>
      </c>
      <c r="N38" s="204">
        <f t="shared" si="3"/>
        <v>91367168.04808718</v>
      </c>
      <c r="O38" s="142"/>
    </row>
    <row r="39" spans="1:15" s="152" customFormat="1" ht="17.25" thickBot="1" x14ac:dyDescent="0.35">
      <c r="A39" s="145"/>
      <c r="B39" s="219"/>
      <c r="C39" s="146">
        <v>12</v>
      </c>
      <c r="D39" s="183">
        <v>1000000</v>
      </c>
      <c r="E39" s="167">
        <v>0</v>
      </c>
      <c r="F39" s="147">
        <v>750000</v>
      </c>
      <c r="G39" s="147">
        <v>500000</v>
      </c>
      <c r="H39" s="148">
        <f t="shared" si="1"/>
        <v>39692318.508071348</v>
      </c>
      <c r="I39" s="149">
        <v>1.7999999999999999E-2</v>
      </c>
      <c r="J39" s="51">
        <v>50000</v>
      </c>
      <c r="K39" s="197">
        <f t="shared" si="4"/>
        <v>55508158.564881407</v>
      </c>
      <c r="L39" s="150">
        <v>1.7999999999999999E-2</v>
      </c>
      <c r="M39" s="51">
        <f t="shared" si="2"/>
        <v>55558158.564881407</v>
      </c>
      <c r="N39" s="204">
        <f t="shared" si="3"/>
        <v>95250477.072952747</v>
      </c>
      <c r="O39" s="151"/>
    </row>
    <row r="40" spans="1:15" s="35" customFormat="1" x14ac:dyDescent="0.3">
      <c r="A40" s="35">
        <v>4</v>
      </c>
      <c r="B40" s="219">
        <v>2025</v>
      </c>
      <c r="C40" s="36">
        <v>1</v>
      </c>
      <c r="D40" s="182">
        <v>1000000</v>
      </c>
      <c r="E40" s="164">
        <v>0</v>
      </c>
      <c r="F40" s="130">
        <v>750000</v>
      </c>
      <c r="G40" s="130">
        <v>500000</v>
      </c>
      <c r="H40" s="49">
        <f t="shared" si="1"/>
        <v>41679280.24121663</v>
      </c>
      <c r="I40" s="165">
        <v>1.7999999999999999E-2</v>
      </c>
      <c r="J40" s="51">
        <v>50000</v>
      </c>
      <c r="K40" s="197">
        <f t="shared" si="4"/>
        <v>56683991.199140929</v>
      </c>
      <c r="L40" s="135">
        <v>4.0000000000000001E-3</v>
      </c>
      <c r="M40" s="51">
        <f t="shared" si="2"/>
        <v>56733991.199140929</v>
      </c>
      <c r="N40" s="204">
        <f t="shared" si="3"/>
        <v>98413271.440357566</v>
      </c>
      <c r="O40" s="143"/>
    </row>
    <row r="41" spans="1:15" s="27" customFormat="1" x14ac:dyDescent="0.3">
      <c r="B41" s="219"/>
      <c r="C41" s="37">
        <v>2</v>
      </c>
      <c r="D41" s="182">
        <v>1000000</v>
      </c>
      <c r="E41" s="164">
        <v>0</v>
      </c>
      <c r="F41" s="130">
        <v>750000</v>
      </c>
      <c r="G41" s="130">
        <v>500000</v>
      </c>
      <c r="H41" s="49">
        <f t="shared" si="1"/>
        <v>43702007.285558529</v>
      </c>
      <c r="I41" s="165">
        <v>1.7999999999999999E-2</v>
      </c>
      <c r="J41" s="51">
        <v>50000</v>
      </c>
      <c r="K41" s="197">
        <f t="shared" si="4"/>
        <v>58671403.040725462</v>
      </c>
      <c r="L41" s="34">
        <v>1.7999999999999999E-2</v>
      </c>
      <c r="M41" s="51">
        <f t="shared" si="2"/>
        <v>58721403.040725462</v>
      </c>
      <c r="N41" s="204">
        <f t="shared" si="3"/>
        <v>102423410.32628399</v>
      </c>
      <c r="O41" s="141"/>
    </row>
    <row r="42" spans="1:15" s="27" customFormat="1" x14ac:dyDescent="0.3">
      <c r="B42" s="219"/>
      <c r="C42" s="37">
        <v>3</v>
      </c>
      <c r="D42" s="182">
        <v>1000000</v>
      </c>
      <c r="E42" s="164">
        <v>0</v>
      </c>
      <c r="F42" s="130">
        <v>750000</v>
      </c>
      <c r="G42" s="130">
        <v>500000</v>
      </c>
      <c r="H42" s="49">
        <f t="shared" si="1"/>
        <v>45761143.416698582</v>
      </c>
      <c r="I42" s="165">
        <v>1.7999999999999999E-2</v>
      </c>
      <c r="J42" s="51">
        <v>50000</v>
      </c>
      <c r="K42" s="197">
        <f t="shared" si="4"/>
        <v>60694588.295458518</v>
      </c>
      <c r="L42" s="34">
        <v>1.7999999999999999E-2</v>
      </c>
      <c r="M42" s="51">
        <f t="shared" si="2"/>
        <v>60744588.295458518</v>
      </c>
      <c r="N42" s="204">
        <f t="shared" si="3"/>
        <v>106505731.7121571</v>
      </c>
      <c r="O42" s="141"/>
    </row>
    <row r="43" spans="1:15" s="27" customFormat="1" x14ac:dyDescent="0.3">
      <c r="B43" s="219"/>
      <c r="C43" s="37">
        <v>4</v>
      </c>
      <c r="D43" s="182">
        <v>1000000</v>
      </c>
      <c r="E43" s="164">
        <v>0</v>
      </c>
      <c r="F43" s="130">
        <v>750000</v>
      </c>
      <c r="G43" s="130">
        <v>500000</v>
      </c>
      <c r="H43" s="49">
        <f t="shared" si="1"/>
        <v>47857343.998199157</v>
      </c>
      <c r="I43" s="165">
        <v>1.7999999999999999E-2</v>
      </c>
      <c r="J43" s="51">
        <v>50000</v>
      </c>
      <c r="K43" s="197">
        <f t="shared" si="4"/>
        <v>62754190.884776771</v>
      </c>
      <c r="L43" s="34">
        <v>1.7999999999999999E-2</v>
      </c>
      <c r="M43" s="51">
        <f t="shared" si="2"/>
        <v>62804190.884776771</v>
      </c>
      <c r="N43" s="204">
        <f t="shared" si="3"/>
        <v>110661534.88297594</v>
      </c>
      <c r="O43" s="141"/>
    </row>
    <row r="44" spans="1:15" s="27" customFormat="1" x14ac:dyDescent="0.3">
      <c r="B44" s="219"/>
      <c r="C44" s="37">
        <v>5</v>
      </c>
      <c r="D44" s="182">
        <v>1000000</v>
      </c>
      <c r="E44" s="164">
        <v>0</v>
      </c>
      <c r="F44" s="130">
        <v>750000</v>
      </c>
      <c r="G44" s="130">
        <v>500000</v>
      </c>
      <c r="H44" s="49">
        <f t="shared" si="1"/>
        <v>49991276.190166742</v>
      </c>
      <c r="I44" s="165">
        <v>1.7999999999999999E-2</v>
      </c>
      <c r="J44" s="51">
        <v>50000</v>
      </c>
      <c r="K44" s="197">
        <f t="shared" si="4"/>
        <v>64850866.320702754</v>
      </c>
      <c r="L44" s="34">
        <v>1.7999999999999999E-2</v>
      </c>
      <c r="M44" s="51">
        <f t="shared" si="2"/>
        <v>64900866.320702754</v>
      </c>
      <c r="N44" s="204">
        <f t="shared" si="3"/>
        <v>114892142.5108695</v>
      </c>
      <c r="O44" s="141"/>
    </row>
    <row r="45" spans="1:15" s="27" customFormat="1" x14ac:dyDescent="0.3">
      <c r="B45" s="219"/>
      <c r="C45" s="37">
        <v>6</v>
      </c>
      <c r="D45" s="182">
        <v>1000000</v>
      </c>
      <c r="E45" s="164">
        <v>0</v>
      </c>
      <c r="F45" s="130">
        <v>750000</v>
      </c>
      <c r="G45" s="130">
        <v>500000</v>
      </c>
      <c r="H45" s="49">
        <f t="shared" si="1"/>
        <v>52163619.161589742</v>
      </c>
      <c r="I45" s="165">
        <v>1.7999999999999999E-2</v>
      </c>
      <c r="J45" s="51">
        <v>50000</v>
      </c>
      <c r="K45" s="197">
        <f t="shared" si="4"/>
        <v>66985281.914475404</v>
      </c>
      <c r="L45" s="34">
        <v>1.7999999999999999E-2</v>
      </c>
      <c r="M45" s="51">
        <f t="shared" si="2"/>
        <v>67035281.914475404</v>
      </c>
      <c r="N45" s="204">
        <f t="shared" si="3"/>
        <v>119198901.07606515</v>
      </c>
      <c r="O45" s="141"/>
    </row>
    <row r="46" spans="1:15" s="27" customFormat="1" x14ac:dyDescent="0.3">
      <c r="B46" s="219"/>
      <c r="C46" s="37">
        <v>7</v>
      </c>
      <c r="D46" s="182">
        <v>1000000</v>
      </c>
      <c r="E46" s="164">
        <v>0</v>
      </c>
      <c r="F46" s="130">
        <v>750000</v>
      </c>
      <c r="G46" s="130">
        <v>500000</v>
      </c>
      <c r="H46" s="49">
        <f t="shared" si="1"/>
        <v>54375064.306498356</v>
      </c>
      <c r="I46" s="165">
        <v>1.7999999999999999E-2</v>
      </c>
      <c r="J46" s="51">
        <v>50000</v>
      </c>
      <c r="K46" s="197">
        <f t="shared" si="4"/>
        <v>69158116.988935962</v>
      </c>
      <c r="L46" s="34">
        <v>1.7999999999999999E-2</v>
      </c>
      <c r="M46" s="51">
        <f t="shared" si="2"/>
        <v>69208116.988935962</v>
      </c>
      <c r="N46" s="204">
        <f t="shared" si="3"/>
        <v>123583181.29543433</v>
      </c>
      <c r="O46" s="141"/>
    </row>
    <row r="47" spans="1:15" s="27" customFormat="1" x14ac:dyDescent="0.3">
      <c r="B47" s="219"/>
      <c r="C47" s="37">
        <v>8</v>
      </c>
      <c r="D47" s="182">
        <v>1000000</v>
      </c>
      <c r="E47" s="164">
        <v>0</v>
      </c>
      <c r="F47" s="130">
        <v>750000</v>
      </c>
      <c r="G47" s="130">
        <v>500000</v>
      </c>
      <c r="H47" s="49">
        <f t="shared" si="1"/>
        <v>56626315.464015327</v>
      </c>
      <c r="I47" s="165">
        <v>1.7999999999999999E-2</v>
      </c>
      <c r="J47" s="51">
        <v>50000</v>
      </c>
      <c r="K47" s="197">
        <f t="shared" si="4"/>
        <v>71370063.094736814</v>
      </c>
      <c r="L47" s="34">
        <v>1.7999999999999999E-2</v>
      </c>
      <c r="M47" s="51">
        <f t="shared" si="2"/>
        <v>71420063.094736814</v>
      </c>
      <c r="N47" s="204">
        <f t="shared" si="3"/>
        <v>128046378.55875215</v>
      </c>
      <c r="O47" s="141"/>
    </row>
    <row r="48" spans="1:15" s="129" customFormat="1" x14ac:dyDescent="0.3">
      <c r="B48" s="219"/>
      <c r="C48" s="169">
        <v>9</v>
      </c>
      <c r="D48" s="184">
        <v>1000000</v>
      </c>
      <c r="E48" s="161">
        <v>50000000</v>
      </c>
      <c r="F48" s="130">
        <v>750000</v>
      </c>
      <c r="G48" s="130">
        <v>500000</v>
      </c>
      <c r="H48" s="49">
        <f t="shared" si="1"/>
        <v>58918089.142367601</v>
      </c>
      <c r="I48" s="128">
        <v>1.7999999999999999E-2</v>
      </c>
      <c r="J48" s="51">
        <v>50000</v>
      </c>
      <c r="K48" s="197">
        <f t="shared" si="4"/>
        <v>22721824.230442077</v>
      </c>
      <c r="L48" s="170">
        <v>1.7999999999999999E-2</v>
      </c>
      <c r="M48" s="51">
        <f t="shared" si="2"/>
        <v>22771824.230442077</v>
      </c>
      <c r="N48" s="204">
        <f t="shared" si="3"/>
        <v>81689913.372809678</v>
      </c>
      <c r="O48" s="171"/>
    </row>
    <row r="49" spans="1:15" s="27" customFormat="1" x14ac:dyDescent="0.3">
      <c r="B49" s="219"/>
      <c r="C49" s="37">
        <v>10</v>
      </c>
      <c r="D49" s="182">
        <v>1000000</v>
      </c>
      <c r="E49" s="164">
        <v>0</v>
      </c>
      <c r="F49" s="130">
        <v>750000</v>
      </c>
      <c r="G49" s="130">
        <v>500000</v>
      </c>
      <c r="H49" s="49">
        <f t="shared" si="1"/>
        <v>61251114.746930219</v>
      </c>
      <c r="I49" s="165">
        <v>1.7999999999999999E-2</v>
      </c>
      <c r="J49" s="51">
        <v>50000</v>
      </c>
      <c r="K49" s="197">
        <f t="shared" si="4"/>
        <v>24097917.066590033</v>
      </c>
      <c r="L49" s="34">
        <v>1.7999999999999999E-2</v>
      </c>
      <c r="M49" s="51">
        <f t="shared" si="2"/>
        <v>24147917.066590033</v>
      </c>
      <c r="N49" s="204">
        <f t="shared" si="3"/>
        <v>85399031.813520253</v>
      </c>
      <c r="O49" s="141"/>
    </row>
    <row r="50" spans="1:15" s="38" customFormat="1" ht="17.25" thickBot="1" x14ac:dyDescent="0.35">
      <c r="B50" s="219"/>
      <c r="C50" s="39">
        <v>11</v>
      </c>
      <c r="D50" s="182">
        <v>1000000</v>
      </c>
      <c r="E50" s="164">
        <v>0</v>
      </c>
      <c r="F50" s="130">
        <v>750000</v>
      </c>
      <c r="G50" s="130">
        <v>500000</v>
      </c>
      <c r="H50" s="49">
        <f t="shared" si="1"/>
        <v>63626134.812374964</v>
      </c>
      <c r="I50" s="165">
        <v>1.7999999999999999E-2</v>
      </c>
      <c r="J50" s="51">
        <v>50000</v>
      </c>
      <c r="K50" s="197">
        <f t="shared" si="4"/>
        <v>25498779.573788654</v>
      </c>
      <c r="L50" s="136">
        <v>1.7999999999999999E-2</v>
      </c>
      <c r="M50" s="51">
        <f t="shared" si="2"/>
        <v>25548779.573788654</v>
      </c>
      <c r="N50" s="204">
        <f t="shared" si="3"/>
        <v>89174914.386163622</v>
      </c>
      <c r="O50" s="142"/>
    </row>
    <row r="51" spans="1:15" s="152" customFormat="1" ht="17.25" thickBot="1" x14ac:dyDescent="0.35">
      <c r="A51" s="145"/>
      <c r="B51" s="219"/>
      <c r="C51" s="146">
        <v>12</v>
      </c>
      <c r="D51" s="183">
        <v>1000000</v>
      </c>
      <c r="E51" s="167">
        <v>0</v>
      </c>
      <c r="F51" s="147">
        <v>750000</v>
      </c>
      <c r="G51" s="147">
        <v>500000</v>
      </c>
      <c r="H51" s="148">
        <f t="shared" si="1"/>
        <v>66043905.238997713</v>
      </c>
      <c r="I51" s="149">
        <v>1.7999999999999999E-2</v>
      </c>
      <c r="J51" s="51">
        <v>50000</v>
      </c>
      <c r="K51" s="197">
        <f t="shared" si="4"/>
        <v>26924857.60611685</v>
      </c>
      <c r="L51" s="150">
        <v>1.7999999999999999E-2</v>
      </c>
      <c r="M51" s="51">
        <f t="shared" si="2"/>
        <v>26974857.60611685</v>
      </c>
      <c r="N51" s="204">
        <f t="shared" si="3"/>
        <v>93018762.845114559</v>
      </c>
      <c r="O51" s="151"/>
    </row>
    <row r="52" spans="1:15" s="35" customFormat="1" x14ac:dyDescent="0.3">
      <c r="A52" s="35">
        <v>4</v>
      </c>
      <c r="B52" s="219">
        <v>2026</v>
      </c>
      <c r="C52" s="36">
        <v>1</v>
      </c>
      <c r="D52" s="182">
        <v>1000000</v>
      </c>
      <c r="E52" s="164">
        <v>0</v>
      </c>
      <c r="F52" s="130">
        <v>750000</v>
      </c>
      <c r="G52" s="130">
        <v>500000</v>
      </c>
      <c r="H52" s="49">
        <f t="shared" si="1"/>
        <v>68505195.53329967</v>
      </c>
      <c r="I52" s="165">
        <v>1.7999999999999999E-2</v>
      </c>
      <c r="J52" s="51">
        <v>50000</v>
      </c>
      <c r="K52" s="197">
        <f t="shared" si="4"/>
        <v>27986357.036541317</v>
      </c>
      <c r="L52" s="135">
        <v>4.0000000000000001E-3</v>
      </c>
      <c r="M52" s="51">
        <f t="shared" si="2"/>
        <v>28036357.036541317</v>
      </c>
      <c r="N52" s="204">
        <f t="shared" si="3"/>
        <v>96541552.569840983</v>
      </c>
      <c r="O52" s="143"/>
    </row>
    <row r="53" spans="1:15" s="41" customFormat="1" x14ac:dyDescent="0.3">
      <c r="B53" s="219"/>
      <c r="C53" s="42">
        <v>2</v>
      </c>
      <c r="D53" s="182">
        <v>1000000</v>
      </c>
      <c r="E53" s="164">
        <v>0</v>
      </c>
      <c r="F53" s="130">
        <v>750000</v>
      </c>
      <c r="G53" s="130">
        <v>500000</v>
      </c>
      <c r="H53" s="49">
        <f t="shared" si="1"/>
        <v>71010789.052899063</v>
      </c>
      <c r="I53" s="165">
        <v>1.7999999999999999E-2</v>
      </c>
      <c r="J53" s="51">
        <v>50000</v>
      </c>
      <c r="K53" s="197">
        <f t="shared" si="4"/>
        <v>29457211.46319906</v>
      </c>
      <c r="L53" s="34">
        <v>1.7999999999999999E-2</v>
      </c>
      <c r="M53" s="51">
        <f t="shared" si="2"/>
        <v>29507211.46319906</v>
      </c>
      <c r="N53" s="204">
        <f t="shared" si="3"/>
        <v>100518000.51609813</v>
      </c>
      <c r="O53" s="144"/>
    </row>
    <row r="54" spans="1:15" s="27" customFormat="1" x14ac:dyDescent="0.3">
      <c r="B54" s="219"/>
      <c r="C54" s="37">
        <v>3</v>
      </c>
      <c r="D54" s="182">
        <v>1000000</v>
      </c>
      <c r="E54" s="164">
        <v>0</v>
      </c>
      <c r="F54" s="130">
        <v>750000</v>
      </c>
      <c r="G54" s="130">
        <v>500000</v>
      </c>
      <c r="H54" s="49">
        <f t="shared" si="1"/>
        <v>73561483.255851239</v>
      </c>
      <c r="I54" s="165">
        <v>1.7999999999999999E-2</v>
      </c>
      <c r="J54" s="51">
        <v>50000</v>
      </c>
      <c r="K54" s="197">
        <f t="shared" si="4"/>
        <v>30954541.269536644</v>
      </c>
      <c r="L54" s="34">
        <v>1.7999999999999999E-2</v>
      </c>
      <c r="M54" s="51">
        <f t="shared" si="2"/>
        <v>31004541.269536644</v>
      </c>
      <c r="N54" s="204">
        <f t="shared" si="3"/>
        <v>104566024.52538788</v>
      </c>
      <c r="O54" s="141"/>
    </row>
    <row r="55" spans="1:15" s="27" customFormat="1" x14ac:dyDescent="0.3">
      <c r="B55" s="219"/>
      <c r="C55" s="37">
        <v>4</v>
      </c>
      <c r="D55" s="182">
        <v>1000000</v>
      </c>
      <c r="E55" s="164">
        <v>0</v>
      </c>
      <c r="F55" s="130">
        <v>750000</v>
      </c>
      <c r="G55" s="130">
        <v>500000</v>
      </c>
      <c r="H55" s="49">
        <f t="shared" si="1"/>
        <v>76158089.954456568</v>
      </c>
      <c r="I55" s="165">
        <v>1.7999999999999999E-2</v>
      </c>
      <c r="J55" s="51">
        <v>50000</v>
      </c>
      <c r="K55" s="197">
        <f t="shared" si="4"/>
        <v>32478823.012388304</v>
      </c>
      <c r="L55" s="34">
        <v>1.7999999999999999E-2</v>
      </c>
      <c r="M55" s="51">
        <f t="shared" si="2"/>
        <v>32528823.012388304</v>
      </c>
      <c r="N55" s="204">
        <f t="shared" si="3"/>
        <v>108686912.96684487</v>
      </c>
      <c r="O55" s="141"/>
    </row>
    <row r="56" spans="1:15" s="27" customFormat="1" x14ac:dyDescent="0.3">
      <c r="B56" s="219"/>
      <c r="C56" s="37">
        <v>5</v>
      </c>
      <c r="D56" s="182">
        <v>1000000</v>
      </c>
      <c r="E56" s="164">
        <v>0</v>
      </c>
      <c r="F56" s="130">
        <v>750000</v>
      </c>
      <c r="G56" s="130">
        <v>500000</v>
      </c>
      <c r="H56" s="49">
        <f t="shared" si="1"/>
        <v>78801435.573636785</v>
      </c>
      <c r="I56" s="165">
        <v>1.7999999999999999E-2</v>
      </c>
      <c r="J56" s="51">
        <v>50000</v>
      </c>
      <c r="K56" s="197">
        <f t="shared" si="4"/>
        <v>34030541.826611295</v>
      </c>
      <c r="L56" s="34">
        <v>1.7999999999999999E-2</v>
      </c>
      <c r="M56" s="51">
        <f t="shared" si="2"/>
        <v>34080541.826611295</v>
      </c>
      <c r="N56" s="204">
        <f t="shared" si="3"/>
        <v>112881977.40024808</v>
      </c>
      <c r="O56" s="141"/>
    </row>
    <row r="57" spans="1:15" s="27" customFormat="1" x14ac:dyDescent="0.3">
      <c r="B57" s="219"/>
      <c r="C57" s="37">
        <v>6</v>
      </c>
      <c r="D57" s="182">
        <v>1000000</v>
      </c>
      <c r="E57" s="164">
        <v>0</v>
      </c>
      <c r="F57" s="130">
        <v>750000</v>
      </c>
      <c r="G57" s="130">
        <v>500000</v>
      </c>
      <c r="H57" s="49">
        <f t="shared" si="1"/>
        <v>81492361.413962245</v>
      </c>
      <c r="I57" s="165">
        <v>1.7999999999999999E-2</v>
      </c>
      <c r="J57" s="51">
        <v>50000</v>
      </c>
      <c r="K57" s="197">
        <f t="shared" si="4"/>
        <v>35610191.579490297</v>
      </c>
      <c r="L57" s="34">
        <v>1.7999999999999999E-2</v>
      </c>
      <c r="M57" s="51">
        <f t="shared" si="2"/>
        <v>35660191.579490297</v>
      </c>
      <c r="N57" s="204">
        <f t="shared" si="3"/>
        <v>117152552.99345255</v>
      </c>
      <c r="O57" s="141"/>
    </row>
    <row r="58" spans="1:15" s="27" customFormat="1" x14ac:dyDescent="0.3">
      <c r="B58" s="219"/>
      <c r="C58" s="37">
        <v>7</v>
      </c>
      <c r="D58" s="182">
        <v>1000000</v>
      </c>
      <c r="E58" s="164">
        <v>0</v>
      </c>
      <c r="F58" s="130">
        <v>750000</v>
      </c>
      <c r="G58" s="130">
        <v>500000</v>
      </c>
      <c r="H58" s="49">
        <f t="shared" si="1"/>
        <v>84231723.919413567</v>
      </c>
      <c r="I58" s="165">
        <v>1.7999999999999999E-2</v>
      </c>
      <c r="J58" s="51">
        <v>50000</v>
      </c>
      <c r="K58" s="197">
        <f t="shared" si="4"/>
        <v>37218275.027921125</v>
      </c>
      <c r="L58" s="34">
        <v>1.7999999999999999E-2</v>
      </c>
      <c r="M58" s="51">
        <f t="shared" si="2"/>
        <v>37268275.027921125</v>
      </c>
      <c r="N58" s="204">
        <f t="shared" si="3"/>
        <v>121499998.94733469</v>
      </c>
      <c r="O58" s="141"/>
    </row>
    <row r="59" spans="1:15" s="27" customFormat="1" x14ac:dyDescent="0.3">
      <c r="B59" s="219"/>
      <c r="C59" s="37">
        <v>8</v>
      </c>
      <c r="D59" s="182">
        <v>1000000</v>
      </c>
      <c r="E59" s="164">
        <v>0</v>
      </c>
      <c r="F59" s="130">
        <v>750000</v>
      </c>
      <c r="G59" s="130">
        <v>500000</v>
      </c>
      <c r="H59" s="49">
        <f t="shared" si="1"/>
        <v>87020394.949963003</v>
      </c>
      <c r="I59" s="165">
        <v>1.7999999999999999E-2</v>
      </c>
      <c r="J59" s="51">
        <v>50000</v>
      </c>
      <c r="K59" s="197">
        <f t="shared" si="4"/>
        <v>38855303.978423707</v>
      </c>
      <c r="L59" s="34">
        <v>1.7999999999999999E-2</v>
      </c>
      <c r="M59" s="51">
        <f t="shared" si="2"/>
        <v>38905303.978423707</v>
      </c>
      <c r="N59" s="204">
        <f t="shared" si="3"/>
        <v>125925698.92838672</v>
      </c>
      <c r="O59" s="141"/>
    </row>
    <row r="60" spans="1:15" s="27" customFormat="1" x14ac:dyDescent="0.3">
      <c r="B60" s="219"/>
      <c r="C60" s="37">
        <v>9</v>
      </c>
      <c r="D60" s="182">
        <v>1000000</v>
      </c>
      <c r="E60" s="164">
        <v>0</v>
      </c>
      <c r="F60" s="130">
        <v>750000</v>
      </c>
      <c r="G60" s="130">
        <v>500000</v>
      </c>
      <c r="H60" s="49">
        <f t="shared" si="1"/>
        <v>89859262.059062332</v>
      </c>
      <c r="I60" s="165">
        <v>1.7999999999999999E-2</v>
      </c>
      <c r="J60" s="51">
        <v>50000</v>
      </c>
      <c r="K60" s="197">
        <f t="shared" si="4"/>
        <v>40521799.450035334</v>
      </c>
      <c r="L60" s="34">
        <v>1.7999999999999999E-2</v>
      </c>
      <c r="M60" s="51">
        <f t="shared" si="2"/>
        <v>40571799.450035334</v>
      </c>
      <c r="N60" s="204">
        <f t="shared" si="3"/>
        <v>130431061.50909767</v>
      </c>
      <c r="O60" s="141"/>
    </row>
    <row r="61" spans="1:15" s="27" customFormat="1" x14ac:dyDescent="0.3">
      <c r="B61" s="219"/>
      <c r="C61" s="37">
        <v>10</v>
      </c>
      <c r="D61" s="182">
        <v>1000000</v>
      </c>
      <c r="E61" s="164">
        <v>0</v>
      </c>
      <c r="F61" s="130">
        <v>750000</v>
      </c>
      <c r="G61" s="130">
        <v>500000</v>
      </c>
      <c r="H61" s="49">
        <f t="shared" si="1"/>
        <v>92749228.776125461</v>
      </c>
      <c r="I61" s="165">
        <v>1.7999999999999999E-2</v>
      </c>
      <c r="J61" s="51">
        <v>50000</v>
      </c>
      <c r="K61" s="197">
        <f t="shared" si="4"/>
        <v>42218291.840135969</v>
      </c>
      <c r="L61" s="34">
        <v>1.7999999999999999E-2</v>
      </c>
      <c r="M61" s="51">
        <f t="shared" si="2"/>
        <v>42268291.840135969</v>
      </c>
      <c r="N61" s="204">
        <f t="shared" si="3"/>
        <v>135017520.61626142</v>
      </c>
      <c r="O61" s="141"/>
    </row>
    <row r="62" spans="1:15" s="38" customFormat="1" ht="17.25" thickBot="1" x14ac:dyDescent="0.35">
      <c r="B62" s="219"/>
      <c r="C62" s="39">
        <v>11</v>
      </c>
      <c r="D62" s="182">
        <v>1000000</v>
      </c>
      <c r="E62" s="164">
        <v>0</v>
      </c>
      <c r="F62" s="130">
        <v>750000</v>
      </c>
      <c r="G62" s="130">
        <v>500000</v>
      </c>
      <c r="H62" s="49">
        <f t="shared" si="1"/>
        <v>95691214.894095719</v>
      </c>
      <c r="I62" s="165">
        <v>1.7999999999999999E-2</v>
      </c>
      <c r="J62" s="51">
        <v>50000</v>
      </c>
      <c r="K62" s="197">
        <f t="shared" si="4"/>
        <v>43945321.093258418</v>
      </c>
      <c r="L62" s="136">
        <v>1.7999999999999999E-2</v>
      </c>
      <c r="M62" s="51">
        <f t="shared" si="2"/>
        <v>43995321.093258418</v>
      </c>
      <c r="N62" s="204">
        <f t="shared" si="3"/>
        <v>139686535.98735413</v>
      </c>
      <c r="O62" s="142"/>
    </row>
    <row r="63" spans="1:15" s="152" customFormat="1" ht="17.25" thickBot="1" x14ac:dyDescent="0.35">
      <c r="A63" s="145"/>
      <c r="B63" s="219"/>
      <c r="C63" s="146">
        <v>12</v>
      </c>
      <c r="D63" s="183">
        <v>1000000</v>
      </c>
      <c r="E63" s="167">
        <v>0</v>
      </c>
      <c r="F63" s="147">
        <v>750000</v>
      </c>
      <c r="G63" s="147">
        <v>500000</v>
      </c>
      <c r="H63" s="148">
        <f t="shared" si="1"/>
        <v>98686156.762189448</v>
      </c>
      <c r="I63" s="149">
        <v>1.7999999999999999E-2</v>
      </c>
      <c r="J63" s="51">
        <v>50000</v>
      </c>
      <c r="K63" s="197">
        <f t="shared" si="4"/>
        <v>45703436.872937068</v>
      </c>
      <c r="L63" s="150">
        <v>1.7999999999999999E-2</v>
      </c>
      <c r="M63" s="51">
        <f t="shared" si="2"/>
        <v>45753436.872937068</v>
      </c>
      <c r="N63" s="204">
        <f t="shared" si="3"/>
        <v>144439593.63512653</v>
      </c>
      <c r="O63" s="151"/>
    </row>
    <row r="64" spans="1:15" s="35" customFormat="1" x14ac:dyDescent="0.3">
      <c r="A64" s="35">
        <v>6</v>
      </c>
      <c r="B64" s="219">
        <v>2027</v>
      </c>
      <c r="C64" s="36">
        <v>1</v>
      </c>
      <c r="D64" s="182">
        <v>1000000</v>
      </c>
      <c r="E64" s="164">
        <v>0</v>
      </c>
      <c r="F64" s="130">
        <v>750000</v>
      </c>
      <c r="G64" s="130">
        <v>500000</v>
      </c>
      <c r="H64" s="49">
        <f t="shared" si="1"/>
        <v>101735007.58390886</v>
      </c>
      <c r="I64" s="165">
        <v>1.7999999999999999E-2</v>
      </c>
      <c r="J64" s="51">
        <v>50000</v>
      </c>
      <c r="K64" s="197">
        <f t="shared" si="4"/>
        <v>46840050.620428815</v>
      </c>
      <c r="L64" s="135">
        <v>4.0000000000000001E-3</v>
      </c>
      <c r="M64" s="51">
        <f t="shared" si="2"/>
        <v>46890050.620428815</v>
      </c>
      <c r="N64" s="204">
        <f t="shared" si="3"/>
        <v>148625058.20433766</v>
      </c>
      <c r="O64" s="143"/>
    </row>
    <row r="65" spans="1:15" s="27" customFormat="1" x14ac:dyDescent="0.3">
      <c r="B65" s="219"/>
      <c r="C65" s="37">
        <v>2</v>
      </c>
      <c r="D65" s="182">
        <v>1000000</v>
      </c>
      <c r="E65" s="164">
        <v>0</v>
      </c>
      <c r="F65" s="130">
        <v>750000</v>
      </c>
      <c r="G65" s="130">
        <v>500000</v>
      </c>
      <c r="H65" s="49">
        <f t="shared" si="1"/>
        <v>104838737.72041921</v>
      </c>
      <c r="I65" s="165">
        <v>1.7999999999999999E-2</v>
      </c>
      <c r="J65" s="51">
        <v>50000</v>
      </c>
      <c r="K65" s="197">
        <f t="shared" si="4"/>
        <v>48650271.531596534</v>
      </c>
      <c r="L65" s="34">
        <v>1.7999999999999999E-2</v>
      </c>
      <c r="M65" s="51">
        <f t="shared" si="2"/>
        <v>48700271.531596534</v>
      </c>
      <c r="N65" s="204">
        <f t="shared" si="3"/>
        <v>153539009.25201574</v>
      </c>
      <c r="O65" s="141"/>
    </row>
    <row r="66" spans="1:15" s="27" customFormat="1" x14ac:dyDescent="0.3">
      <c r="B66" s="219"/>
      <c r="C66" s="37">
        <v>3</v>
      </c>
      <c r="D66" s="182">
        <v>1000000</v>
      </c>
      <c r="E66" s="164">
        <v>0</v>
      </c>
      <c r="F66" s="130">
        <v>750000</v>
      </c>
      <c r="G66" s="130">
        <v>500000</v>
      </c>
      <c r="H66" s="49">
        <f t="shared" si="1"/>
        <v>107998334.99938676</v>
      </c>
      <c r="I66" s="165">
        <v>1.7999999999999999E-2</v>
      </c>
      <c r="J66" s="51">
        <v>50000</v>
      </c>
      <c r="K66" s="197">
        <f t="shared" si="4"/>
        <v>50493076.419165269</v>
      </c>
      <c r="L66" s="34">
        <v>1.7999999999999999E-2</v>
      </c>
      <c r="M66" s="51">
        <f t="shared" si="2"/>
        <v>50543076.419165269</v>
      </c>
      <c r="N66" s="204">
        <f t="shared" si="3"/>
        <v>158541411.41855204</v>
      </c>
      <c r="O66" s="141"/>
    </row>
    <row r="67" spans="1:15" s="27" customFormat="1" x14ac:dyDescent="0.3">
      <c r="B67" s="219"/>
      <c r="C67" s="37">
        <v>4</v>
      </c>
      <c r="D67" s="182">
        <v>1000000</v>
      </c>
      <c r="E67" s="164">
        <v>0</v>
      </c>
      <c r="F67" s="130">
        <v>750000</v>
      </c>
      <c r="G67" s="130">
        <v>500000</v>
      </c>
      <c r="H67" s="49">
        <f t="shared" si="1"/>
        <v>111214805.02937572</v>
      </c>
      <c r="I67" s="165">
        <v>1.7999999999999999E-2</v>
      </c>
      <c r="J67" s="51">
        <v>50000</v>
      </c>
      <c r="K67" s="197">
        <f t="shared" si="4"/>
        <v>52369051.794710241</v>
      </c>
      <c r="L67" s="34">
        <v>1.7999999999999999E-2</v>
      </c>
      <c r="M67" s="51">
        <f t="shared" si="2"/>
        <v>52419051.794710241</v>
      </c>
      <c r="N67" s="204">
        <f t="shared" si="3"/>
        <v>163633856.82408595</v>
      </c>
      <c r="O67" s="141"/>
    </row>
    <row r="68" spans="1:15" s="27" customFormat="1" x14ac:dyDescent="0.3">
      <c r="B68" s="219"/>
      <c r="C68" s="37">
        <v>5</v>
      </c>
      <c r="D68" s="182">
        <v>1000000</v>
      </c>
      <c r="E68" s="164">
        <v>0</v>
      </c>
      <c r="F68" s="130">
        <v>750000</v>
      </c>
      <c r="G68" s="130">
        <v>500000</v>
      </c>
      <c r="H68" s="49">
        <f t="shared" si="1"/>
        <v>114489171.51990448</v>
      </c>
      <c r="I68" s="165">
        <v>1.7999999999999999E-2</v>
      </c>
      <c r="J68" s="51">
        <v>50000</v>
      </c>
      <c r="K68" s="197">
        <f t="shared" si="4"/>
        <v>54278794.727015026</v>
      </c>
      <c r="L68" s="34">
        <v>1.7999999999999999E-2</v>
      </c>
      <c r="M68" s="51">
        <f t="shared" si="2"/>
        <v>54328794.727015026</v>
      </c>
      <c r="N68" s="204">
        <f t="shared" si="3"/>
        <v>168817966.24691951</v>
      </c>
      <c r="O68" s="141"/>
    </row>
    <row r="69" spans="1:15" s="27" customFormat="1" x14ac:dyDescent="0.3">
      <c r="B69" s="219"/>
      <c r="C69" s="37">
        <v>6</v>
      </c>
      <c r="D69" s="182">
        <v>1000000</v>
      </c>
      <c r="E69" s="164">
        <v>0</v>
      </c>
      <c r="F69" s="130">
        <v>750000</v>
      </c>
      <c r="G69" s="130">
        <v>500000</v>
      </c>
      <c r="H69" s="49">
        <f t="shared" si="1"/>
        <v>117822476.60726276</v>
      </c>
      <c r="I69" s="165">
        <v>1.7999999999999999E-2</v>
      </c>
      <c r="J69" s="51">
        <v>50000</v>
      </c>
      <c r="K69" s="197">
        <f t="shared" si="4"/>
        <v>56222913.032101296</v>
      </c>
      <c r="L69" s="34">
        <v>1.7999999999999999E-2</v>
      </c>
      <c r="M69" s="51">
        <f t="shared" si="2"/>
        <v>56272913.032101296</v>
      </c>
      <c r="N69" s="204">
        <f t="shared" si="3"/>
        <v>174095389.63936406</v>
      </c>
      <c r="O69" s="141"/>
    </row>
    <row r="70" spans="1:15" s="27" customFormat="1" x14ac:dyDescent="0.3">
      <c r="B70" s="219"/>
      <c r="C70" s="37">
        <v>7</v>
      </c>
      <c r="D70" s="182">
        <v>1000000</v>
      </c>
      <c r="E70" s="164">
        <v>0</v>
      </c>
      <c r="F70" s="130">
        <v>750000</v>
      </c>
      <c r="G70" s="130">
        <v>500000</v>
      </c>
      <c r="H70" s="49">
        <f t="shared" si="1"/>
        <v>121215781.1861935</v>
      </c>
      <c r="I70" s="165">
        <v>1.7999999999999999E-2</v>
      </c>
      <c r="J70" s="51">
        <v>50000</v>
      </c>
      <c r="K70" s="197">
        <f t="shared" si="4"/>
        <v>58202025.466679119</v>
      </c>
      <c r="L70" s="34">
        <v>1.7999999999999999E-2</v>
      </c>
      <c r="M70" s="51">
        <f t="shared" si="2"/>
        <v>58252025.466679119</v>
      </c>
      <c r="N70" s="204">
        <f t="shared" si="3"/>
        <v>179467806.65287262</v>
      </c>
      <c r="O70" s="141"/>
    </row>
    <row r="71" spans="1:15" s="27" customFormat="1" x14ac:dyDescent="0.3">
      <c r="B71" s="219"/>
      <c r="C71" s="37">
        <v>8</v>
      </c>
      <c r="D71" s="182">
        <v>1000000</v>
      </c>
      <c r="E71" s="164">
        <v>0</v>
      </c>
      <c r="F71" s="130">
        <v>750000</v>
      </c>
      <c r="G71" s="130">
        <v>500000</v>
      </c>
      <c r="H71" s="49">
        <f t="shared" si="1"/>
        <v>124670165.24754497</v>
      </c>
      <c r="I71" s="165">
        <v>1.7999999999999999E-2</v>
      </c>
      <c r="J71" s="51">
        <v>50000</v>
      </c>
      <c r="K71" s="197">
        <f t="shared" si="4"/>
        <v>60216761.925079346</v>
      </c>
      <c r="L71" s="34">
        <v>1.7999999999999999E-2</v>
      </c>
      <c r="M71" s="51">
        <f t="shared" si="2"/>
        <v>60266761.925079346</v>
      </c>
      <c r="N71" s="204">
        <f t="shared" si="3"/>
        <v>184936927.17262432</v>
      </c>
      <c r="O71" s="141"/>
    </row>
    <row r="72" spans="1:15" s="27" customFormat="1" x14ac:dyDescent="0.3">
      <c r="B72" s="219"/>
      <c r="C72" s="37">
        <v>9</v>
      </c>
      <c r="D72" s="182">
        <v>1000000</v>
      </c>
      <c r="E72" s="164">
        <v>0</v>
      </c>
      <c r="F72" s="130">
        <v>750000</v>
      </c>
      <c r="G72" s="130">
        <v>500000</v>
      </c>
      <c r="H72" s="49">
        <f t="shared" si="1"/>
        <v>128186728.22200078</v>
      </c>
      <c r="I72" s="165">
        <v>1.7999999999999999E-2</v>
      </c>
      <c r="J72" s="51">
        <v>50000</v>
      </c>
      <c r="K72" s="197">
        <f t="shared" si="4"/>
        <v>62267763.639730774</v>
      </c>
      <c r="L72" s="34">
        <v>1.7999999999999999E-2</v>
      </c>
      <c r="M72" s="51">
        <f t="shared" si="2"/>
        <v>62317763.639730774</v>
      </c>
      <c r="N72" s="204">
        <f t="shared" si="3"/>
        <v>190504491.86173156</v>
      </c>
      <c r="O72" s="141"/>
    </row>
    <row r="73" spans="1:15" s="27" customFormat="1" x14ac:dyDescent="0.3">
      <c r="B73" s="219"/>
      <c r="C73" s="37">
        <v>10</v>
      </c>
      <c r="D73" s="182">
        <v>1000000</v>
      </c>
      <c r="E73" s="164">
        <v>0</v>
      </c>
      <c r="F73" s="130">
        <v>750000</v>
      </c>
      <c r="G73" s="130">
        <v>500000</v>
      </c>
      <c r="H73" s="49">
        <f t="shared" si="1"/>
        <v>131766589.32999679</v>
      </c>
      <c r="I73" s="165">
        <v>1.7999999999999999E-2</v>
      </c>
      <c r="J73" s="51">
        <v>50000</v>
      </c>
      <c r="K73" s="197">
        <f t="shared" si="4"/>
        <v>64355683.385245927</v>
      </c>
      <c r="L73" s="34">
        <v>1.7999999999999999E-2</v>
      </c>
      <c r="M73" s="51">
        <f t="shared" si="2"/>
        <v>64405683.385245927</v>
      </c>
      <c r="N73" s="204">
        <f t="shared" si="3"/>
        <v>196172272.71524271</v>
      </c>
      <c r="O73" s="141"/>
    </row>
    <row r="74" spans="1:15" s="38" customFormat="1" ht="17.25" thickBot="1" x14ac:dyDescent="0.35">
      <c r="B74" s="219"/>
      <c r="C74" s="39">
        <v>11</v>
      </c>
      <c r="D74" s="182">
        <v>1000000</v>
      </c>
      <c r="E74" s="164">
        <v>0</v>
      </c>
      <c r="F74" s="130">
        <v>750000</v>
      </c>
      <c r="G74" s="130">
        <v>500000</v>
      </c>
      <c r="H74" s="49">
        <f t="shared" si="1"/>
        <v>135410887.93793672</v>
      </c>
      <c r="I74" s="165">
        <v>1.7999999999999999E-2</v>
      </c>
      <c r="J74" s="51">
        <v>50000</v>
      </c>
      <c r="K74" s="197">
        <f t="shared" si="4"/>
        <v>66481185.686180353</v>
      </c>
      <c r="L74" s="136">
        <v>1.7999999999999999E-2</v>
      </c>
      <c r="M74" s="51">
        <f t="shared" si="2"/>
        <v>66531185.686180353</v>
      </c>
      <c r="N74" s="204">
        <f t="shared" si="3"/>
        <v>201942073.62411708</v>
      </c>
      <c r="O74" s="142"/>
    </row>
    <row r="75" spans="1:15" s="152" customFormat="1" ht="17.25" thickBot="1" x14ac:dyDescent="0.35">
      <c r="A75" s="145"/>
      <c r="B75" s="219"/>
      <c r="C75" s="146">
        <v>12</v>
      </c>
      <c r="D75" s="183">
        <v>1000000</v>
      </c>
      <c r="E75" s="167">
        <v>0</v>
      </c>
      <c r="F75" s="147">
        <v>750000</v>
      </c>
      <c r="G75" s="147">
        <v>500000</v>
      </c>
      <c r="H75" s="148">
        <f t="shared" si="1"/>
        <v>139120783.92081958</v>
      </c>
      <c r="I75" s="149">
        <v>1.7999999999999999E-2</v>
      </c>
      <c r="J75" s="51">
        <v>50000</v>
      </c>
      <c r="K75" s="197">
        <f t="shared" si="4"/>
        <v>68644947.028531596</v>
      </c>
      <c r="L75" s="150">
        <v>1.7999999999999999E-2</v>
      </c>
      <c r="M75" s="51">
        <f t="shared" si="2"/>
        <v>68694947.028531596</v>
      </c>
      <c r="N75" s="204">
        <f t="shared" si="3"/>
        <v>207815730.94935119</v>
      </c>
      <c r="O75" s="151"/>
    </row>
    <row r="76" spans="1:15" s="35" customFormat="1" x14ac:dyDescent="0.3">
      <c r="A76" s="35">
        <v>7</v>
      </c>
      <c r="B76" s="219">
        <v>2028</v>
      </c>
      <c r="C76" s="36">
        <v>1</v>
      </c>
      <c r="D76" s="182">
        <v>1000000</v>
      </c>
      <c r="E76" s="164">
        <v>0</v>
      </c>
      <c r="F76" s="130">
        <v>750000</v>
      </c>
      <c r="G76" s="130">
        <v>500000</v>
      </c>
      <c r="H76" s="49">
        <f t="shared" si="1"/>
        <v>142897458.03139433</v>
      </c>
      <c r="I76" s="165">
        <v>1.7999999999999999E-2</v>
      </c>
      <c r="J76" s="51">
        <v>50000</v>
      </c>
      <c r="K76" s="197">
        <f t="shared" si="4"/>
        <v>69873326.816645727</v>
      </c>
      <c r="L76" s="135">
        <v>4.0000000000000001E-3</v>
      </c>
      <c r="M76" s="51">
        <f t="shared" si="2"/>
        <v>69923326.816645727</v>
      </c>
      <c r="N76" s="204">
        <f t="shared" si="3"/>
        <v>212820784.84804004</v>
      </c>
      <c r="O76" s="143"/>
    </row>
    <row r="77" spans="1:15" s="27" customFormat="1" x14ac:dyDescent="0.3">
      <c r="B77" s="219"/>
      <c r="C77" s="37">
        <v>2</v>
      </c>
      <c r="D77" s="182">
        <v>1000000</v>
      </c>
      <c r="E77" s="164">
        <v>0</v>
      </c>
      <c r="F77" s="130">
        <v>750000</v>
      </c>
      <c r="G77" s="130">
        <v>500000</v>
      </c>
      <c r="H77" s="49">
        <f t="shared" si="1"/>
        <v>146742112.27595943</v>
      </c>
      <c r="I77" s="165">
        <v>1.7999999999999999E-2</v>
      </c>
      <c r="J77" s="51">
        <v>50000</v>
      </c>
      <c r="K77" s="197">
        <f t="shared" si="4"/>
        <v>72098146.69934535</v>
      </c>
      <c r="L77" s="34">
        <v>1.7999999999999999E-2</v>
      </c>
      <c r="M77" s="51">
        <f t="shared" si="2"/>
        <v>72148146.69934535</v>
      </c>
      <c r="N77" s="204">
        <f t="shared" si="3"/>
        <v>218890258.97530478</v>
      </c>
      <c r="O77" s="141"/>
    </row>
    <row r="78" spans="1:15" s="27" customFormat="1" x14ac:dyDescent="0.3">
      <c r="B78" s="219"/>
      <c r="C78" s="37">
        <v>3</v>
      </c>
      <c r="D78" s="182">
        <v>1000000</v>
      </c>
      <c r="E78" s="164">
        <v>0</v>
      </c>
      <c r="F78" s="130">
        <v>750000</v>
      </c>
      <c r="G78" s="130">
        <v>500000</v>
      </c>
      <c r="H78" s="49">
        <f t="shared" si="1"/>
        <v>150655970.29692671</v>
      </c>
      <c r="I78" s="165">
        <v>1.7999999999999999E-2</v>
      </c>
      <c r="J78" s="51">
        <v>50000</v>
      </c>
      <c r="K78" s="197">
        <f t="shared" si="4"/>
        <v>74363013.339933559</v>
      </c>
      <c r="L78" s="34">
        <v>1.7999999999999999E-2</v>
      </c>
      <c r="M78" s="51">
        <f t="shared" si="2"/>
        <v>74413013.339933559</v>
      </c>
      <c r="N78" s="204">
        <f t="shared" si="3"/>
        <v>225068983.63686025</v>
      </c>
      <c r="O78" s="141"/>
    </row>
    <row r="79" spans="1:15" s="27" customFormat="1" x14ac:dyDescent="0.3">
      <c r="B79" s="219"/>
      <c r="C79" s="37">
        <v>4</v>
      </c>
      <c r="D79" s="182">
        <v>1000000</v>
      </c>
      <c r="E79" s="164">
        <v>0</v>
      </c>
      <c r="F79" s="130">
        <v>750000</v>
      </c>
      <c r="G79" s="130">
        <v>500000</v>
      </c>
      <c r="H79" s="49">
        <f t="shared" si="1"/>
        <v>154640277.76227137</v>
      </c>
      <c r="I79" s="165">
        <v>1.7999999999999999E-2</v>
      </c>
      <c r="J79" s="51">
        <v>50000</v>
      </c>
      <c r="K79" s="197">
        <f t="shared" si="4"/>
        <v>76668647.580052361</v>
      </c>
      <c r="L79" s="34">
        <v>1.7999999999999999E-2</v>
      </c>
      <c r="M79" s="51">
        <f t="shared" si="2"/>
        <v>76718647.580052361</v>
      </c>
      <c r="N79" s="204">
        <f t="shared" si="3"/>
        <v>231358925.34232372</v>
      </c>
      <c r="O79" s="141"/>
    </row>
    <row r="80" spans="1:15" s="27" customFormat="1" x14ac:dyDescent="0.3">
      <c r="B80" s="219"/>
      <c r="C80" s="37">
        <v>5</v>
      </c>
      <c r="D80" s="182">
        <v>1000000</v>
      </c>
      <c r="E80" s="164">
        <v>0</v>
      </c>
      <c r="F80" s="130">
        <v>750000</v>
      </c>
      <c r="G80" s="130">
        <v>500000</v>
      </c>
      <c r="H80" s="49">
        <f t="shared" si="1"/>
        <v>158696302.76199225</v>
      </c>
      <c r="I80" s="165">
        <v>1.7999999999999999E-2</v>
      </c>
      <c r="J80" s="51">
        <v>50000</v>
      </c>
      <c r="K80" s="197">
        <f t="shared" si="4"/>
        <v>79015783.236493304</v>
      </c>
      <c r="L80" s="34">
        <v>1.7999999999999999E-2</v>
      </c>
      <c r="M80" s="51">
        <f t="shared" si="2"/>
        <v>79065783.236493304</v>
      </c>
      <c r="N80" s="204">
        <f t="shared" si="3"/>
        <v>237762085.99848557</v>
      </c>
      <c r="O80" s="141"/>
    </row>
    <row r="81" spans="1:15" s="27" customFormat="1" x14ac:dyDescent="0.3">
      <c r="B81" s="219"/>
      <c r="C81" s="37">
        <v>6</v>
      </c>
      <c r="D81" s="182">
        <v>1000000</v>
      </c>
      <c r="E81" s="164">
        <v>0</v>
      </c>
      <c r="F81" s="130">
        <v>750000</v>
      </c>
      <c r="G81" s="130">
        <v>500000</v>
      </c>
      <c r="H81" s="49">
        <f t="shared" si="1"/>
        <v>162825336.2117081</v>
      </c>
      <c r="I81" s="165">
        <v>1.7999999999999999E-2</v>
      </c>
      <c r="J81" s="51">
        <v>50000</v>
      </c>
      <c r="K81" s="197">
        <f t="shared" si="4"/>
        <v>81405167.33475019</v>
      </c>
      <c r="L81" s="34">
        <v>1.7999999999999999E-2</v>
      </c>
      <c r="M81" s="51">
        <f t="shared" si="2"/>
        <v>81455167.33475019</v>
      </c>
      <c r="N81" s="204">
        <f t="shared" si="3"/>
        <v>244280503.5464583</v>
      </c>
      <c r="O81" s="141"/>
    </row>
    <row r="82" spans="1:15" s="27" customFormat="1" x14ac:dyDescent="0.3">
      <c r="B82" s="219"/>
      <c r="C82" s="37">
        <v>7</v>
      </c>
      <c r="D82" s="182">
        <v>1000000</v>
      </c>
      <c r="E82" s="164">
        <v>0</v>
      </c>
      <c r="F82" s="130">
        <v>750000</v>
      </c>
      <c r="G82" s="130">
        <v>500000</v>
      </c>
      <c r="H82" s="49">
        <f t="shared" si="1"/>
        <v>167028692.26351884</v>
      </c>
      <c r="I82" s="165">
        <v>1.7999999999999999E-2</v>
      </c>
      <c r="J82" s="51">
        <v>50000</v>
      </c>
      <c r="K82" s="197">
        <f t="shared" si="4"/>
        <v>83837560.346775696</v>
      </c>
      <c r="L82" s="34">
        <v>1.7999999999999999E-2</v>
      </c>
      <c r="M82" s="51">
        <f t="shared" si="2"/>
        <v>83887560.346775696</v>
      </c>
      <c r="N82" s="204">
        <f t="shared" si="3"/>
        <v>250916252.61029452</v>
      </c>
      <c r="O82" s="141"/>
    </row>
    <row r="83" spans="1:15" s="27" customFormat="1" x14ac:dyDescent="0.3">
      <c r="B83" s="219"/>
      <c r="C83" s="37">
        <v>8</v>
      </c>
      <c r="D83" s="182">
        <v>1000000</v>
      </c>
      <c r="E83" s="164">
        <v>0</v>
      </c>
      <c r="F83" s="130">
        <v>750000</v>
      </c>
      <c r="G83" s="130">
        <v>500000</v>
      </c>
      <c r="H83" s="49">
        <f t="shared" si="1"/>
        <v>171307708.72426218</v>
      </c>
      <c r="I83" s="165">
        <v>1.7999999999999999E-2</v>
      </c>
      <c r="J83" s="51">
        <v>50000</v>
      </c>
      <c r="K83" s="197">
        <f t="shared" si="4"/>
        <v>86313736.433017656</v>
      </c>
      <c r="L83" s="34">
        <v>1.7999999999999999E-2</v>
      </c>
      <c r="M83" s="51">
        <f t="shared" si="2"/>
        <v>86363736.433017656</v>
      </c>
      <c r="N83" s="204">
        <f t="shared" si="3"/>
        <v>257671445.15727985</v>
      </c>
      <c r="O83" s="141"/>
    </row>
    <row r="84" spans="1:15" s="27" customFormat="1" x14ac:dyDescent="0.3">
      <c r="B84" s="219"/>
      <c r="C84" s="37">
        <v>9</v>
      </c>
      <c r="D84" s="182">
        <v>1000000</v>
      </c>
      <c r="E84" s="164">
        <v>0</v>
      </c>
      <c r="F84" s="130">
        <v>750000</v>
      </c>
      <c r="G84" s="130">
        <v>500000</v>
      </c>
      <c r="H84" s="49">
        <f t="shared" si="1"/>
        <v>175663747.48129889</v>
      </c>
      <c r="I84" s="165">
        <v>1.7999999999999999E-2</v>
      </c>
      <c r="J84" s="51">
        <v>50000</v>
      </c>
      <c r="K84" s="197">
        <f t="shared" si="4"/>
        <v>88834483.688811973</v>
      </c>
      <c r="L84" s="34">
        <v>1.7999999999999999E-2</v>
      </c>
      <c r="M84" s="51">
        <f t="shared" si="2"/>
        <v>88884483.688811973</v>
      </c>
      <c r="N84" s="204">
        <f t="shared" si="3"/>
        <v>264548231.17011088</v>
      </c>
      <c r="O84" s="141"/>
    </row>
    <row r="85" spans="1:15" s="27" customFormat="1" x14ac:dyDescent="0.3">
      <c r="B85" s="219"/>
      <c r="C85" s="37">
        <v>10</v>
      </c>
      <c r="D85" s="182">
        <v>1000000</v>
      </c>
      <c r="E85" s="164">
        <v>0</v>
      </c>
      <c r="F85" s="130">
        <v>750000</v>
      </c>
      <c r="G85" s="130">
        <v>500000</v>
      </c>
      <c r="H85" s="49">
        <f t="shared" si="1"/>
        <v>180098194.93596226</v>
      </c>
      <c r="I85" s="165">
        <v>1.7999999999999999E-2</v>
      </c>
      <c r="J85" s="51">
        <v>50000</v>
      </c>
      <c r="K85" s="197">
        <f t="shared" si="4"/>
        <v>91400604.395210594</v>
      </c>
      <c r="L85" s="34">
        <v>1.7999999999999999E-2</v>
      </c>
      <c r="M85" s="51">
        <f t="shared" si="2"/>
        <v>91450604.395210594</v>
      </c>
      <c r="N85" s="204">
        <f t="shared" si="3"/>
        <v>271548799.33117282</v>
      </c>
      <c r="O85" s="141"/>
    </row>
    <row r="86" spans="1:15" s="27" customFormat="1" ht="17.25" thickBot="1" x14ac:dyDescent="0.35">
      <c r="B86" s="219"/>
      <c r="C86" s="39">
        <v>11</v>
      </c>
      <c r="D86" s="182">
        <v>1000000</v>
      </c>
      <c r="E86" s="164">
        <v>0</v>
      </c>
      <c r="F86" s="130">
        <v>750000</v>
      </c>
      <c r="G86" s="130">
        <v>500000</v>
      </c>
      <c r="H86" s="49">
        <f t="shared" ref="H86:H149" si="5" xml:space="preserve"> (H85 + G86 + F86) + ((H85 + G86 + F86) * I86 )</f>
        <v>184612462.44480959</v>
      </c>
      <c r="I86" s="165">
        <v>1.7999999999999999E-2</v>
      </c>
      <c r="J86" s="51">
        <v>50000</v>
      </c>
      <c r="K86" s="197">
        <f t="shared" si="4"/>
        <v>94012915.274324387</v>
      </c>
      <c r="L86" s="136">
        <v>1.7999999999999999E-2</v>
      </c>
      <c r="M86" s="51">
        <f t="shared" ref="M86:M149" si="6" xml:space="preserve"> J86 + K86</f>
        <v>94062915.274324387</v>
      </c>
      <c r="N86" s="204">
        <f t="shared" ref="N86:N149" si="7" xml:space="preserve"> H86 + M86</f>
        <v>278675377.71913397</v>
      </c>
      <c r="O86" s="141"/>
    </row>
    <row r="87" spans="1:15" s="153" customFormat="1" ht="17.25" thickBot="1" x14ac:dyDescent="0.35">
      <c r="B87" s="219"/>
      <c r="C87" s="146">
        <v>12</v>
      </c>
      <c r="D87" s="183">
        <v>1000000</v>
      </c>
      <c r="E87" s="167">
        <v>0</v>
      </c>
      <c r="F87" s="147">
        <v>750000</v>
      </c>
      <c r="G87" s="147">
        <v>500000</v>
      </c>
      <c r="H87" s="148">
        <f t="shared" si="5"/>
        <v>189207986.76881617</v>
      </c>
      <c r="I87" s="149">
        <v>1.7999999999999999E-2</v>
      </c>
      <c r="J87" s="51">
        <v>50000</v>
      </c>
      <c r="K87" s="197">
        <f t="shared" si="4"/>
        <v>96672247.749262229</v>
      </c>
      <c r="L87" s="150">
        <v>1.7999999999999999E-2</v>
      </c>
      <c r="M87" s="51">
        <f t="shared" si="6"/>
        <v>96722247.749262229</v>
      </c>
      <c r="N87" s="204">
        <f t="shared" si="7"/>
        <v>285930234.51807839</v>
      </c>
      <c r="O87" s="172"/>
    </row>
    <row r="88" spans="1:15" s="27" customFormat="1" x14ac:dyDescent="0.3">
      <c r="A88" s="27">
        <v>8</v>
      </c>
      <c r="B88" s="219">
        <v>2029</v>
      </c>
      <c r="C88" s="36">
        <v>1</v>
      </c>
      <c r="D88" s="182">
        <v>1000000</v>
      </c>
      <c r="E88" s="164">
        <v>0</v>
      </c>
      <c r="F88" s="130">
        <v>750000</v>
      </c>
      <c r="G88" s="130">
        <v>500000</v>
      </c>
      <c r="H88" s="49">
        <f t="shared" si="5"/>
        <v>193886230.53065488</v>
      </c>
      <c r="I88" s="165">
        <v>1.7999999999999999E-2</v>
      </c>
      <c r="J88" s="51">
        <v>50000</v>
      </c>
      <c r="K88" s="197">
        <f t="shared" ref="K88:K151" si="8" xml:space="preserve"> (K87 + D88 - E88 - J88) + ((K87 + D88 - E88 - J88) * L88)</f>
        <v>98012736.740259275</v>
      </c>
      <c r="L88" s="135">
        <v>4.0000000000000001E-3</v>
      </c>
      <c r="M88" s="51">
        <f t="shared" si="6"/>
        <v>98062736.740259275</v>
      </c>
      <c r="N88" s="204">
        <f t="shared" si="7"/>
        <v>291948967.27091414</v>
      </c>
      <c r="O88" s="141"/>
    </row>
    <row r="89" spans="1:15" s="27" customFormat="1" x14ac:dyDescent="0.3">
      <c r="B89" s="219"/>
      <c r="C89" s="37">
        <v>2</v>
      </c>
      <c r="D89" s="182">
        <v>1000000</v>
      </c>
      <c r="E89" s="164">
        <v>0</v>
      </c>
      <c r="F89" s="130">
        <v>750000</v>
      </c>
      <c r="G89" s="130">
        <v>500000</v>
      </c>
      <c r="H89" s="49">
        <f t="shared" si="5"/>
        <v>198648682.68020666</v>
      </c>
      <c r="I89" s="165">
        <v>1.7999999999999999E-2</v>
      </c>
      <c r="J89" s="51">
        <v>50000</v>
      </c>
      <c r="K89" s="197">
        <f t="shared" si="8"/>
        <v>100744066.00158395</v>
      </c>
      <c r="L89" s="34">
        <v>1.7999999999999999E-2</v>
      </c>
      <c r="M89" s="51">
        <f t="shared" si="6"/>
        <v>100794066.00158395</v>
      </c>
      <c r="N89" s="204">
        <f t="shared" si="7"/>
        <v>299442748.68179059</v>
      </c>
      <c r="O89" s="141"/>
    </row>
    <row r="90" spans="1:15" s="27" customFormat="1" x14ac:dyDescent="0.3">
      <c r="B90" s="219"/>
      <c r="C90" s="37">
        <v>3</v>
      </c>
      <c r="D90" s="182">
        <v>1000000</v>
      </c>
      <c r="E90" s="164">
        <v>0</v>
      </c>
      <c r="F90" s="130">
        <v>750000</v>
      </c>
      <c r="G90" s="130">
        <v>500000</v>
      </c>
      <c r="H90" s="49">
        <f t="shared" si="5"/>
        <v>203496858.96845037</v>
      </c>
      <c r="I90" s="165">
        <v>1.7999999999999999E-2</v>
      </c>
      <c r="J90" s="51">
        <v>50000</v>
      </c>
      <c r="K90" s="197">
        <f t="shared" si="8"/>
        <v>103524559.18961246</v>
      </c>
      <c r="L90" s="34">
        <v>1.7999999999999999E-2</v>
      </c>
      <c r="M90" s="51">
        <f t="shared" si="6"/>
        <v>103574559.18961246</v>
      </c>
      <c r="N90" s="204">
        <f t="shared" si="7"/>
        <v>307071418.15806282</v>
      </c>
      <c r="O90" s="141"/>
    </row>
    <row r="91" spans="1:15" s="27" customFormat="1" x14ac:dyDescent="0.3">
      <c r="B91" s="219"/>
      <c r="C91" s="37">
        <v>4</v>
      </c>
      <c r="D91" s="182">
        <v>1000000</v>
      </c>
      <c r="E91" s="164">
        <v>0</v>
      </c>
      <c r="F91" s="130">
        <v>750000</v>
      </c>
      <c r="G91" s="130">
        <v>500000</v>
      </c>
      <c r="H91" s="49">
        <f t="shared" si="5"/>
        <v>208432302.42988247</v>
      </c>
      <c r="I91" s="165">
        <v>1.7999999999999999E-2</v>
      </c>
      <c r="J91" s="51">
        <v>50000</v>
      </c>
      <c r="K91" s="197">
        <f t="shared" si="8"/>
        <v>106355101.25502549</v>
      </c>
      <c r="L91" s="34">
        <v>1.7999999999999999E-2</v>
      </c>
      <c r="M91" s="51">
        <f t="shared" si="6"/>
        <v>106405101.25502549</v>
      </c>
      <c r="N91" s="204">
        <f t="shared" si="7"/>
        <v>314837403.68490797</v>
      </c>
      <c r="O91" s="141"/>
    </row>
    <row r="92" spans="1:15" s="27" customFormat="1" x14ac:dyDescent="0.3">
      <c r="B92" s="219"/>
      <c r="C92" s="37">
        <v>5</v>
      </c>
      <c r="D92" s="182">
        <v>1000000</v>
      </c>
      <c r="E92" s="164">
        <v>0</v>
      </c>
      <c r="F92" s="130">
        <v>750000</v>
      </c>
      <c r="G92" s="130">
        <v>500000</v>
      </c>
      <c r="H92" s="49">
        <f t="shared" si="5"/>
        <v>213456583.87362036</v>
      </c>
      <c r="I92" s="165">
        <v>1.7999999999999999E-2</v>
      </c>
      <c r="J92" s="51">
        <v>50000</v>
      </c>
      <c r="K92" s="197">
        <f t="shared" si="8"/>
        <v>109236593.07761595</v>
      </c>
      <c r="L92" s="34">
        <v>1.7999999999999999E-2</v>
      </c>
      <c r="M92" s="51">
        <f t="shared" si="6"/>
        <v>109286593.07761595</v>
      </c>
      <c r="N92" s="204">
        <f t="shared" si="7"/>
        <v>322743176.95123631</v>
      </c>
      <c r="O92" s="141"/>
    </row>
    <row r="93" spans="1:15" s="27" customFormat="1" x14ac:dyDescent="0.3">
      <c r="B93" s="219"/>
      <c r="C93" s="37">
        <v>6</v>
      </c>
      <c r="D93" s="182">
        <v>1000000</v>
      </c>
      <c r="E93" s="164">
        <v>0</v>
      </c>
      <c r="F93" s="130">
        <v>750000</v>
      </c>
      <c r="G93" s="130">
        <v>500000</v>
      </c>
      <c r="H93" s="49">
        <f t="shared" si="5"/>
        <v>218571302.38334551</v>
      </c>
      <c r="I93" s="165">
        <v>1.7999999999999999E-2</v>
      </c>
      <c r="J93" s="51">
        <v>50000</v>
      </c>
      <c r="K93" s="197">
        <f t="shared" si="8"/>
        <v>112169951.75301303</v>
      </c>
      <c r="L93" s="34">
        <v>1.7999999999999999E-2</v>
      </c>
      <c r="M93" s="51">
        <f t="shared" si="6"/>
        <v>112219951.75301303</v>
      </c>
      <c r="N93" s="204">
        <f t="shared" si="7"/>
        <v>330791254.13635856</v>
      </c>
      <c r="O93" s="141"/>
    </row>
    <row r="94" spans="1:15" s="27" customFormat="1" x14ac:dyDescent="0.3">
      <c r="B94" s="219"/>
      <c r="C94" s="37">
        <v>7</v>
      </c>
      <c r="D94" s="182">
        <v>1000000</v>
      </c>
      <c r="E94" s="164">
        <v>0</v>
      </c>
      <c r="F94" s="130">
        <v>750000</v>
      </c>
      <c r="G94" s="130">
        <v>500000</v>
      </c>
      <c r="H94" s="49">
        <f t="shared" si="5"/>
        <v>223778085.82624573</v>
      </c>
      <c r="I94" s="165">
        <v>1.7999999999999999E-2</v>
      </c>
      <c r="J94" s="51">
        <v>50000</v>
      </c>
      <c r="K94" s="197">
        <f t="shared" si="8"/>
        <v>115156110.88456726</v>
      </c>
      <c r="L94" s="34">
        <v>1.7999999999999999E-2</v>
      </c>
      <c r="M94" s="51">
        <f t="shared" si="6"/>
        <v>115206110.88456726</v>
      </c>
      <c r="N94" s="204">
        <f t="shared" si="7"/>
        <v>338984196.71081299</v>
      </c>
      <c r="O94" s="141"/>
    </row>
    <row r="95" spans="1:15" s="27" customFormat="1" x14ac:dyDescent="0.3">
      <c r="B95" s="219"/>
      <c r="C95" s="37">
        <v>8</v>
      </c>
      <c r="D95" s="182">
        <v>1000000</v>
      </c>
      <c r="E95" s="164">
        <v>0</v>
      </c>
      <c r="F95" s="130">
        <v>750000</v>
      </c>
      <c r="G95" s="130">
        <v>500000</v>
      </c>
      <c r="H95" s="49">
        <f t="shared" si="5"/>
        <v>229078591.37111816</v>
      </c>
      <c r="I95" s="165">
        <v>1.7999999999999999E-2</v>
      </c>
      <c r="J95" s="51">
        <v>50000</v>
      </c>
      <c r="K95" s="197">
        <f t="shared" si="8"/>
        <v>118196020.88048947</v>
      </c>
      <c r="L95" s="34">
        <v>1.7999999999999999E-2</v>
      </c>
      <c r="M95" s="51">
        <f t="shared" si="6"/>
        <v>118246020.88048947</v>
      </c>
      <c r="N95" s="204">
        <f t="shared" si="7"/>
        <v>347324612.25160766</v>
      </c>
      <c r="O95" s="141"/>
    </row>
    <row r="96" spans="1:15" s="27" customFormat="1" x14ac:dyDescent="0.3">
      <c r="B96" s="219"/>
      <c r="C96" s="37">
        <v>9</v>
      </c>
      <c r="D96" s="182">
        <v>1000000</v>
      </c>
      <c r="E96" s="164">
        <v>0</v>
      </c>
      <c r="F96" s="130">
        <v>750000</v>
      </c>
      <c r="G96" s="130">
        <v>500000</v>
      </c>
      <c r="H96" s="49">
        <f t="shared" si="5"/>
        <v>234474506.01579827</v>
      </c>
      <c r="I96" s="165">
        <v>1.7999999999999999E-2</v>
      </c>
      <c r="J96" s="51">
        <v>50000</v>
      </c>
      <c r="K96" s="197">
        <f t="shared" si="8"/>
        <v>121290649.25633828</v>
      </c>
      <c r="L96" s="34">
        <v>1.7999999999999999E-2</v>
      </c>
      <c r="M96" s="51">
        <f t="shared" si="6"/>
        <v>121340649.25633828</v>
      </c>
      <c r="N96" s="204">
        <f t="shared" si="7"/>
        <v>355815155.27213657</v>
      </c>
      <c r="O96" s="141"/>
    </row>
    <row r="97" spans="1:15" s="27" customFormat="1" x14ac:dyDescent="0.3">
      <c r="B97" s="219"/>
      <c r="C97" s="37">
        <v>10</v>
      </c>
      <c r="D97" s="182">
        <v>1000000</v>
      </c>
      <c r="E97" s="164">
        <v>0</v>
      </c>
      <c r="F97" s="130">
        <v>750000</v>
      </c>
      <c r="G97" s="130">
        <v>500000</v>
      </c>
      <c r="H97" s="49">
        <f t="shared" si="5"/>
        <v>239967547.12408262</v>
      </c>
      <c r="I97" s="165">
        <v>1.7999999999999999E-2</v>
      </c>
      <c r="J97" s="51">
        <v>50000</v>
      </c>
      <c r="K97" s="197">
        <f t="shared" si="8"/>
        <v>124440980.94295236</v>
      </c>
      <c r="L97" s="34">
        <v>1.7999999999999999E-2</v>
      </c>
      <c r="M97" s="51">
        <f t="shared" si="6"/>
        <v>124490980.94295236</v>
      </c>
      <c r="N97" s="204">
        <f t="shared" si="7"/>
        <v>364458528.06703496</v>
      </c>
      <c r="O97" s="141"/>
    </row>
    <row r="98" spans="1:15" s="27" customFormat="1" ht="17.25" thickBot="1" x14ac:dyDescent="0.35">
      <c r="B98" s="219"/>
      <c r="C98" s="39">
        <v>11</v>
      </c>
      <c r="D98" s="182">
        <v>1000000</v>
      </c>
      <c r="E98" s="164">
        <v>0</v>
      </c>
      <c r="F98" s="130">
        <v>750000</v>
      </c>
      <c r="G98" s="130">
        <v>500000</v>
      </c>
      <c r="H98" s="49">
        <f t="shared" si="5"/>
        <v>245559462.97231612</v>
      </c>
      <c r="I98" s="165">
        <v>1.7999999999999999E-2</v>
      </c>
      <c r="J98" s="51">
        <v>50000</v>
      </c>
      <c r="K98" s="197">
        <f t="shared" si="8"/>
        <v>127648018.5999255</v>
      </c>
      <c r="L98" s="136">
        <v>1.7999999999999999E-2</v>
      </c>
      <c r="M98" s="51">
        <f t="shared" si="6"/>
        <v>127698018.5999255</v>
      </c>
      <c r="N98" s="204">
        <f t="shared" si="7"/>
        <v>373257481.5722416</v>
      </c>
      <c r="O98" s="141"/>
    </row>
    <row r="99" spans="1:15" s="153" customFormat="1" ht="17.25" thickBot="1" x14ac:dyDescent="0.35">
      <c r="B99" s="219"/>
      <c r="C99" s="146">
        <v>12</v>
      </c>
      <c r="D99" s="183">
        <v>1000000</v>
      </c>
      <c r="E99" s="167">
        <v>0</v>
      </c>
      <c r="F99" s="147">
        <v>750000</v>
      </c>
      <c r="G99" s="147">
        <v>500000</v>
      </c>
      <c r="H99" s="148">
        <f t="shared" si="5"/>
        <v>251252033.30581781</v>
      </c>
      <c r="I99" s="149">
        <v>1.7999999999999999E-2</v>
      </c>
      <c r="J99" s="51">
        <v>50000</v>
      </c>
      <c r="K99" s="197">
        <f t="shared" si="8"/>
        <v>130912782.93472417</v>
      </c>
      <c r="L99" s="150">
        <v>1.7999999999999999E-2</v>
      </c>
      <c r="M99" s="51">
        <f t="shared" si="6"/>
        <v>130962782.93472417</v>
      </c>
      <c r="N99" s="204">
        <f t="shared" si="7"/>
        <v>382214816.24054199</v>
      </c>
      <c r="O99" s="172"/>
    </row>
    <row r="100" spans="1:15" s="27" customFormat="1" x14ac:dyDescent="0.3">
      <c r="A100" s="27">
        <v>9</v>
      </c>
      <c r="B100" s="219">
        <v>2030</v>
      </c>
      <c r="C100" s="36">
        <v>1</v>
      </c>
      <c r="D100" s="182">
        <v>1000000</v>
      </c>
      <c r="E100" s="164">
        <v>0</v>
      </c>
      <c r="F100" s="130">
        <v>750000</v>
      </c>
      <c r="G100" s="130">
        <v>500000</v>
      </c>
      <c r="H100" s="49">
        <f t="shared" si="5"/>
        <v>257047069.90532252</v>
      </c>
      <c r="I100" s="165">
        <v>1.7999999999999999E-2</v>
      </c>
      <c r="J100" s="51">
        <v>50000</v>
      </c>
      <c r="K100" s="197">
        <f t="shared" si="8"/>
        <v>132390234.06646307</v>
      </c>
      <c r="L100" s="135">
        <v>4.0000000000000001E-3</v>
      </c>
      <c r="M100" s="51">
        <f t="shared" si="6"/>
        <v>132440234.06646307</v>
      </c>
      <c r="N100" s="204">
        <f t="shared" si="7"/>
        <v>389487303.9717856</v>
      </c>
      <c r="O100" s="141"/>
    </row>
    <row r="101" spans="1:15" s="27" customFormat="1" x14ac:dyDescent="0.3">
      <c r="B101" s="219"/>
      <c r="C101" s="37">
        <v>2</v>
      </c>
      <c r="D101" s="182">
        <v>1000000</v>
      </c>
      <c r="E101" s="164">
        <v>0</v>
      </c>
      <c r="F101" s="130">
        <v>750000</v>
      </c>
      <c r="G101" s="130">
        <v>500000</v>
      </c>
      <c r="H101" s="49">
        <f t="shared" si="5"/>
        <v>262946417.16361833</v>
      </c>
      <c r="I101" s="165">
        <v>1.7999999999999999E-2</v>
      </c>
      <c r="J101" s="51">
        <v>50000</v>
      </c>
      <c r="K101" s="197">
        <f t="shared" si="8"/>
        <v>135740358.27965939</v>
      </c>
      <c r="L101" s="34">
        <v>1.7999999999999999E-2</v>
      </c>
      <c r="M101" s="51">
        <f t="shared" si="6"/>
        <v>135790358.27965939</v>
      </c>
      <c r="N101" s="204">
        <f t="shared" si="7"/>
        <v>398736775.44327772</v>
      </c>
      <c r="O101" s="141"/>
    </row>
    <row r="102" spans="1:15" s="27" customFormat="1" x14ac:dyDescent="0.3">
      <c r="B102" s="219"/>
      <c r="C102" s="37">
        <v>3</v>
      </c>
      <c r="D102" s="182">
        <v>1000000</v>
      </c>
      <c r="E102" s="164">
        <v>0</v>
      </c>
      <c r="F102" s="130">
        <v>750000</v>
      </c>
      <c r="G102" s="130">
        <v>500000</v>
      </c>
      <c r="H102" s="49">
        <f t="shared" si="5"/>
        <v>268951952.67256343</v>
      </c>
      <c r="I102" s="165">
        <v>1.7999999999999999E-2</v>
      </c>
      <c r="J102" s="51">
        <v>50000</v>
      </c>
      <c r="K102" s="197">
        <f t="shared" si="8"/>
        <v>139150784.72869325</v>
      </c>
      <c r="L102" s="34">
        <v>1.7999999999999999E-2</v>
      </c>
      <c r="M102" s="51">
        <f t="shared" si="6"/>
        <v>139200784.72869325</v>
      </c>
      <c r="N102" s="204">
        <f t="shared" si="7"/>
        <v>408152737.40125668</v>
      </c>
      <c r="O102" s="141"/>
    </row>
    <row r="103" spans="1:15" s="27" customFormat="1" x14ac:dyDescent="0.3">
      <c r="B103" s="219"/>
      <c r="C103" s="37">
        <v>4</v>
      </c>
      <c r="D103" s="182">
        <v>1000000</v>
      </c>
      <c r="E103" s="164">
        <v>0</v>
      </c>
      <c r="F103" s="130">
        <v>750000</v>
      </c>
      <c r="G103" s="130">
        <v>500000</v>
      </c>
      <c r="H103" s="49">
        <f t="shared" si="5"/>
        <v>275065587.82066959</v>
      </c>
      <c r="I103" s="165">
        <v>1.7999999999999999E-2</v>
      </c>
      <c r="J103" s="51">
        <v>50000</v>
      </c>
      <c r="K103" s="197">
        <f t="shared" si="8"/>
        <v>142622598.85380971</v>
      </c>
      <c r="L103" s="34">
        <v>1.7999999999999999E-2</v>
      </c>
      <c r="M103" s="51">
        <f t="shared" si="6"/>
        <v>142672598.85380971</v>
      </c>
      <c r="N103" s="204">
        <f t="shared" si="7"/>
        <v>417738186.67447931</v>
      </c>
      <c r="O103" s="141"/>
    </row>
    <row r="104" spans="1:15" s="27" customFormat="1" x14ac:dyDescent="0.3">
      <c r="B104" s="219"/>
      <c r="C104" s="37">
        <v>5</v>
      </c>
      <c r="D104" s="182">
        <v>1000000</v>
      </c>
      <c r="E104" s="164">
        <v>0</v>
      </c>
      <c r="F104" s="130">
        <v>750000</v>
      </c>
      <c r="G104" s="130">
        <v>500000</v>
      </c>
      <c r="H104" s="49">
        <f t="shared" si="5"/>
        <v>281289268.40144163</v>
      </c>
      <c r="I104" s="165">
        <v>1.7999999999999999E-2</v>
      </c>
      <c r="J104" s="51">
        <v>50000</v>
      </c>
      <c r="K104" s="197">
        <f t="shared" si="8"/>
        <v>146156905.63317829</v>
      </c>
      <c r="L104" s="34">
        <v>1.7999999999999999E-2</v>
      </c>
      <c r="M104" s="51">
        <f t="shared" si="6"/>
        <v>146206905.63317829</v>
      </c>
      <c r="N104" s="204">
        <f t="shared" si="7"/>
        <v>427496174.03461993</v>
      </c>
      <c r="O104" s="141"/>
    </row>
    <row r="105" spans="1:15" s="27" customFormat="1" x14ac:dyDescent="0.3">
      <c r="B105" s="219"/>
      <c r="C105" s="37">
        <v>6</v>
      </c>
      <c r="D105" s="182">
        <v>1000000</v>
      </c>
      <c r="E105" s="164">
        <v>0</v>
      </c>
      <c r="F105" s="130">
        <v>750000</v>
      </c>
      <c r="G105" s="130">
        <v>500000</v>
      </c>
      <c r="H105" s="49">
        <f t="shared" si="5"/>
        <v>287624975.23266757</v>
      </c>
      <c r="I105" s="165">
        <v>1.7999999999999999E-2</v>
      </c>
      <c r="J105" s="51">
        <v>50000</v>
      </c>
      <c r="K105" s="197">
        <f t="shared" si="8"/>
        <v>149754829.9345755</v>
      </c>
      <c r="L105" s="34">
        <v>1.7999999999999999E-2</v>
      </c>
      <c r="M105" s="51">
        <f t="shared" si="6"/>
        <v>149804829.9345755</v>
      </c>
      <c r="N105" s="204">
        <f t="shared" si="7"/>
        <v>437429805.16724306</v>
      </c>
      <c r="O105" s="141"/>
    </row>
    <row r="106" spans="1:15" s="27" customFormat="1" x14ac:dyDescent="0.3">
      <c r="B106" s="219"/>
      <c r="C106" s="37">
        <v>7</v>
      </c>
      <c r="D106" s="182">
        <v>1000000</v>
      </c>
      <c r="E106" s="164">
        <v>0</v>
      </c>
      <c r="F106" s="130">
        <v>750000</v>
      </c>
      <c r="G106" s="130">
        <v>500000</v>
      </c>
      <c r="H106" s="49">
        <f t="shared" si="5"/>
        <v>294074724.78685558</v>
      </c>
      <c r="I106" s="165">
        <v>1.7999999999999999E-2</v>
      </c>
      <c r="J106" s="51">
        <v>50000</v>
      </c>
      <c r="K106" s="197">
        <f t="shared" si="8"/>
        <v>153417516.87339786</v>
      </c>
      <c r="L106" s="34">
        <v>1.7999999999999999E-2</v>
      </c>
      <c r="M106" s="51">
        <f t="shared" si="6"/>
        <v>153467516.87339786</v>
      </c>
      <c r="N106" s="204">
        <f t="shared" si="7"/>
        <v>447542241.66025341</v>
      </c>
      <c r="O106" s="141"/>
    </row>
    <row r="107" spans="1:15" s="27" customFormat="1" x14ac:dyDescent="0.3">
      <c r="B107" s="219"/>
      <c r="C107" s="37">
        <v>8</v>
      </c>
      <c r="D107" s="182">
        <v>1000000</v>
      </c>
      <c r="E107" s="164">
        <v>0</v>
      </c>
      <c r="F107" s="130">
        <v>750000</v>
      </c>
      <c r="G107" s="130">
        <v>500000</v>
      </c>
      <c r="H107" s="49">
        <f t="shared" si="5"/>
        <v>300640569.83301896</v>
      </c>
      <c r="I107" s="165">
        <v>1.7999999999999999E-2</v>
      </c>
      <c r="J107" s="51">
        <v>50000</v>
      </c>
      <c r="K107" s="197">
        <f t="shared" si="8"/>
        <v>157146132.17711902</v>
      </c>
      <c r="L107" s="34">
        <v>1.7999999999999999E-2</v>
      </c>
      <c r="M107" s="51">
        <f t="shared" si="6"/>
        <v>157196132.17711902</v>
      </c>
      <c r="N107" s="204">
        <f t="shared" si="7"/>
        <v>457836702.01013798</v>
      </c>
      <c r="O107" s="141"/>
    </row>
    <row r="108" spans="1:15" s="27" customFormat="1" x14ac:dyDescent="0.3">
      <c r="B108" s="219"/>
      <c r="C108" s="37">
        <v>9</v>
      </c>
      <c r="D108" s="182">
        <v>1000000</v>
      </c>
      <c r="E108" s="164">
        <v>0</v>
      </c>
      <c r="F108" s="130">
        <v>750000</v>
      </c>
      <c r="G108" s="130">
        <v>500000</v>
      </c>
      <c r="H108" s="49">
        <f t="shared" si="5"/>
        <v>307324600.09001333</v>
      </c>
      <c r="I108" s="165">
        <v>1.7999999999999999E-2</v>
      </c>
      <c r="J108" s="51">
        <v>50000</v>
      </c>
      <c r="K108" s="197">
        <f t="shared" si="8"/>
        <v>160941862.55630717</v>
      </c>
      <c r="L108" s="34">
        <v>1.7999999999999999E-2</v>
      </c>
      <c r="M108" s="51">
        <f t="shared" si="6"/>
        <v>160991862.55630717</v>
      </c>
      <c r="N108" s="204">
        <f t="shared" si="7"/>
        <v>468316462.64632046</v>
      </c>
      <c r="O108" s="141"/>
    </row>
    <row r="109" spans="1:15" s="27" customFormat="1" x14ac:dyDescent="0.3">
      <c r="B109" s="219"/>
      <c r="C109" s="37">
        <v>10</v>
      </c>
      <c r="D109" s="182">
        <v>1000000</v>
      </c>
      <c r="E109" s="164">
        <v>0</v>
      </c>
      <c r="F109" s="130">
        <v>750000</v>
      </c>
      <c r="G109" s="130">
        <v>500000</v>
      </c>
      <c r="H109" s="49">
        <f t="shared" si="5"/>
        <v>314128942.89163357</v>
      </c>
      <c r="I109" s="165">
        <v>1.7999999999999999E-2</v>
      </c>
      <c r="J109" s="51">
        <v>50000</v>
      </c>
      <c r="K109" s="197">
        <f t="shared" si="8"/>
        <v>164805916.08232069</v>
      </c>
      <c r="L109" s="34">
        <v>1.7999999999999999E-2</v>
      </c>
      <c r="M109" s="51">
        <f t="shared" si="6"/>
        <v>164855916.08232069</v>
      </c>
      <c r="N109" s="204">
        <f t="shared" si="7"/>
        <v>478984858.97395426</v>
      </c>
      <c r="O109" s="141"/>
    </row>
    <row r="110" spans="1:15" s="27" customFormat="1" ht="17.25" thickBot="1" x14ac:dyDescent="0.35">
      <c r="B110" s="219"/>
      <c r="C110" s="39">
        <v>11</v>
      </c>
      <c r="D110" s="182">
        <v>1000000</v>
      </c>
      <c r="E110" s="164">
        <v>0</v>
      </c>
      <c r="F110" s="130">
        <v>750000</v>
      </c>
      <c r="G110" s="130">
        <v>500000</v>
      </c>
      <c r="H110" s="49">
        <f t="shared" si="5"/>
        <v>321055763.86368299</v>
      </c>
      <c r="I110" s="165">
        <v>1.7999999999999999E-2</v>
      </c>
      <c r="J110" s="51">
        <v>50000</v>
      </c>
      <c r="K110" s="197">
        <f t="shared" si="8"/>
        <v>168739522.57180247</v>
      </c>
      <c r="L110" s="136">
        <v>1.7999999999999999E-2</v>
      </c>
      <c r="M110" s="51">
        <f t="shared" si="6"/>
        <v>168789522.57180247</v>
      </c>
      <c r="N110" s="204">
        <f t="shared" si="7"/>
        <v>489845286.43548548</v>
      </c>
      <c r="O110" s="141"/>
    </row>
    <row r="111" spans="1:15" s="153" customFormat="1" ht="17.25" thickBot="1" x14ac:dyDescent="0.35">
      <c r="B111" s="219"/>
      <c r="C111" s="146">
        <v>12</v>
      </c>
      <c r="D111" s="183">
        <v>1000000</v>
      </c>
      <c r="E111" s="167">
        <v>0</v>
      </c>
      <c r="F111" s="147">
        <v>750000</v>
      </c>
      <c r="G111" s="147">
        <v>500000</v>
      </c>
      <c r="H111" s="148">
        <f t="shared" si="5"/>
        <v>328107267.61322927</v>
      </c>
      <c r="I111" s="149">
        <v>1.7999999999999999E-2</v>
      </c>
      <c r="J111" s="51">
        <v>50000</v>
      </c>
      <c r="K111" s="197">
        <f t="shared" si="8"/>
        <v>172743933.97809491</v>
      </c>
      <c r="L111" s="150">
        <v>1.7999999999999999E-2</v>
      </c>
      <c r="M111" s="51">
        <f t="shared" si="6"/>
        <v>172793933.97809491</v>
      </c>
      <c r="N111" s="204">
        <f t="shared" si="7"/>
        <v>500901201.59132421</v>
      </c>
      <c r="O111" s="172"/>
    </row>
    <row r="112" spans="1:15" s="27" customFormat="1" x14ac:dyDescent="0.3">
      <c r="A112" s="27">
        <v>10</v>
      </c>
      <c r="B112" s="219">
        <v>2031</v>
      </c>
      <c r="C112" s="36">
        <v>1</v>
      </c>
      <c r="D112" s="182">
        <v>1000000</v>
      </c>
      <c r="E112" s="164">
        <v>0</v>
      </c>
      <c r="F112" s="130">
        <v>750000</v>
      </c>
      <c r="G112" s="130">
        <v>500000</v>
      </c>
      <c r="H112" s="49">
        <f t="shared" si="5"/>
        <v>335285698.43026739</v>
      </c>
      <c r="I112" s="165">
        <v>1.7999999999999999E-2</v>
      </c>
      <c r="J112" s="51">
        <v>50000</v>
      </c>
      <c r="K112" s="197">
        <f t="shared" si="8"/>
        <v>174388709.71400729</v>
      </c>
      <c r="L112" s="135">
        <v>4.0000000000000001E-3</v>
      </c>
      <c r="M112" s="51">
        <f t="shared" si="6"/>
        <v>174438709.71400729</v>
      </c>
      <c r="N112" s="204">
        <f t="shared" si="7"/>
        <v>509724408.14427471</v>
      </c>
      <c r="O112" s="141"/>
    </row>
    <row r="113" spans="1:15" s="27" customFormat="1" x14ac:dyDescent="0.3">
      <c r="B113" s="219"/>
      <c r="C113" s="37">
        <v>2</v>
      </c>
      <c r="D113" s="182">
        <v>1000000</v>
      </c>
      <c r="E113" s="164">
        <v>0</v>
      </c>
      <c r="F113" s="130">
        <v>750000</v>
      </c>
      <c r="G113" s="130">
        <v>500000</v>
      </c>
      <c r="H113" s="49">
        <f t="shared" si="5"/>
        <v>342593341.00201219</v>
      </c>
      <c r="I113" s="165">
        <v>1.7999999999999999E-2</v>
      </c>
      <c r="J113" s="51">
        <v>50000</v>
      </c>
      <c r="K113" s="197">
        <f t="shared" si="8"/>
        <v>178494806.48885942</v>
      </c>
      <c r="L113" s="34">
        <v>1.7999999999999999E-2</v>
      </c>
      <c r="M113" s="51">
        <f t="shared" si="6"/>
        <v>178544806.48885942</v>
      </c>
      <c r="N113" s="204">
        <f t="shared" si="7"/>
        <v>521138147.49087161</v>
      </c>
      <c r="O113" s="141"/>
    </row>
    <row r="114" spans="1:15" s="27" customFormat="1" x14ac:dyDescent="0.3">
      <c r="B114" s="219"/>
      <c r="C114" s="37">
        <v>3</v>
      </c>
      <c r="D114" s="182">
        <v>1000000</v>
      </c>
      <c r="E114" s="164">
        <v>0</v>
      </c>
      <c r="F114" s="130">
        <v>750000</v>
      </c>
      <c r="G114" s="130">
        <v>500000</v>
      </c>
      <c r="H114" s="49">
        <f t="shared" si="5"/>
        <v>350032521.14004838</v>
      </c>
      <c r="I114" s="165">
        <v>1.7999999999999999E-2</v>
      </c>
      <c r="J114" s="51">
        <v>50000</v>
      </c>
      <c r="K114" s="197">
        <f t="shared" si="8"/>
        <v>182674813.00565889</v>
      </c>
      <c r="L114" s="34">
        <v>1.7999999999999999E-2</v>
      </c>
      <c r="M114" s="51">
        <f t="shared" si="6"/>
        <v>182724813.00565889</v>
      </c>
      <c r="N114" s="204">
        <f t="shared" si="7"/>
        <v>532757334.14570725</v>
      </c>
      <c r="O114" s="141"/>
    </row>
    <row r="115" spans="1:15" s="27" customFormat="1" x14ac:dyDescent="0.3">
      <c r="B115" s="219"/>
      <c r="C115" s="37">
        <v>4</v>
      </c>
      <c r="D115" s="182">
        <v>1000000</v>
      </c>
      <c r="E115" s="164">
        <v>0</v>
      </c>
      <c r="F115" s="130">
        <v>750000</v>
      </c>
      <c r="G115" s="130">
        <v>500000</v>
      </c>
      <c r="H115" s="49">
        <f t="shared" si="5"/>
        <v>357605606.52056926</v>
      </c>
      <c r="I115" s="165">
        <v>1.7999999999999999E-2</v>
      </c>
      <c r="J115" s="51">
        <v>50000</v>
      </c>
      <c r="K115" s="197">
        <f t="shared" si="8"/>
        <v>186930059.63976076</v>
      </c>
      <c r="L115" s="34">
        <v>1.7999999999999999E-2</v>
      </c>
      <c r="M115" s="51">
        <f t="shared" si="6"/>
        <v>186980059.63976076</v>
      </c>
      <c r="N115" s="204">
        <f t="shared" si="7"/>
        <v>544585666.16033006</v>
      </c>
      <c r="O115" s="141"/>
    </row>
    <row r="116" spans="1:15" s="27" customFormat="1" x14ac:dyDescent="0.3">
      <c r="B116" s="219"/>
      <c r="C116" s="37">
        <v>5</v>
      </c>
      <c r="D116" s="182">
        <v>1000000</v>
      </c>
      <c r="E116" s="164">
        <v>0</v>
      </c>
      <c r="F116" s="130">
        <v>750000</v>
      </c>
      <c r="G116" s="130">
        <v>500000</v>
      </c>
      <c r="H116" s="49">
        <f t="shared" si="5"/>
        <v>365315007.43793952</v>
      </c>
      <c r="I116" s="165">
        <v>1.7999999999999999E-2</v>
      </c>
      <c r="J116" s="51">
        <v>50000</v>
      </c>
      <c r="K116" s="197">
        <f t="shared" si="8"/>
        <v>191261900.71327645</v>
      </c>
      <c r="L116" s="34">
        <v>1.7999999999999999E-2</v>
      </c>
      <c r="M116" s="51">
        <f t="shared" si="6"/>
        <v>191311900.71327645</v>
      </c>
      <c r="N116" s="204">
        <f t="shared" si="7"/>
        <v>556626908.15121603</v>
      </c>
      <c r="O116" s="141"/>
    </row>
    <row r="117" spans="1:15" s="27" customFormat="1" x14ac:dyDescent="0.3">
      <c r="B117" s="219"/>
      <c r="C117" s="37">
        <v>6</v>
      </c>
      <c r="D117" s="182">
        <v>1000000</v>
      </c>
      <c r="E117" s="164">
        <v>0</v>
      </c>
      <c r="F117" s="130">
        <v>750000</v>
      </c>
      <c r="G117" s="130">
        <v>500000</v>
      </c>
      <c r="H117" s="49">
        <f t="shared" si="5"/>
        <v>373163177.57182246</v>
      </c>
      <c r="I117" s="165">
        <v>1.7999999999999999E-2</v>
      </c>
      <c r="J117" s="51">
        <v>50000</v>
      </c>
      <c r="K117" s="197">
        <f t="shared" si="8"/>
        <v>195671714.92611542</v>
      </c>
      <c r="L117" s="34">
        <v>1.7999999999999999E-2</v>
      </c>
      <c r="M117" s="51">
        <f t="shared" si="6"/>
        <v>195721714.92611542</v>
      </c>
      <c r="N117" s="204">
        <f t="shared" si="7"/>
        <v>568884892.49793792</v>
      </c>
      <c r="O117" s="141"/>
    </row>
    <row r="118" spans="1:15" s="27" customFormat="1" x14ac:dyDescent="0.3">
      <c r="B118" s="219"/>
      <c r="C118" s="37">
        <v>7</v>
      </c>
      <c r="D118" s="182">
        <v>1000000</v>
      </c>
      <c r="E118" s="164">
        <v>0</v>
      </c>
      <c r="F118" s="130">
        <v>750000</v>
      </c>
      <c r="G118" s="130">
        <v>500000</v>
      </c>
      <c r="H118" s="49">
        <f t="shared" si="5"/>
        <v>381152614.76811528</v>
      </c>
      <c r="I118" s="165">
        <v>1.7999999999999999E-2</v>
      </c>
      <c r="J118" s="51">
        <v>50000</v>
      </c>
      <c r="K118" s="197">
        <f t="shared" si="8"/>
        <v>200160905.7947855</v>
      </c>
      <c r="L118" s="34">
        <v>1.7999999999999999E-2</v>
      </c>
      <c r="M118" s="51">
        <f t="shared" si="6"/>
        <v>200210905.7947855</v>
      </c>
      <c r="N118" s="204">
        <f t="shared" si="7"/>
        <v>581363520.56290078</v>
      </c>
      <c r="O118" s="141"/>
    </row>
    <row r="119" spans="1:15" s="27" customFormat="1" x14ac:dyDescent="0.3">
      <c r="B119" s="219"/>
      <c r="C119" s="37">
        <v>8</v>
      </c>
      <c r="D119" s="182">
        <v>1000000</v>
      </c>
      <c r="E119" s="164">
        <v>0</v>
      </c>
      <c r="F119" s="130">
        <v>750000</v>
      </c>
      <c r="G119" s="130">
        <v>500000</v>
      </c>
      <c r="H119" s="49">
        <f t="shared" si="5"/>
        <v>389285861.83394134</v>
      </c>
      <c r="I119" s="165">
        <v>1.7999999999999999E-2</v>
      </c>
      <c r="J119" s="51">
        <v>50000</v>
      </c>
      <c r="K119" s="197">
        <f t="shared" si="8"/>
        <v>204730902.09909165</v>
      </c>
      <c r="L119" s="34">
        <v>1.7999999999999999E-2</v>
      </c>
      <c r="M119" s="51">
        <f t="shared" si="6"/>
        <v>204780902.09909165</v>
      </c>
      <c r="N119" s="204">
        <f t="shared" si="7"/>
        <v>594066763.93303299</v>
      </c>
      <c r="O119" s="141"/>
    </row>
    <row r="120" spans="1:15" s="27" customFormat="1" x14ac:dyDescent="0.3">
      <c r="B120" s="219"/>
      <c r="C120" s="37">
        <v>9</v>
      </c>
      <c r="D120" s="182">
        <v>1000000</v>
      </c>
      <c r="E120" s="164">
        <v>0</v>
      </c>
      <c r="F120" s="130">
        <v>750000</v>
      </c>
      <c r="G120" s="130">
        <v>500000</v>
      </c>
      <c r="H120" s="49">
        <f t="shared" si="5"/>
        <v>397565507.34695226</v>
      </c>
      <c r="I120" s="165">
        <v>1.7999999999999999E-2</v>
      </c>
      <c r="J120" s="51">
        <v>50000</v>
      </c>
      <c r="K120" s="197">
        <f t="shared" si="8"/>
        <v>209383158.33687529</v>
      </c>
      <c r="L120" s="34">
        <v>1.7999999999999999E-2</v>
      </c>
      <c r="M120" s="51">
        <f t="shared" si="6"/>
        <v>209433158.33687529</v>
      </c>
      <c r="N120" s="204">
        <f t="shared" si="7"/>
        <v>606998665.68382752</v>
      </c>
      <c r="O120" s="141"/>
    </row>
    <row r="121" spans="1:15" s="27" customFormat="1" x14ac:dyDescent="0.3">
      <c r="B121" s="219"/>
      <c r="C121" s="37">
        <v>10</v>
      </c>
      <c r="D121" s="182">
        <v>1000000</v>
      </c>
      <c r="E121" s="164">
        <v>0</v>
      </c>
      <c r="F121" s="130">
        <v>750000</v>
      </c>
      <c r="G121" s="130">
        <v>500000</v>
      </c>
      <c r="H121" s="49">
        <f t="shared" si="5"/>
        <v>405994186.47919738</v>
      </c>
      <c r="I121" s="165">
        <v>1.7999999999999999E-2</v>
      </c>
      <c r="J121" s="51">
        <v>50000</v>
      </c>
      <c r="K121" s="197">
        <f t="shared" si="8"/>
        <v>214119155.18693903</v>
      </c>
      <c r="L121" s="34">
        <v>1.7999999999999999E-2</v>
      </c>
      <c r="M121" s="51">
        <f t="shared" si="6"/>
        <v>214169155.18693903</v>
      </c>
      <c r="N121" s="204">
        <f t="shared" si="7"/>
        <v>620163341.66613638</v>
      </c>
      <c r="O121" s="141"/>
    </row>
    <row r="122" spans="1:15" s="27" customFormat="1" ht="17.25" thickBot="1" x14ac:dyDescent="0.35">
      <c r="B122" s="219"/>
      <c r="C122" s="39">
        <v>11</v>
      </c>
      <c r="D122" s="182">
        <v>1000000</v>
      </c>
      <c r="E122" s="164">
        <v>0</v>
      </c>
      <c r="F122" s="130">
        <v>750000</v>
      </c>
      <c r="G122" s="130">
        <v>500000</v>
      </c>
      <c r="H122" s="49">
        <f t="shared" si="5"/>
        <v>414574581.83582294</v>
      </c>
      <c r="I122" s="165">
        <v>1.7999999999999999E-2</v>
      </c>
      <c r="J122" s="51">
        <v>50000</v>
      </c>
      <c r="K122" s="197">
        <f t="shared" si="8"/>
        <v>218940399.98030394</v>
      </c>
      <c r="L122" s="136">
        <v>1.7999999999999999E-2</v>
      </c>
      <c r="M122" s="51">
        <f t="shared" si="6"/>
        <v>218990399.98030394</v>
      </c>
      <c r="N122" s="204">
        <f t="shared" si="7"/>
        <v>633564981.81612682</v>
      </c>
      <c r="O122" s="141"/>
    </row>
    <row r="123" spans="1:15" s="153" customFormat="1" ht="17.25" thickBot="1" x14ac:dyDescent="0.35">
      <c r="B123" s="219"/>
      <c r="C123" s="146">
        <v>12</v>
      </c>
      <c r="D123" s="183">
        <v>1000000</v>
      </c>
      <c r="E123" s="167">
        <v>0</v>
      </c>
      <c r="F123" s="147">
        <v>750000</v>
      </c>
      <c r="G123" s="147">
        <v>500000</v>
      </c>
      <c r="H123" s="148">
        <f t="shared" si="5"/>
        <v>423309424.30886775</v>
      </c>
      <c r="I123" s="149">
        <v>1.7999999999999999E-2</v>
      </c>
      <c r="J123" s="51">
        <v>50000</v>
      </c>
      <c r="K123" s="197">
        <f t="shared" si="8"/>
        <v>223848427.1799494</v>
      </c>
      <c r="L123" s="150">
        <v>1.7999999999999999E-2</v>
      </c>
      <c r="M123" s="51">
        <f t="shared" si="6"/>
        <v>223898427.1799494</v>
      </c>
      <c r="N123" s="204">
        <f t="shared" si="7"/>
        <v>647207851.48881721</v>
      </c>
      <c r="O123" s="172"/>
    </row>
    <row r="124" spans="1:15" s="27" customFormat="1" x14ac:dyDescent="0.3">
      <c r="A124" s="27">
        <v>11</v>
      </c>
      <c r="B124" s="219">
        <v>2032</v>
      </c>
      <c r="C124" s="36">
        <v>1</v>
      </c>
      <c r="D124" s="182">
        <v>1000000</v>
      </c>
      <c r="E124" s="164">
        <v>0</v>
      </c>
      <c r="F124" s="130">
        <v>750000</v>
      </c>
      <c r="G124" s="130">
        <v>500000</v>
      </c>
      <c r="H124" s="49">
        <f t="shared" si="5"/>
        <v>432201493.94642735</v>
      </c>
      <c r="I124" s="165">
        <v>1.7999999999999999E-2</v>
      </c>
      <c r="J124" s="51">
        <v>50000</v>
      </c>
      <c r="K124" s="197">
        <f t="shared" si="8"/>
        <v>225697620.88866919</v>
      </c>
      <c r="L124" s="135">
        <v>4.0000000000000001E-3</v>
      </c>
      <c r="M124" s="51">
        <f t="shared" si="6"/>
        <v>225747620.88866919</v>
      </c>
      <c r="N124" s="204">
        <f t="shared" si="7"/>
        <v>657949114.8350966</v>
      </c>
      <c r="O124" s="141"/>
    </row>
    <row r="125" spans="1:15" s="27" customFormat="1" x14ac:dyDescent="0.3">
      <c r="B125" s="219"/>
      <c r="C125" s="37">
        <v>2</v>
      </c>
      <c r="D125" s="182">
        <v>1000000</v>
      </c>
      <c r="E125" s="164">
        <v>0</v>
      </c>
      <c r="F125" s="130">
        <v>750000</v>
      </c>
      <c r="G125" s="130">
        <v>500000</v>
      </c>
      <c r="H125" s="49">
        <f t="shared" si="5"/>
        <v>441253620.83746302</v>
      </c>
      <c r="I125" s="165">
        <v>1.7999999999999999E-2</v>
      </c>
      <c r="J125" s="51">
        <v>50000</v>
      </c>
      <c r="K125" s="197">
        <f t="shared" si="8"/>
        <v>230727278.06466523</v>
      </c>
      <c r="L125" s="34">
        <v>1.7999999999999999E-2</v>
      </c>
      <c r="M125" s="51">
        <f t="shared" si="6"/>
        <v>230777278.06466523</v>
      </c>
      <c r="N125" s="204">
        <f t="shared" si="7"/>
        <v>672030898.90212822</v>
      </c>
      <c r="O125" s="141"/>
    </row>
    <row r="126" spans="1:15" s="27" customFormat="1" x14ac:dyDescent="0.3">
      <c r="B126" s="219"/>
      <c r="C126" s="37">
        <v>3</v>
      </c>
      <c r="D126" s="182">
        <v>1000000</v>
      </c>
      <c r="E126" s="164">
        <v>0</v>
      </c>
      <c r="F126" s="130">
        <v>750000</v>
      </c>
      <c r="G126" s="130">
        <v>500000</v>
      </c>
      <c r="H126" s="49">
        <f t="shared" si="5"/>
        <v>450468686.01253736</v>
      </c>
      <c r="I126" s="165">
        <v>1.7999999999999999E-2</v>
      </c>
      <c r="J126" s="51">
        <v>50000</v>
      </c>
      <c r="K126" s="197">
        <f t="shared" si="8"/>
        <v>235847469.0698292</v>
      </c>
      <c r="L126" s="34">
        <v>1.7999999999999999E-2</v>
      </c>
      <c r="M126" s="51">
        <f t="shared" si="6"/>
        <v>235897469.0698292</v>
      </c>
      <c r="N126" s="204">
        <f t="shared" si="7"/>
        <v>686366155.08236659</v>
      </c>
      <c r="O126" s="141"/>
    </row>
    <row r="127" spans="1:15" s="27" customFormat="1" x14ac:dyDescent="0.3">
      <c r="B127" s="219"/>
      <c r="C127" s="37">
        <v>4</v>
      </c>
      <c r="D127" s="182">
        <v>1000000</v>
      </c>
      <c r="E127" s="164">
        <v>0</v>
      </c>
      <c r="F127" s="130">
        <v>750000</v>
      </c>
      <c r="G127" s="130">
        <v>500000</v>
      </c>
      <c r="H127" s="49">
        <f t="shared" si="5"/>
        <v>459849622.36076301</v>
      </c>
      <c r="I127" s="165">
        <v>1.7999999999999999E-2</v>
      </c>
      <c r="J127" s="51">
        <v>50000</v>
      </c>
      <c r="K127" s="197">
        <f t="shared" si="8"/>
        <v>241059823.51308611</v>
      </c>
      <c r="L127" s="34">
        <v>1.7999999999999999E-2</v>
      </c>
      <c r="M127" s="51">
        <f t="shared" si="6"/>
        <v>241109823.51308611</v>
      </c>
      <c r="N127" s="204">
        <f t="shared" si="7"/>
        <v>700959445.87384915</v>
      </c>
      <c r="O127" s="141"/>
    </row>
    <row r="128" spans="1:15" s="27" customFormat="1" x14ac:dyDescent="0.3">
      <c r="B128" s="219"/>
      <c r="C128" s="37">
        <v>5</v>
      </c>
      <c r="D128" s="182">
        <v>1000000</v>
      </c>
      <c r="E128" s="164">
        <v>0</v>
      </c>
      <c r="F128" s="130">
        <v>750000</v>
      </c>
      <c r="G128" s="130">
        <v>500000</v>
      </c>
      <c r="H128" s="49">
        <f t="shared" si="5"/>
        <v>469399415.56325674</v>
      </c>
      <c r="I128" s="165">
        <v>1.7999999999999999E-2</v>
      </c>
      <c r="J128" s="51">
        <v>50000</v>
      </c>
      <c r="K128" s="197">
        <f t="shared" si="8"/>
        <v>246366000.33632165</v>
      </c>
      <c r="L128" s="34">
        <v>1.7999999999999999E-2</v>
      </c>
      <c r="M128" s="51">
        <f t="shared" si="6"/>
        <v>246416000.33632165</v>
      </c>
      <c r="N128" s="204">
        <f t="shared" si="7"/>
        <v>715815415.89957833</v>
      </c>
      <c r="O128" s="141"/>
    </row>
    <row r="129" spans="1:15" s="27" customFormat="1" x14ac:dyDescent="0.3">
      <c r="B129" s="219"/>
      <c r="C129" s="37">
        <v>6</v>
      </c>
      <c r="D129" s="182">
        <v>1000000</v>
      </c>
      <c r="E129" s="164">
        <v>0</v>
      </c>
      <c r="F129" s="130">
        <v>750000</v>
      </c>
      <c r="G129" s="130">
        <v>500000</v>
      </c>
      <c r="H129" s="49">
        <f t="shared" si="5"/>
        <v>479121105.04339534</v>
      </c>
      <c r="I129" s="165">
        <v>1.7999999999999999E-2</v>
      </c>
      <c r="J129" s="51">
        <v>50000</v>
      </c>
      <c r="K129" s="197">
        <f t="shared" si="8"/>
        <v>251767688.34237543</v>
      </c>
      <c r="L129" s="34">
        <v>1.7999999999999999E-2</v>
      </c>
      <c r="M129" s="51">
        <f t="shared" si="6"/>
        <v>251817688.34237543</v>
      </c>
      <c r="N129" s="204">
        <f t="shared" si="7"/>
        <v>730938793.3857708</v>
      </c>
      <c r="O129" s="141"/>
    </row>
    <row r="130" spans="1:15" s="27" customFormat="1" x14ac:dyDescent="0.3">
      <c r="B130" s="219"/>
      <c r="C130" s="37">
        <v>7</v>
      </c>
      <c r="D130" s="182">
        <v>1000000</v>
      </c>
      <c r="E130" s="164">
        <v>0</v>
      </c>
      <c r="F130" s="130">
        <v>750000</v>
      </c>
      <c r="G130" s="130">
        <v>500000</v>
      </c>
      <c r="H130" s="49">
        <f t="shared" si="5"/>
        <v>489017784.93417645</v>
      </c>
      <c r="I130" s="165">
        <v>1.7999999999999999E-2</v>
      </c>
      <c r="J130" s="51">
        <v>50000</v>
      </c>
      <c r="K130" s="197">
        <f t="shared" si="8"/>
        <v>257266606.73253819</v>
      </c>
      <c r="L130" s="34">
        <v>1.7999999999999999E-2</v>
      </c>
      <c r="M130" s="51">
        <f t="shared" si="6"/>
        <v>257316606.73253819</v>
      </c>
      <c r="N130" s="204">
        <f t="shared" si="7"/>
        <v>746334391.66671467</v>
      </c>
      <c r="O130" s="141"/>
    </row>
    <row r="131" spans="1:15" s="27" customFormat="1" x14ac:dyDescent="0.3">
      <c r="B131" s="219"/>
      <c r="C131" s="37">
        <v>8</v>
      </c>
      <c r="D131" s="182">
        <v>1000000</v>
      </c>
      <c r="E131" s="164">
        <v>0</v>
      </c>
      <c r="F131" s="130">
        <v>750000</v>
      </c>
      <c r="G131" s="130">
        <v>500000</v>
      </c>
      <c r="H131" s="49">
        <f t="shared" si="5"/>
        <v>499092605.06299162</v>
      </c>
      <c r="I131" s="165">
        <v>1.7999999999999999E-2</v>
      </c>
      <c r="J131" s="51">
        <v>50000</v>
      </c>
      <c r="K131" s="197">
        <f t="shared" si="8"/>
        <v>262864505.6537239</v>
      </c>
      <c r="L131" s="34">
        <v>1.7999999999999999E-2</v>
      </c>
      <c r="M131" s="51">
        <f t="shared" si="6"/>
        <v>262914505.6537239</v>
      </c>
      <c r="N131" s="204">
        <f t="shared" si="7"/>
        <v>762007110.71671557</v>
      </c>
      <c r="O131" s="141"/>
    </row>
    <row r="132" spans="1:15" s="27" customFormat="1" x14ac:dyDescent="0.3">
      <c r="B132" s="219"/>
      <c r="C132" s="37">
        <v>9</v>
      </c>
      <c r="D132" s="182">
        <v>1000000</v>
      </c>
      <c r="E132" s="164">
        <v>0</v>
      </c>
      <c r="F132" s="130">
        <v>750000</v>
      </c>
      <c r="G132" s="130">
        <v>500000</v>
      </c>
      <c r="H132" s="49">
        <f t="shared" si="5"/>
        <v>509348771.95412546</v>
      </c>
      <c r="I132" s="165">
        <v>1.7999999999999999E-2</v>
      </c>
      <c r="J132" s="51">
        <v>50000</v>
      </c>
      <c r="K132" s="197">
        <f t="shared" si="8"/>
        <v>268563166.7554909</v>
      </c>
      <c r="L132" s="34">
        <v>1.7999999999999999E-2</v>
      </c>
      <c r="M132" s="51">
        <f t="shared" si="6"/>
        <v>268613166.7554909</v>
      </c>
      <c r="N132" s="204">
        <f t="shared" si="7"/>
        <v>777961938.70961642</v>
      </c>
      <c r="O132" s="141"/>
    </row>
    <row r="133" spans="1:15" s="27" customFormat="1" x14ac:dyDescent="0.3">
      <c r="B133" s="219"/>
      <c r="C133" s="37">
        <v>10</v>
      </c>
      <c r="D133" s="182">
        <v>1000000</v>
      </c>
      <c r="E133" s="164">
        <v>0</v>
      </c>
      <c r="F133" s="130">
        <v>750000</v>
      </c>
      <c r="G133" s="130">
        <v>500000</v>
      </c>
      <c r="H133" s="49">
        <f t="shared" si="5"/>
        <v>519789549.84929973</v>
      </c>
      <c r="I133" s="165">
        <v>1.7999999999999999E-2</v>
      </c>
      <c r="J133" s="51">
        <v>50000</v>
      </c>
      <c r="K133" s="197">
        <f t="shared" si="8"/>
        <v>274364403.75708973</v>
      </c>
      <c r="L133" s="34">
        <v>1.7999999999999999E-2</v>
      </c>
      <c r="M133" s="51">
        <f t="shared" si="6"/>
        <v>274414403.75708973</v>
      </c>
      <c r="N133" s="204">
        <f t="shared" si="7"/>
        <v>794203953.60638952</v>
      </c>
      <c r="O133" s="141"/>
    </row>
    <row r="134" spans="1:15" s="27" customFormat="1" ht="18" customHeight="1" thickBot="1" x14ac:dyDescent="0.35">
      <c r="B134" s="219"/>
      <c r="C134" s="39">
        <v>11</v>
      </c>
      <c r="D134" s="182">
        <v>1000000</v>
      </c>
      <c r="E134" s="164">
        <v>0</v>
      </c>
      <c r="F134" s="130">
        <v>750000</v>
      </c>
      <c r="G134" s="130">
        <v>500000</v>
      </c>
      <c r="H134" s="49">
        <f t="shared" si="5"/>
        <v>530418261.7465871</v>
      </c>
      <c r="I134" s="165">
        <v>1.7999999999999999E-2</v>
      </c>
      <c r="J134" s="51">
        <v>50000</v>
      </c>
      <c r="K134" s="197">
        <f t="shared" si="8"/>
        <v>280270063.02471733</v>
      </c>
      <c r="L134" s="136">
        <v>1.7999999999999999E-2</v>
      </c>
      <c r="M134" s="51">
        <f t="shared" si="6"/>
        <v>280320063.02471733</v>
      </c>
      <c r="N134" s="204">
        <f t="shared" si="7"/>
        <v>810738324.77130437</v>
      </c>
      <c r="O134" s="141"/>
    </row>
    <row r="135" spans="1:15" s="153" customFormat="1" ht="17.25" thickBot="1" x14ac:dyDescent="0.35">
      <c r="B135" s="219"/>
      <c r="C135" s="146">
        <v>12</v>
      </c>
      <c r="D135" s="183">
        <v>1000000</v>
      </c>
      <c r="E135" s="167">
        <v>0</v>
      </c>
      <c r="F135" s="147">
        <v>750000</v>
      </c>
      <c r="G135" s="147">
        <v>500000</v>
      </c>
      <c r="H135" s="148">
        <f t="shared" si="5"/>
        <v>541238290.45802569</v>
      </c>
      <c r="I135" s="149">
        <v>1.7999999999999999E-2</v>
      </c>
      <c r="J135" s="51">
        <v>50000</v>
      </c>
      <c r="K135" s="197">
        <f t="shared" si="8"/>
        <v>286282024.15916222</v>
      </c>
      <c r="L135" s="150">
        <v>1.7999999999999999E-2</v>
      </c>
      <c r="M135" s="51">
        <f t="shared" si="6"/>
        <v>286332024.15916222</v>
      </c>
      <c r="N135" s="204">
        <f t="shared" si="7"/>
        <v>827570314.61718798</v>
      </c>
      <c r="O135" s="172"/>
    </row>
    <row r="136" spans="1:15" s="46" customFormat="1" x14ac:dyDescent="0.3">
      <c r="A136" s="41">
        <v>12</v>
      </c>
      <c r="B136" s="219">
        <v>2033</v>
      </c>
      <c r="C136" s="45">
        <v>1</v>
      </c>
      <c r="D136" s="182">
        <v>1000000</v>
      </c>
      <c r="E136" s="164">
        <v>0</v>
      </c>
      <c r="F136" s="130">
        <v>750000</v>
      </c>
      <c r="G136" s="130">
        <v>500000</v>
      </c>
      <c r="H136" s="49">
        <f t="shared" si="5"/>
        <v>552253079.68627012</v>
      </c>
      <c r="I136" s="165">
        <v>1.7999999999999999E-2</v>
      </c>
      <c r="J136" s="51">
        <v>50000</v>
      </c>
      <c r="K136" s="197">
        <f t="shared" si="8"/>
        <v>288380952.25579888</v>
      </c>
      <c r="L136" s="135">
        <v>4.0000000000000001E-3</v>
      </c>
      <c r="M136" s="51">
        <f t="shared" si="6"/>
        <v>288430952.25579888</v>
      </c>
      <c r="N136" s="204">
        <f t="shared" si="7"/>
        <v>840684031.94206905</v>
      </c>
    </row>
    <row r="137" spans="1:15" x14ac:dyDescent="0.3">
      <c r="A137" s="27"/>
      <c r="B137" s="219"/>
      <c r="C137" s="37">
        <v>2</v>
      </c>
      <c r="D137" s="182">
        <v>1000000</v>
      </c>
      <c r="E137" s="164">
        <v>0</v>
      </c>
      <c r="F137" s="130">
        <v>750000</v>
      </c>
      <c r="G137" s="130">
        <v>500000</v>
      </c>
      <c r="H137" s="49">
        <f t="shared" si="5"/>
        <v>563466135.12062299</v>
      </c>
      <c r="I137" s="165">
        <v>1.7999999999999999E-2</v>
      </c>
      <c r="J137" s="51">
        <v>50000</v>
      </c>
      <c r="K137" s="197">
        <f t="shared" si="8"/>
        <v>294538909.39640325</v>
      </c>
      <c r="L137" s="34">
        <v>1.7999999999999999E-2</v>
      </c>
      <c r="M137" s="51">
        <f t="shared" si="6"/>
        <v>294588909.39640325</v>
      </c>
      <c r="N137" s="204">
        <f t="shared" si="7"/>
        <v>858055044.51702619</v>
      </c>
    </row>
    <row r="138" spans="1:15" x14ac:dyDescent="0.3">
      <c r="A138" s="27"/>
      <c r="B138" s="219"/>
      <c r="C138" s="37">
        <v>3</v>
      </c>
      <c r="D138" s="182">
        <v>1000000</v>
      </c>
      <c r="E138" s="164">
        <v>0</v>
      </c>
      <c r="F138" s="130">
        <v>750000</v>
      </c>
      <c r="G138" s="130">
        <v>500000</v>
      </c>
      <c r="H138" s="49">
        <f t="shared" si="5"/>
        <v>574881025.55279422</v>
      </c>
      <c r="I138" s="165">
        <v>1.7999999999999999E-2</v>
      </c>
      <c r="J138" s="51">
        <v>50000</v>
      </c>
      <c r="K138" s="197">
        <f t="shared" si="8"/>
        <v>300807709.76553851</v>
      </c>
      <c r="L138" s="34">
        <v>1.7999999999999999E-2</v>
      </c>
      <c r="M138" s="51">
        <f t="shared" si="6"/>
        <v>300857709.76553851</v>
      </c>
      <c r="N138" s="204">
        <f t="shared" si="7"/>
        <v>875738735.31833267</v>
      </c>
    </row>
    <row r="139" spans="1:15" x14ac:dyDescent="0.3">
      <c r="A139" s="27"/>
      <c r="B139" s="219"/>
      <c r="C139" s="37">
        <v>4</v>
      </c>
      <c r="D139" s="182">
        <v>1000000</v>
      </c>
      <c r="E139" s="164">
        <v>0</v>
      </c>
      <c r="F139" s="130">
        <v>750000</v>
      </c>
      <c r="G139" s="130">
        <v>500000</v>
      </c>
      <c r="H139" s="49">
        <f t="shared" si="5"/>
        <v>586501384.01274455</v>
      </c>
      <c r="I139" s="165">
        <v>1.7999999999999999E-2</v>
      </c>
      <c r="J139" s="51">
        <v>50000</v>
      </c>
      <c r="K139" s="197">
        <f t="shared" si="8"/>
        <v>307189348.54131818</v>
      </c>
      <c r="L139" s="34">
        <v>1.7999999999999999E-2</v>
      </c>
      <c r="M139" s="51">
        <f t="shared" si="6"/>
        <v>307239348.54131818</v>
      </c>
      <c r="N139" s="204">
        <f t="shared" si="7"/>
        <v>893740732.55406272</v>
      </c>
    </row>
    <row r="140" spans="1:15" x14ac:dyDescent="0.3">
      <c r="A140" s="27"/>
      <c r="B140" s="219"/>
      <c r="C140" s="37">
        <v>5</v>
      </c>
      <c r="D140" s="182">
        <v>1000000</v>
      </c>
      <c r="E140" s="164">
        <v>0</v>
      </c>
      <c r="F140" s="130">
        <v>750000</v>
      </c>
      <c r="G140" s="130">
        <v>500000</v>
      </c>
      <c r="H140" s="49">
        <f t="shared" si="5"/>
        <v>598330908.92497396</v>
      </c>
      <c r="I140" s="165">
        <v>1.7999999999999999E-2</v>
      </c>
      <c r="J140" s="51">
        <v>50000</v>
      </c>
      <c r="K140" s="197">
        <f t="shared" si="8"/>
        <v>313685856.81506193</v>
      </c>
      <c r="L140" s="34">
        <v>1.7999999999999999E-2</v>
      </c>
      <c r="M140" s="51">
        <f t="shared" si="6"/>
        <v>313735856.81506193</v>
      </c>
      <c r="N140" s="204">
        <f t="shared" si="7"/>
        <v>912066765.74003589</v>
      </c>
    </row>
    <row r="141" spans="1:15" x14ac:dyDescent="0.3">
      <c r="A141" s="27"/>
      <c r="B141" s="219"/>
      <c r="C141" s="37">
        <v>6</v>
      </c>
      <c r="D141" s="182">
        <v>1000000</v>
      </c>
      <c r="E141" s="164">
        <v>0</v>
      </c>
      <c r="F141" s="130">
        <v>750000</v>
      </c>
      <c r="G141" s="130">
        <v>500000</v>
      </c>
      <c r="H141" s="49">
        <f t="shared" si="5"/>
        <v>610373365.28562355</v>
      </c>
      <c r="I141" s="165">
        <v>1.7999999999999999E-2</v>
      </c>
      <c r="J141" s="51">
        <v>50000</v>
      </c>
      <c r="K141" s="197">
        <f t="shared" si="8"/>
        <v>320299302.23773307</v>
      </c>
      <c r="L141" s="34">
        <v>1.7999999999999999E-2</v>
      </c>
      <c r="M141" s="51">
        <f t="shared" si="6"/>
        <v>320349302.23773307</v>
      </c>
      <c r="N141" s="204">
        <f t="shared" si="7"/>
        <v>930722667.52335668</v>
      </c>
    </row>
    <row r="142" spans="1:15" x14ac:dyDescent="0.3">
      <c r="A142" s="27"/>
      <c r="B142" s="219"/>
      <c r="C142" s="37">
        <v>7</v>
      </c>
      <c r="D142" s="182">
        <v>1000000</v>
      </c>
      <c r="E142" s="164">
        <v>0</v>
      </c>
      <c r="F142" s="130">
        <v>750000</v>
      </c>
      <c r="G142" s="130">
        <v>500000</v>
      </c>
      <c r="H142" s="49">
        <f t="shared" si="5"/>
        <v>622632585.86076474</v>
      </c>
      <c r="I142" s="165">
        <v>1.7999999999999999E-2</v>
      </c>
      <c r="J142" s="51">
        <v>50000</v>
      </c>
      <c r="K142" s="197">
        <f t="shared" si="8"/>
        <v>327031789.67801225</v>
      </c>
      <c r="L142" s="34">
        <v>1.7999999999999999E-2</v>
      </c>
      <c r="M142" s="51">
        <f t="shared" si="6"/>
        <v>327081789.67801225</v>
      </c>
      <c r="N142" s="204">
        <f t="shared" si="7"/>
        <v>949714375.53877699</v>
      </c>
    </row>
    <row r="143" spans="1:15" x14ac:dyDescent="0.3">
      <c r="A143" s="27"/>
      <c r="B143" s="219"/>
      <c r="C143" s="37">
        <v>8</v>
      </c>
      <c r="D143" s="182">
        <v>1000000</v>
      </c>
      <c r="E143" s="164">
        <v>0</v>
      </c>
      <c r="F143" s="130">
        <v>750000</v>
      </c>
      <c r="G143" s="130">
        <v>500000</v>
      </c>
      <c r="H143" s="49">
        <f t="shared" si="5"/>
        <v>635112472.40625846</v>
      </c>
      <c r="I143" s="165">
        <v>1.7999999999999999E-2</v>
      </c>
      <c r="J143" s="51">
        <v>50000</v>
      </c>
      <c r="K143" s="197">
        <f t="shared" si="8"/>
        <v>333885461.89221644</v>
      </c>
      <c r="L143" s="34">
        <v>1.7999999999999999E-2</v>
      </c>
      <c r="M143" s="51">
        <f t="shared" si="6"/>
        <v>333935461.89221644</v>
      </c>
      <c r="N143" s="204">
        <f t="shared" si="7"/>
        <v>969047934.29847491</v>
      </c>
    </row>
    <row r="144" spans="1:15" x14ac:dyDescent="0.3">
      <c r="A144" s="27"/>
      <c r="B144" s="219"/>
      <c r="C144" s="37">
        <v>9</v>
      </c>
      <c r="D144" s="182">
        <v>1000000</v>
      </c>
      <c r="E144" s="164">
        <v>0</v>
      </c>
      <c r="F144" s="130">
        <v>750000</v>
      </c>
      <c r="G144" s="130">
        <v>500000</v>
      </c>
      <c r="H144" s="49">
        <f t="shared" si="5"/>
        <v>647816996.90957117</v>
      </c>
      <c r="I144" s="165">
        <v>1.7999999999999999E-2</v>
      </c>
      <c r="J144" s="51">
        <v>50000</v>
      </c>
      <c r="K144" s="197">
        <f t="shared" si="8"/>
        <v>340862500.20627636</v>
      </c>
      <c r="L144" s="34">
        <v>1.7999999999999999E-2</v>
      </c>
      <c r="M144" s="51">
        <f t="shared" si="6"/>
        <v>340912500.20627636</v>
      </c>
      <c r="N144" s="204">
        <f t="shared" si="7"/>
        <v>988729497.11584759</v>
      </c>
    </row>
    <row r="145" spans="1:14" x14ac:dyDescent="0.3">
      <c r="A145" s="27"/>
      <c r="B145" s="219"/>
      <c r="C145" s="37">
        <v>10</v>
      </c>
      <c r="D145" s="182">
        <v>1000000</v>
      </c>
      <c r="E145" s="164">
        <v>0</v>
      </c>
      <c r="F145" s="130">
        <v>750000</v>
      </c>
      <c r="G145" s="130">
        <v>500000</v>
      </c>
      <c r="H145" s="49">
        <f t="shared" si="5"/>
        <v>660750202.85394347</v>
      </c>
      <c r="I145" s="165">
        <v>1.7999999999999999E-2</v>
      </c>
      <c r="J145" s="51">
        <v>50000</v>
      </c>
      <c r="K145" s="197">
        <f t="shared" si="8"/>
        <v>347965125.20998931</v>
      </c>
      <c r="L145" s="34">
        <v>1.7999999999999999E-2</v>
      </c>
      <c r="M145" s="51">
        <f t="shared" si="6"/>
        <v>348015125.20998931</v>
      </c>
      <c r="N145" s="204">
        <f t="shared" si="7"/>
        <v>1008765328.0639328</v>
      </c>
    </row>
    <row r="146" spans="1:14" ht="17.25" thickBot="1" x14ac:dyDescent="0.35">
      <c r="A146" s="27"/>
      <c r="B146" s="219"/>
      <c r="C146" s="39">
        <v>11</v>
      </c>
      <c r="D146" s="182">
        <v>1000000</v>
      </c>
      <c r="E146" s="164">
        <v>0</v>
      </c>
      <c r="F146" s="130">
        <v>750000</v>
      </c>
      <c r="G146" s="130">
        <v>500000</v>
      </c>
      <c r="H146" s="49">
        <f t="shared" si="5"/>
        <v>673916206.50531447</v>
      </c>
      <c r="I146" s="165">
        <v>1.7999999999999999E-2</v>
      </c>
      <c r="J146" s="51">
        <v>50000</v>
      </c>
      <c r="K146" s="197">
        <f t="shared" si="8"/>
        <v>355195597.46376914</v>
      </c>
      <c r="L146" s="136">
        <v>1.7999999999999999E-2</v>
      </c>
      <c r="M146" s="51">
        <f t="shared" si="6"/>
        <v>355245597.46376914</v>
      </c>
      <c r="N146" s="204">
        <f t="shared" si="7"/>
        <v>1029161803.9690835</v>
      </c>
    </row>
    <row r="147" spans="1:14" s="173" customFormat="1" ht="17.25" thickBot="1" x14ac:dyDescent="0.35">
      <c r="A147" s="153"/>
      <c r="B147" s="219"/>
      <c r="C147" s="146">
        <v>12</v>
      </c>
      <c r="D147" s="183">
        <v>1000000</v>
      </c>
      <c r="E147" s="167">
        <v>0</v>
      </c>
      <c r="F147" s="147">
        <v>750000</v>
      </c>
      <c r="G147" s="147">
        <v>500000</v>
      </c>
      <c r="H147" s="148">
        <f t="shared" si="5"/>
        <v>687319198.22241008</v>
      </c>
      <c r="I147" s="149">
        <v>1.7999999999999999E-2</v>
      </c>
      <c r="J147" s="51">
        <v>50000</v>
      </c>
      <c r="K147" s="197">
        <f t="shared" si="8"/>
        <v>362556218.218117</v>
      </c>
      <c r="L147" s="150">
        <v>1.7999999999999999E-2</v>
      </c>
      <c r="M147" s="51">
        <f t="shared" si="6"/>
        <v>362606218.218117</v>
      </c>
      <c r="N147" s="204">
        <f t="shared" si="7"/>
        <v>1049925416.4405271</v>
      </c>
    </row>
    <row r="148" spans="1:14" x14ac:dyDescent="0.3">
      <c r="A148" s="27">
        <v>13</v>
      </c>
      <c r="B148" s="219">
        <v>2034</v>
      </c>
      <c r="C148" s="36">
        <v>1</v>
      </c>
      <c r="D148" s="182">
        <v>1000000</v>
      </c>
      <c r="E148" s="164">
        <v>0</v>
      </c>
      <c r="F148" s="130">
        <v>750000</v>
      </c>
      <c r="G148" s="130">
        <v>500000</v>
      </c>
      <c r="H148" s="49">
        <f t="shared" si="5"/>
        <v>700963443.7904135</v>
      </c>
      <c r="I148" s="165">
        <v>1.7999999999999999E-2</v>
      </c>
      <c r="J148" s="51">
        <v>50000</v>
      </c>
      <c r="K148" s="197">
        <f t="shared" si="8"/>
        <v>364960243.09098947</v>
      </c>
      <c r="L148" s="135">
        <v>4.0000000000000001E-3</v>
      </c>
      <c r="M148" s="51">
        <f t="shared" si="6"/>
        <v>365010243.09098947</v>
      </c>
      <c r="N148" s="204">
        <f t="shared" si="7"/>
        <v>1065973686.881403</v>
      </c>
    </row>
    <row r="149" spans="1:14" x14ac:dyDescent="0.3">
      <c r="A149" s="27"/>
      <c r="B149" s="219"/>
      <c r="C149" s="37">
        <v>2</v>
      </c>
      <c r="D149" s="182">
        <v>1000000</v>
      </c>
      <c r="E149" s="164">
        <v>0</v>
      </c>
      <c r="F149" s="130">
        <v>750000</v>
      </c>
      <c r="G149" s="130">
        <v>500000</v>
      </c>
      <c r="H149" s="49">
        <f t="shared" si="5"/>
        <v>714853285.77864099</v>
      </c>
      <c r="I149" s="165">
        <v>1.7999999999999999E-2</v>
      </c>
      <c r="J149" s="51">
        <v>50000</v>
      </c>
      <c r="K149" s="197">
        <f t="shared" si="8"/>
        <v>372496627.4666273</v>
      </c>
      <c r="L149" s="34">
        <v>1.7999999999999999E-2</v>
      </c>
      <c r="M149" s="51">
        <f t="shared" si="6"/>
        <v>372546627.4666273</v>
      </c>
      <c r="N149" s="204">
        <f t="shared" si="7"/>
        <v>1087399913.2452683</v>
      </c>
    </row>
    <row r="150" spans="1:14" x14ac:dyDescent="0.3">
      <c r="A150" s="27"/>
      <c r="B150" s="219"/>
      <c r="C150" s="37">
        <v>3</v>
      </c>
      <c r="D150" s="182">
        <v>1000000</v>
      </c>
      <c r="E150" s="164">
        <v>0</v>
      </c>
      <c r="F150" s="130">
        <v>750000</v>
      </c>
      <c r="G150" s="130">
        <v>500000</v>
      </c>
      <c r="H150" s="49">
        <f t="shared" ref="H150:H213" si="9" xml:space="preserve"> (H149 + G150 + F150) + ((H149 + G150 + F150) * I150 )</f>
        <v>728993144.92265654</v>
      </c>
      <c r="I150" s="165">
        <v>1.7999999999999999E-2</v>
      </c>
      <c r="J150" s="51">
        <v>50000</v>
      </c>
      <c r="K150" s="197">
        <f t="shared" si="8"/>
        <v>380168666.76102662</v>
      </c>
      <c r="L150" s="34">
        <v>1.7999999999999999E-2</v>
      </c>
      <c r="M150" s="51">
        <f t="shared" ref="M150:M213" si="10" xml:space="preserve"> J150 + K150</f>
        <v>380218666.76102662</v>
      </c>
      <c r="N150" s="204">
        <f t="shared" ref="N150:N213" si="11" xml:space="preserve"> H150 + M150</f>
        <v>1109211811.6836832</v>
      </c>
    </row>
    <row r="151" spans="1:14" x14ac:dyDescent="0.3">
      <c r="A151" s="27"/>
      <c r="B151" s="219"/>
      <c r="C151" s="37">
        <v>4</v>
      </c>
      <c r="D151" s="182">
        <v>1000000</v>
      </c>
      <c r="E151" s="164">
        <v>0</v>
      </c>
      <c r="F151" s="130">
        <v>750000</v>
      </c>
      <c r="G151" s="130">
        <v>500000</v>
      </c>
      <c r="H151" s="49">
        <f t="shared" si="9"/>
        <v>743387521.53126431</v>
      </c>
      <c r="I151" s="165">
        <v>1.7999999999999999E-2</v>
      </c>
      <c r="J151" s="51">
        <v>50000</v>
      </c>
      <c r="K151" s="197">
        <f t="shared" si="8"/>
        <v>387978802.76272511</v>
      </c>
      <c r="L151" s="34">
        <v>1.7999999999999999E-2</v>
      </c>
      <c r="M151" s="51">
        <f t="shared" si="10"/>
        <v>388028802.76272511</v>
      </c>
      <c r="N151" s="204">
        <f t="shared" si="11"/>
        <v>1131416324.2939894</v>
      </c>
    </row>
    <row r="152" spans="1:14" x14ac:dyDescent="0.3">
      <c r="A152" s="27"/>
      <c r="B152" s="219"/>
      <c r="C152" s="37">
        <v>5</v>
      </c>
      <c r="D152" s="182">
        <v>1000000</v>
      </c>
      <c r="E152" s="164">
        <v>0</v>
      </c>
      <c r="F152" s="130">
        <v>750000</v>
      </c>
      <c r="G152" s="130">
        <v>500000</v>
      </c>
      <c r="H152" s="49">
        <f t="shared" si="9"/>
        <v>758040996.91882706</v>
      </c>
      <c r="I152" s="165">
        <v>1.7999999999999999E-2</v>
      </c>
      <c r="J152" s="51">
        <v>50000</v>
      </c>
      <c r="K152" s="197">
        <f t="shared" ref="K152:K215" si="12" xml:space="preserve"> (K151 + D152 - E152 - J152) + ((K151 + D152 - E152 - J152) * L152)</f>
        <v>395929521.21245414</v>
      </c>
      <c r="L152" s="34">
        <v>1.7999999999999999E-2</v>
      </c>
      <c r="M152" s="51">
        <f t="shared" si="10"/>
        <v>395979521.21245414</v>
      </c>
      <c r="N152" s="204">
        <f t="shared" si="11"/>
        <v>1154020518.1312811</v>
      </c>
    </row>
    <row r="153" spans="1:14" x14ac:dyDescent="0.3">
      <c r="A153" s="27"/>
      <c r="B153" s="219"/>
      <c r="C153" s="37">
        <v>6</v>
      </c>
      <c r="D153" s="182">
        <v>1000000</v>
      </c>
      <c r="E153" s="164">
        <v>0</v>
      </c>
      <c r="F153" s="130">
        <v>750000</v>
      </c>
      <c r="G153" s="130">
        <v>500000</v>
      </c>
      <c r="H153" s="49">
        <f t="shared" si="9"/>
        <v>772958234.86336589</v>
      </c>
      <c r="I153" s="165">
        <v>1.7999999999999999E-2</v>
      </c>
      <c r="J153" s="51">
        <v>50000</v>
      </c>
      <c r="K153" s="197">
        <f t="shared" si="12"/>
        <v>404023352.59427834</v>
      </c>
      <c r="L153" s="34">
        <v>1.7999999999999999E-2</v>
      </c>
      <c r="M153" s="51">
        <f t="shared" si="10"/>
        <v>404073352.59427834</v>
      </c>
      <c r="N153" s="204">
        <f t="shared" si="11"/>
        <v>1177031587.4576442</v>
      </c>
    </row>
    <row r="154" spans="1:14" x14ac:dyDescent="0.3">
      <c r="A154" s="27"/>
      <c r="B154" s="219"/>
      <c r="C154" s="37">
        <v>7</v>
      </c>
      <c r="D154" s="182">
        <v>1000000</v>
      </c>
      <c r="E154" s="164">
        <v>0</v>
      </c>
      <c r="F154" s="130">
        <v>750000</v>
      </c>
      <c r="G154" s="130">
        <v>500000</v>
      </c>
      <c r="H154" s="49">
        <f t="shared" si="9"/>
        <v>788143983.0909065</v>
      </c>
      <c r="I154" s="165">
        <v>1.7999999999999999E-2</v>
      </c>
      <c r="J154" s="51">
        <v>50000</v>
      </c>
      <c r="K154" s="197">
        <f t="shared" si="12"/>
        <v>412262872.94097537</v>
      </c>
      <c r="L154" s="34">
        <v>1.7999999999999999E-2</v>
      </c>
      <c r="M154" s="51">
        <f t="shared" si="10"/>
        <v>412312872.94097537</v>
      </c>
      <c r="N154" s="204">
        <f t="shared" si="11"/>
        <v>1200456856.0318818</v>
      </c>
    </row>
    <row r="155" spans="1:14" x14ac:dyDescent="0.3">
      <c r="A155" s="27"/>
      <c r="B155" s="219"/>
      <c r="C155" s="37">
        <v>8</v>
      </c>
      <c r="D155" s="182">
        <v>1000000</v>
      </c>
      <c r="E155" s="164">
        <v>0</v>
      </c>
      <c r="F155" s="130">
        <v>750000</v>
      </c>
      <c r="G155" s="130">
        <v>500000</v>
      </c>
      <c r="H155" s="49">
        <f t="shared" si="9"/>
        <v>803603074.78654277</v>
      </c>
      <c r="I155" s="165">
        <v>1.7999999999999999E-2</v>
      </c>
      <c r="J155" s="51">
        <v>50000</v>
      </c>
      <c r="K155" s="197">
        <f t="shared" si="12"/>
        <v>420650704.6539129</v>
      </c>
      <c r="L155" s="34">
        <v>1.7999999999999999E-2</v>
      </c>
      <c r="M155" s="51">
        <f t="shared" si="10"/>
        <v>420700704.6539129</v>
      </c>
      <c r="N155" s="204">
        <f t="shared" si="11"/>
        <v>1224303779.4404557</v>
      </c>
    </row>
    <row r="156" spans="1:14" x14ac:dyDescent="0.3">
      <c r="A156" s="27"/>
      <c r="B156" s="219"/>
      <c r="C156" s="37">
        <v>9</v>
      </c>
      <c r="D156" s="182">
        <v>1000000</v>
      </c>
      <c r="E156" s="164">
        <v>0</v>
      </c>
      <c r="F156" s="130">
        <v>750000</v>
      </c>
      <c r="G156" s="130">
        <v>500000</v>
      </c>
      <c r="H156" s="49">
        <f t="shared" si="9"/>
        <v>819340430.13270056</v>
      </c>
      <c r="I156" s="165">
        <v>1.7999999999999999E-2</v>
      </c>
      <c r="J156" s="51">
        <v>50000</v>
      </c>
      <c r="K156" s="197">
        <f t="shared" si="12"/>
        <v>429189517.33768332</v>
      </c>
      <c r="L156" s="34">
        <v>1.7999999999999999E-2</v>
      </c>
      <c r="M156" s="51">
        <f t="shared" si="10"/>
        <v>429239517.33768332</v>
      </c>
      <c r="N156" s="204">
        <f t="shared" si="11"/>
        <v>1248579947.4703839</v>
      </c>
    </row>
    <row r="157" spans="1:14" x14ac:dyDescent="0.3">
      <c r="A157" s="27"/>
      <c r="B157" s="219"/>
      <c r="C157" s="37">
        <v>10</v>
      </c>
      <c r="D157" s="182">
        <v>1000000</v>
      </c>
      <c r="E157" s="164">
        <v>0</v>
      </c>
      <c r="F157" s="130">
        <v>750000</v>
      </c>
      <c r="G157" s="130">
        <v>500000</v>
      </c>
      <c r="H157" s="49">
        <f t="shared" si="9"/>
        <v>835361057.87508917</v>
      </c>
      <c r="I157" s="165">
        <v>1.7999999999999999E-2</v>
      </c>
      <c r="J157" s="51">
        <v>50000</v>
      </c>
      <c r="K157" s="197">
        <f t="shared" si="12"/>
        <v>437882028.64976162</v>
      </c>
      <c r="L157" s="34">
        <v>1.7999999999999999E-2</v>
      </c>
      <c r="M157" s="51">
        <f t="shared" si="10"/>
        <v>437932028.64976162</v>
      </c>
      <c r="N157" s="204">
        <f t="shared" si="11"/>
        <v>1273293086.5248508</v>
      </c>
    </row>
    <row r="158" spans="1:14" ht="17.25" thickBot="1" x14ac:dyDescent="0.35">
      <c r="A158" s="27"/>
      <c r="B158" s="219"/>
      <c r="C158" s="39">
        <v>11</v>
      </c>
      <c r="D158" s="182">
        <v>1000000</v>
      </c>
      <c r="E158" s="164">
        <v>0</v>
      </c>
      <c r="F158" s="130">
        <v>750000</v>
      </c>
      <c r="G158" s="130">
        <v>500000</v>
      </c>
      <c r="H158" s="49">
        <f t="shared" si="9"/>
        <v>851670056.91684079</v>
      </c>
      <c r="I158" s="165">
        <v>1.7999999999999999E-2</v>
      </c>
      <c r="J158" s="51">
        <v>50000</v>
      </c>
      <c r="K158" s="197">
        <f t="shared" si="12"/>
        <v>446731005.16545731</v>
      </c>
      <c r="L158" s="136">
        <v>1.7999999999999999E-2</v>
      </c>
      <c r="M158" s="51">
        <f t="shared" si="10"/>
        <v>446781005.16545731</v>
      </c>
      <c r="N158" s="204">
        <f t="shared" si="11"/>
        <v>1298451062.082298</v>
      </c>
    </row>
    <row r="159" spans="1:14" ht="17.25" thickBot="1" x14ac:dyDescent="0.35">
      <c r="A159" s="27"/>
      <c r="B159" s="219"/>
      <c r="C159" s="29">
        <v>12</v>
      </c>
      <c r="D159" s="182">
        <v>1000000</v>
      </c>
      <c r="E159" s="164">
        <v>0</v>
      </c>
      <c r="F159" s="130">
        <v>750000</v>
      </c>
      <c r="G159" s="130">
        <v>500000</v>
      </c>
      <c r="H159" s="49">
        <f t="shared" si="9"/>
        <v>868272617.9413439</v>
      </c>
      <c r="I159" s="165">
        <v>1.7999999999999999E-2</v>
      </c>
      <c r="J159" s="51">
        <v>50000</v>
      </c>
      <c r="K159" s="197">
        <f t="shared" si="12"/>
        <v>455739263.25843555</v>
      </c>
      <c r="L159" s="137">
        <v>1.7999999999999999E-2</v>
      </c>
      <c r="M159" s="51">
        <f t="shared" si="10"/>
        <v>455789263.25843555</v>
      </c>
      <c r="N159" s="204">
        <f t="shared" si="11"/>
        <v>1324061881.1997795</v>
      </c>
    </row>
    <row r="160" spans="1:14" x14ac:dyDescent="0.3">
      <c r="A160" s="27">
        <v>14</v>
      </c>
      <c r="B160" s="219">
        <v>2035</v>
      </c>
      <c r="C160" s="36">
        <v>1</v>
      </c>
      <c r="D160" s="182">
        <v>1000000</v>
      </c>
      <c r="E160" s="164">
        <v>0</v>
      </c>
      <c r="F160" s="130">
        <v>750000</v>
      </c>
      <c r="G160" s="130">
        <v>500000</v>
      </c>
      <c r="H160" s="49">
        <f t="shared" si="9"/>
        <v>885174025.06428814</v>
      </c>
      <c r="I160" s="165">
        <v>1.7999999999999999E-2</v>
      </c>
      <c r="J160" s="51">
        <v>50000</v>
      </c>
      <c r="K160" s="197">
        <f t="shared" si="12"/>
        <v>458516020.31146932</v>
      </c>
      <c r="L160" s="135">
        <v>4.0000000000000001E-3</v>
      </c>
      <c r="M160" s="51">
        <f t="shared" si="10"/>
        <v>458566020.31146932</v>
      </c>
      <c r="N160" s="204">
        <f t="shared" si="11"/>
        <v>1343740045.3757575</v>
      </c>
    </row>
    <row r="161" spans="1:14" x14ac:dyDescent="0.3">
      <c r="A161" s="27"/>
      <c r="B161" s="219"/>
      <c r="C161" s="37">
        <v>2</v>
      </c>
      <c r="D161" s="182">
        <v>1000000</v>
      </c>
      <c r="E161" s="164">
        <v>0</v>
      </c>
      <c r="F161" s="130">
        <v>750000</v>
      </c>
      <c r="G161" s="130">
        <v>500000</v>
      </c>
      <c r="H161" s="49">
        <f t="shared" si="9"/>
        <v>902379657.51544535</v>
      </c>
      <c r="I161" s="165">
        <v>1.7999999999999999E-2</v>
      </c>
      <c r="J161" s="51">
        <v>50000</v>
      </c>
      <c r="K161" s="197">
        <f t="shared" si="12"/>
        <v>467736408.67707574</v>
      </c>
      <c r="L161" s="34">
        <v>1.7999999999999999E-2</v>
      </c>
      <c r="M161" s="51">
        <f t="shared" si="10"/>
        <v>467786408.67707574</v>
      </c>
      <c r="N161" s="204">
        <f t="shared" si="11"/>
        <v>1370166066.1925211</v>
      </c>
    </row>
    <row r="162" spans="1:14" x14ac:dyDescent="0.3">
      <c r="A162" s="27"/>
      <c r="B162" s="219"/>
      <c r="C162" s="37">
        <v>3</v>
      </c>
      <c r="D162" s="182">
        <v>1000000</v>
      </c>
      <c r="E162" s="164">
        <v>0</v>
      </c>
      <c r="F162" s="130">
        <v>750000</v>
      </c>
      <c r="G162" s="130">
        <v>500000</v>
      </c>
      <c r="H162" s="49">
        <f t="shared" si="9"/>
        <v>919894991.35072339</v>
      </c>
      <c r="I162" s="165">
        <v>1.7999999999999999E-2</v>
      </c>
      <c r="J162" s="51">
        <v>50000</v>
      </c>
      <c r="K162" s="197">
        <f t="shared" si="12"/>
        <v>477122764.03326309</v>
      </c>
      <c r="L162" s="34">
        <v>1.7999999999999999E-2</v>
      </c>
      <c r="M162" s="51">
        <f t="shared" si="10"/>
        <v>477172764.03326309</v>
      </c>
      <c r="N162" s="204">
        <f t="shared" si="11"/>
        <v>1397067755.3839865</v>
      </c>
    </row>
    <row r="163" spans="1:14" x14ac:dyDescent="0.3">
      <c r="A163" s="27"/>
      <c r="B163" s="219"/>
      <c r="C163" s="37">
        <v>4</v>
      </c>
      <c r="D163" s="182">
        <v>1000000</v>
      </c>
      <c r="E163" s="164">
        <v>0</v>
      </c>
      <c r="F163" s="130">
        <v>750000</v>
      </c>
      <c r="G163" s="130">
        <v>500000</v>
      </c>
      <c r="H163" s="49">
        <f t="shared" si="9"/>
        <v>937725601.19503641</v>
      </c>
      <c r="I163" s="165">
        <v>1.7999999999999999E-2</v>
      </c>
      <c r="J163" s="51">
        <v>50000</v>
      </c>
      <c r="K163" s="197">
        <f t="shared" si="12"/>
        <v>486678073.78586185</v>
      </c>
      <c r="L163" s="34">
        <v>1.7999999999999999E-2</v>
      </c>
      <c r="M163" s="51">
        <f t="shared" si="10"/>
        <v>486728073.78586185</v>
      </c>
      <c r="N163" s="204">
        <f t="shared" si="11"/>
        <v>1424453674.9808984</v>
      </c>
    </row>
    <row r="164" spans="1:14" x14ac:dyDescent="0.3">
      <c r="A164" s="27"/>
      <c r="B164" s="219"/>
      <c r="C164" s="37">
        <v>5</v>
      </c>
      <c r="D164" s="182">
        <v>1000000</v>
      </c>
      <c r="E164" s="164">
        <v>0</v>
      </c>
      <c r="F164" s="130">
        <v>750000</v>
      </c>
      <c r="G164" s="130">
        <v>500000</v>
      </c>
      <c r="H164" s="49">
        <f t="shared" si="9"/>
        <v>955877162.01654708</v>
      </c>
      <c r="I164" s="165">
        <v>1.7999999999999999E-2</v>
      </c>
      <c r="J164" s="51">
        <v>50000</v>
      </c>
      <c r="K164" s="197">
        <f t="shared" si="12"/>
        <v>496405379.11400735</v>
      </c>
      <c r="L164" s="34">
        <v>1.7999999999999999E-2</v>
      </c>
      <c r="M164" s="51">
        <f t="shared" si="10"/>
        <v>496455379.11400735</v>
      </c>
      <c r="N164" s="204">
        <f t="shared" si="11"/>
        <v>1452332541.1305544</v>
      </c>
    </row>
    <row r="165" spans="1:14" x14ac:dyDescent="0.3">
      <c r="A165" s="27"/>
      <c r="B165" s="219"/>
      <c r="C165" s="37">
        <v>6</v>
      </c>
      <c r="D165" s="182">
        <v>1000000</v>
      </c>
      <c r="E165" s="164">
        <v>0</v>
      </c>
      <c r="F165" s="130">
        <v>750000</v>
      </c>
      <c r="G165" s="130">
        <v>500000</v>
      </c>
      <c r="H165" s="49">
        <f t="shared" si="9"/>
        <v>974355450.93284488</v>
      </c>
      <c r="I165" s="165">
        <v>1.7999999999999999E-2</v>
      </c>
      <c r="J165" s="51">
        <v>50000</v>
      </c>
      <c r="K165" s="197">
        <f t="shared" si="12"/>
        <v>506307775.93805951</v>
      </c>
      <c r="L165" s="34">
        <v>1.7999999999999999E-2</v>
      </c>
      <c r="M165" s="51">
        <f t="shared" si="10"/>
        <v>506357775.93805951</v>
      </c>
      <c r="N165" s="204">
        <f t="shared" si="11"/>
        <v>1480713226.8709044</v>
      </c>
    </row>
    <row r="166" spans="1:14" x14ac:dyDescent="0.3">
      <c r="A166" s="27"/>
      <c r="B166" s="219"/>
      <c r="C166" s="37">
        <v>7</v>
      </c>
      <c r="D166" s="182">
        <v>1000000</v>
      </c>
      <c r="E166" s="164">
        <v>0</v>
      </c>
      <c r="F166" s="130">
        <v>750000</v>
      </c>
      <c r="G166" s="130">
        <v>500000</v>
      </c>
      <c r="H166" s="49">
        <f t="shared" si="9"/>
        <v>993166349.04963613</v>
      </c>
      <c r="I166" s="165">
        <v>1.7999999999999999E-2</v>
      </c>
      <c r="J166" s="51">
        <v>50000</v>
      </c>
      <c r="K166" s="197">
        <f t="shared" si="12"/>
        <v>516388415.9049446</v>
      </c>
      <c r="L166" s="34">
        <v>1.7999999999999999E-2</v>
      </c>
      <c r="M166" s="51">
        <f t="shared" si="10"/>
        <v>516438415.9049446</v>
      </c>
      <c r="N166" s="204">
        <f t="shared" si="11"/>
        <v>1509604764.9545808</v>
      </c>
    </row>
    <row r="167" spans="1:14" x14ac:dyDescent="0.3">
      <c r="A167" s="27"/>
      <c r="B167" s="219"/>
      <c r="C167" s="37">
        <v>8</v>
      </c>
      <c r="D167" s="182">
        <v>1000000</v>
      </c>
      <c r="E167" s="164">
        <v>0</v>
      </c>
      <c r="F167" s="130">
        <v>750000</v>
      </c>
      <c r="G167" s="130">
        <v>500000</v>
      </c>
      <c r="H167" s="49">
        <f t="shared" si="9"/>
        <v>1012315843.3325295</v>
      </c>
      <c r="I167" s="165">
        <v>1.7999999999999999E-2</v>
      </c>
      <c r="J167" s="51">
        <v>50000</v>
      </c>
      <c r="K167" s="197">
        <f t="shared" si="12"/>
        <v>526650507.39123362</v>
      </c>
      <c r="L167" s="34">
        <v>1.7999999999999999E-2</v>
      </c>
      <c r="M167" s="51">
        <f t="shared" si="10"/>
        <v>526700507.39123362</v>
      </c>
      <c r="N167" s="204">
        <f t="shared" si="11"/>
        <v>1539016350.7237632</v>
      </c>
    </row>
    <row r="168" spans="1:14" x14ac:dyDescent="0.3">
      <c r="A168" s="27"/>
      <c r="B168" s="219"/>
      <c r="C168" s="37">
        <v>9</v>
      </c>
      <c r="D168" s="182">
        <v>1000000</v>
      </c>
      <c r="E168" s="164">
        <v>0</v>
      </c>
      <c r="F168" s="130">
        <v>750000</v>
      </c>
      <c r="G168" s="130">
        <v>500000</v>
      </c>
      <c r="H168" s="49">
        <f t="shared" si="9"/>
        <v>1031810028.5125151</v>
      </c>
      <c r="I168" s="165">
        <v>1.7999999999999999E-2</v>
      </c>
      <c r="J168" s="51">
        <v>50000</v>
      </c>
      <c r="K168" s="197">
        <f t="shared" si="12"/>
        <v>537097316.52427578</v>
      </c>
      <c r="L168" s="34">
        <v>1.7999999999999999E-2</v>
      </c>
      <c r="M168" s="51">
        <f t="shared" si="10"/>
        <v>537147316.52427578</v>
      </c>
      <c r="N168" s="204">
        <f t="shared" si="11"/>
        <v>1568957345.0367908</v>
      </c>
    </row>
    <row r="169" spans="1:14" x14ac:dyDescent="0.3">
      <c r="A169" s="27"/>
      <c r="B169" s="219"/>
      <c r="C169" s="37">
        <v>10</v>
      </c>
      <c r="D169" s="182">
        <v>1000000</v>
      </c>
      <c r="E169" s="164">
        <v>0</v>
      </c>
      <c r="F169" s="130">
        <v>750000</v>
      </c>
      <c r="G169" s="130">
        <v>500000</v>
      </c>
      <c r="H169" s="49">
        <f t="shared" si="9"/>
        <v>1051655109.0257404</v>
      </c>
      <c r="I169" s="165">
        <v>1.7999999999999999E-2</v>
      </c>
      <c r="J169" s="51">
        <v>50000</v>
      </c>
      <c r="K169" s="197">
        <f t="shared" si="12"/>
        <v>547732168.22171271</v>
      </c>
      <c r="L169" s="34">
        <v>1.7999999999999999E-2</v>
      </c>
      <c r="M169" s="51">
        <f t="shared" si="10"/>
        <v>547782168.22171271</v>
      </c>
      <c r="N169" s="204">
        <f t="shared" si="11"/>
        <v>1599437277.2474532</v>
      </c>
    </row>
    <row r="170" spans="1:14" ht="17.25" thickBot="1" x14ac:dyDescent="0.35">
      <c r="A170" s="27"/>
      <c r="B170" s="219"/>
      <c r="C170" s="39">
        <v>11</v>
      </c>
      <c r="D170" s="182">
        <v>1000000</v>
      </c>
      <c r="E170" s="164">
        <v>0</v>
      </c>
      <c r="F170" s="130">
        <v>750000</v>
      </c>
      <c r="G170" s="130">
        <v>500000</v>
      </c>
      <c r="H170" s="49">
        <f t="shared" si="9"/>
        <v>1071857400.9882038</v>
      </c>
      <c r="I170" s="165">
        <v>1.7999999999999999E-2</v>
      </c>
      <c r="J170" s="51">
        <v>50000</v>
      </c>
      <c r="K170" s="197">
        <f t="shared" si="12"/>
        <v>558558447.24970353</v>
      </c>
      <c r="L170" s="136">
        <v>1.7999999999999999E-2</v>
      </c>
      <c r="M170" s="51">
        <f t="shared" si="10"/>
        <v>558608447.24970353</v>
      </c>
      <c r="N170" s="204">
        <f t="shared" si="11"/>
        <v>1630465848.2379074</v>
      </c>
    </row>
    <row r="171" spans="1:14" ht="17.25" thickBot="1" x14ac:dyDescent="0.35">
      <c r="A171" s="27"/>
      <c r="B171" s="219"/>
      <c r="C171" s="29">
        <v>12</v>
      </c>
      <c r="D171" s="182">
        <v>1000000</v>
      </c>
      <c r="E171" s="164">
        <v>0</v>
      </c>
      <c r="F171" s="130">
        <v>750000</v>
      </c>
      <c r="G171" s="130">
        <v>500000</v>
      </c>
      <c r="H171" s="49">
        <f t="shared" si="9"/>
        <v>1092423334.2059915</v>
      </c>
      <c r="I171" s="165">
        <v>1.7999999999999999E-2</v>
      </c>
      <c r="J171" s="51">
        <v>50000</v>
      </c>
      <c r="K171" s="197">
        <f t="shared" si="12"/>
        <v>569579599.3001982</v>
      </c>
      <c r="L171" s="137">
        <v>1.7999999999999999E-2</v>
      </c>
      <c r="M171" s="51">
        <f t="shared" si="10"/>
        <v>569629599.3001982</v>
      </c>
      <c r="N171" s="204">
        <f t="shared" si="11"/>
        <v>1662052933.5061898</v>
      </c>
    </row>
    <row r="172" spans="1:14" x14ac:dyDescent="0.3">
      <c r="A172" s="27">
        <v>15</v>
      </c>
      <c r="B172" s="219">
        <v>2036</v>
      </c>
      <c r="C172" s="36">
        <v>1</v>
      </c>
      <c r="D172" s="182">
        <v>1000000</v>
      </c>
      <c r="E172" s="164">
        <v>0</v>
      </c>
      <c r="F172" s="130">
        <v>750000</v>
      </c>
      <c r="G172" s="130">
        <v>500000</v>
      </c>
      <c r="H172" s="49">
        <f t="shared" si="9"/>
        <v>1113359454.2216992</v>
      </c>
      <c r="I172" s="165">
        <v>1.7999999999999999E-2</v>
      </c>
      <c r="J172" s="51">
        <v>50000</v>
      </c>
      <c r="K172" s="197">
        <f t="shared" si="12"/>
        <v>572811717.69739902</v>
      </c>
      <c r="L172" s="135">
        <v>4.0000000000000001E-3</v>
      </c>
      <c r="M172" s="51">
        <f t="shared" si="10"/>
        <v>572861717.69739902</v>
      </c>
      <c r="N172" s="204">
        <f t="shared" si="11"/>
        <v>1686221171.9190984</v>
      </c>
    </row>
    <row r="173" spans="1:14" x14ac:dyDescent="0.3">
      <c r="A173" s="27"/>
      <c r="B173" s="219"/>
      <c r="C173" s="37">
        <v>2</v>
      </c>
      <c r="D173" s="182">
        <v>1000000</v>
      </c>
      <c r="E173" s="164">
        <v>0</v>
      </c>
      <c r="F173" s="130">
        <v>750000</v>
      </c>
      <c r="G173" s="130">
        <v>500000</v>
      </c>
      <c r="H173" s="49">
        <f t="shared" si="9"/>
        <v>1134672424.3976898</v>
      </c>
      <c r="I173" s="165">
        <v>1.7999999999999999E-2</v>
      </c>
      <c r="J173" s="51">
        <v>50000</v>
      </c>
      <c r="K173" s="197">
        <f t="shared" si="12"/>
        <v>584089428.61595225</v>
      </c>
      <c r="L173" s="34">
        <v>1.7999999999999999E-2</v>
      </c>
      <c r="M173" s="51">
        <f t="shared" si="10"/>
        <v>584139428.61595225</v>
      </c>
      <c r="N173" s="204">
        <f t="shared" si="11"/>
        <v>1718811853.0136421</v>
      </c>
    </row>
    <row r="174" spans="1:14" x14ac:dyDescent="0.3">
      <c r="A174" s="27"/>
      <c r="B174" s="219"/>
      <c r="C174" s="37">
        <v>3</v>
      </c>
      <c r="D174" s="182">
        <v>1000000</v>
      </c>
      <c r="E174" s="164">
        <v>0</v>
      </c>
      <c r="F174" s="130">
        <v>750000</v>
      </c>
      <c r="G174" s="130">
        <v>500000</v>
      </c>
      <c r="H174" s="49">
        <f t="shared" si="9"/>
        <v>1156369028.0368483</v>
      </c>
      <c r="I174" s="165">
        <v>1.7999999999999999E-2</v>
      </c>
      <c r="J174" s="51">
        <v>50000</v>
      </c>
      <c r="K174" s="197">
        <f t="shared" si="12"/>
        <v>595570138.33103943</v>
      </c>
      <c r="L174" s="34">
        <v>1.7999999999999999E-2</v>
      </c>
      <c r="M174" s="51">
        <f t="shared" si="10"/>
        <v>595620138.33103943</v>
      </c>
      <c r="N174" s="204">
        <f t="shared" si="11"/>
        <v>1751989166.3678877</v>
      </c>
    </row>
    <row r="175" spans="1:14" x14ac:dyDescent="0.3">
      <c r="A175" s="27"/>
      <c r="B175" s="219"/>
      <c r="C175" s="37">
        <v>4</v>
      </c>
      <c r="D175" s="182">
        <v>1000000</v>
      </c>
      <c r="E175" s="164">
        <v>0</v>
      </c>
      <c r="F175" s="130">
        <v>750000</v>
      </c>
      <c r="G175" s="130">
        <v>500000</v>
      </c>
      <c r="H175" s="49">
        <f t="shared" si="9"/>
        <v>1178456170.5415115</v>
      </c>
      <c r="I175" s="165">
        <v>1.7999999999999999E-2</v>
      </c>
      <c r="J175" s="51">
        <v>50000</v>
      </c>
      <c r="K175" s="197">
        <f t="shared" si="12"/>
        <v>607257500.82099819</v>
      </c>
      <c r="L175" s="34">
        <v>1.7999999999999999E-2</v>
      </c>
      <c r="M175" s="51">
        <f t="shared" si="10"/>
        <v>607307500.82099819</v>
      </c>
      <c r="N175" s="204">
        <f t="shared" si="11"/>
        <v>1785763671.3625097</v>
      </c>
    </row>
    <row r="176" spans="1:14" x14ac:dyDescent="0.3">
      <c r="A176" s="27"/>
      <c r="B176" s="219"/>
      <c r="C176" s="37">
        <v>5</v>
      </c>
      <c r="D176" s="182">
        <v>1000000</v>
      </c>
      <c r="E176" s="164">
        <v>0</v>
      </c>
      <c r="F176" s="130">
        <v>750000</v>
      </c>
      <c r="G176" s="130">
        <v>500000</v>
      </c>
      <c r="H176" s="49">
        <f t="shared" si="9"/>
        <v>1200940881.6112587</v>
      </c>
      <c r="I176" s="165">
        <v>1.7999999999999999E-2</v>
      </c>
      <c r="J176" s="51">
        <v>50000</v>
      </c>
      <c r="K176" s="197">
        <f t="shared" si="12"/>
        <v>619155235.83577621</v>
      </c>
      <c r="L176" s="34">
        <v>1.7999999999999999E-2</v>
      </c>
      <c r="M176" s="51">
        <f t="shared" si="10"/>
        <v>619205235.83577621</v>
      </c>
      <c r="N176" s="204">
        <f t="shared" si="11"/>
        <v>1820146117.4470348</v>
      </c>
    </row>
    <row r="177" spans="1:14" x14ac:dyDescent="0.3">
      <c r="A177" s="27"/>
      <c r="B177" s="219"/>
      <c r="C177" s="37">
        <v>6</v>
      </c>
      <c r="D177" s="182">
        <v>1000000</v>
      </c>
      <c r="E177" s="164">
        <v>0</v>
      </c>
      <c r="F177" s="130">
        <v>750000</v>
      </c>
      <c r="G177" s="130">
        <v>500000</v>
      </c>
      <c r="H177" s="49">
        <f t="shared" si="9"/>
        <v>1223830317.4802613</v>
      </c>
      <c r="I177" s="165">
        <v>1.7999999999999999E-2</v>
      </c>
      <c r="J177" s="51">
        <v>50000</v>
      </c>
      <c r="K177" s="197">
        <f t="shared" si="12"/>
        <v>631267130.0808202</v>
      </c>
      <c r="L177" s="34">
        <v>1.7999999999999999E-2</v>
      </c>
      <c r="M177" s="51">
        <f t="shared" si="10"/>
        <v>631317130.0808202</v>
      </c>
      <c r="N177" s="204">
        <f t="shared" si="11"/>
        <v>1855147447.5610814</v>
      </c>
    </row>
    <row r="178" spans="1:14" x14ac:dyDescent="0.3">
      <c r="A178" s="27"/>
      <c r="B178" s="219"/>
      <c r="C178" s="37">
        <v>7</v>
      </c>
      <c r="D178" s="182">
        <v>1000000</v>
      </c>
      <c r="E178" s="164">
        <v>0</v>
      </c>
      <c r="F178" s="130">
        <v>750000</v>
      </c>
      <c r="G178" s="130">
        <v>500000</v>
      </c>
      <c r="H178" s="49">
        <f t="shared" si="9"/>
        <v>1247131763.194906</v>
      </c>
      <c r="I178" s="165">
        <v>1.7999999999999999E-2</v>
      </c>
      <c r="J178" s="51">
        <v>50000</v>
      </c>
      <c r="K178" s="197">
        <f t="shared" si="12"/>
        <v>643597038.42227495</v>
      </c>
      <c r="L178" s="34">
        <v>1.7999999999999999E-2</v>
      </c>
      <c r="M178" s="51">
        <f t="shared" si="10"/>
        <v>643647038.42227495</v>
      </c>
      <c r="N178" s="204">
        <f t="shared" si="11"/>
        <v>1890778801.6171808</v>
      </c>
    </row>
    <row r="179" spans="1:14" x14ac:dyDescent="0.3">
      <c r="A179" s="27"/>
      <c r="B179" s="219"/>
      <c r="C179" s="37">
        <v>8</v>
      </c>
      <c r="D179" s="182">
        <v>1000000</v>
      </c>
      <c r="E179" s="164">
        <v>0</v>
      </c>
      <c r="F179" s="130">
        <v>750000</v>
      </c>
      <c r="G179" s="130">
        <v>500000</v>
      </c>
      <c r="H179" s="49">
        <f t="shared" si="9"/>
        <v>1270852634.9324143</v>
      </c>
      <c r="I179" s="165">
        <v>1.7999999999999999E-2</v>
      </c>
      <c r="J179" s="51">
        <v>50000</v>
      </c>
      <c r="K179" s="197">
        <f t="shared" si="12"/>
        <v>656148885.11387587</v>
      </c>
      <c r="L179" s="34">
        <v>1.7999999999999999E-2</v>
      </c>
      <c r="M179" s="51">
        <f t="shared" si="10"/>
        <v>656198885.11387587</v>
      </c>
      <c r="N179" s="204">
        <f t="shared" si="11"/>
        <v>1927051520.0462902</v>
      </c>
    </row>
    <row r="180" spans="1:14" x14ac:dyDescent="0.3">
      <c r="A180" s="27"/>
      <c r="B180" s="219"/>
      <c r="C180" s="37">
        <v>9</v>
      </c>
      <c r="D180" s="182">
        <v>1000000</v>
      </c>
      <c r="E180" s="164">
        <v>0</v>
      </c>
      <c r="F180" s="130">
        <v>750000</v>
      </c>
      <c r="G180" s="130">
        <v>500000</v>
      </c>
      <c r="H180" s="49">
        <f t="shared" si="9"/>
        <v>1295000482.3611977</v>
      </c>
      <c r="I180" s="165">
        <v>1.7999999999999999E-2</v>
      </c>
      <c r="J180" s="51">
        <v>50000</v>
      </c>
      <c r="K180" s="197">
        <f t="shared" si="12"/>
        <v>668926665.04592562</v>
      </c>
      <c r="L180" s="34">
        <v>1.7999999999999999E-2</v>
      </c>
      <c r="M180" s="51">
        <f t="shared" si="10"/>
        <v>668976665.04592562</v>
      </c>
      <c r="N180" s="204">
        <f t="shared" si="11"/>
        <v>1963977147.4071233</v>
      </c>
    </row>
    <row r="181" spans="1:14" x14ac:dyDescent="0.3">
      <c r="A181" s="27"/>
      <c r="B181" s="219"/>
      <c r="C181" s="37">
        <v>10</v>
      </c>
      <c r="D181" s="182">
        <v>1000000</v>
      </c>
      <c r="E181" s="164">
        <v>0</v>
      </c>
      <c r="F181" s="130">
        <v>750000</v>
      </c>
      <c r="G181" s="130">
        <v>500000</v>
      </c>
      <c r="H181" s="49">
        <f t="shared" si="9"/>
        <v>1319582991.0436993</v>
      </c>
      <c r="I181" s="165">
        <v>1.7999999999999999E-2</v>
      </c>
      <c r="J181" s="51">
        <v>50000</v>
      </c>
      <c r="K181" s="197">
        <f t="shared" si="12"/>
        <v>681934445.01675224</v>
      </c>
      <c r="L181" s="34">
        <v>1.7999999999999999E-2</v>
      </c>
      <c r="M181" s="51">
        <f t="shared" si="10"/>
        <v>681984445.01675224</v>
      </c>
      <c r="N181" s="204">
        <f t="shared" si="11"/>
        <v>2001567436.0604515</v>
      </c>
    </row>
    <row r="182" spans="1:14" ht="17.25" thickBot="1" x14ac:dyDescent="0.35">
      <c r="A182" s="27"/>
      <c r="B182" s="219"/>
      <c r="C182" s="39">
        <v>11</v>
      </c>
      <c r="D182" s="182">
        <v>1000000</v>
      </c>
      <c r="E182" s="164">
        <v>0</v>
      </c>
      <c r="F182" s="130">
        <v>750000</v>
      </c>
      <c r="G182" s="130">
        <v>500000</v>
      </c>
      <c r="H182" s="49">
        <f t="shared" si="9"/>
        <v>1344607984.8824859</v>
      </c>
      <c r="I182" s="165">
        <v>1.7999999999999999E-2</v>
      </c>
      <c r="J182" s="51">
        <v>50000</v>
      </c>
      <c r="K182" s="197">
        <f t="shared" si="12"/>
        <v>695176365.02705383</v>
      </c>
      <c r="L182" s="136">
        <v>1.7999999999999999E-2</v>
      </c>
      <c r="M182" s="51">
        <f t="shared" si="10"/>
        <v>695226365.02705383</v>
      </c>
      <c r="N182" s="204">
        <f t="shared" si="11"/>
        <v>2039834349.9095397</v>
      </c>
    </row>
    <row r="183" spans="1:14" ht="17.25" thickBot="1" x14ac:dyDescent="0.35">
      <c r="A183" s="27"/>
      <c r="B183" s="219"/>
      <c r="C183" s="29">
        <v>12</v>
      </c>
      <c r="D183" s="182">
        <v>1000000</v>
      </c>
      <c r="E183" s="164">
        <v>0</v>
      </c>
      <c r="F183" s="130">
        <v>750000</v>
      </c>
      <c r="G183" s="130">
        <v>500000</v>
      </c>
      <c r="H183" s="49">
        <f t="shared" si="9"/>
        <v>1370083428.6103706</v>
      </c>
      <c r="I183" s="165">
        <v>1.7999999999999999E-2</v>
      </c>
      <c r="J183" s="51">
        <v>50000</v>
      </c>
      <c r="K183" s="197">
        <f t="shared" si="12"/>
        <v>708656639.59754086</v>
      </c>
      <c r="L183" s="137">
        <v>1.7999999999999999E-2</v>
      </c>
      <c r="M183" s="51">
        <f t="shared" si="10"/>
        <v>708706639.59754086</v>
      </c>
      <c r="N183" s="204">
        <f t="shared" si="11"/>
        <v>2078790068.2079115</v>
      </c>
    </row>
    <row r="184" spans="1:14" x14ac:dyDescent="0.3">
      <c r="A184" s="27">
        <v>16</v>
      </c>
      <c r="B184" s="219">
        <v>2037</v>
      </c>
      <c r="C184" s="36">
        <v>1</v>
      </c>
      <c r="D184" s="182">
        <v>1000000</v>
      </c>
      <c r="E184" s="164">
        <v>0</v>
      </c>
      <c r="F184" s="130">
        <v>750000</v>
      </c>
      <c r="G184" s="130">
        <v>500000</v>
      </c>
      <c r="H184" s="49">
        <f t="shared" si="9"/>
        <v>1396017430.3253572</v>
      </c>
      <c r="I184" s="165">
        <v>1.7999999999999999E-2</v>
      </c>
      <c r="J184" s="51">
        <v>50000</v>
      </c>
      <c r="K184" s="197">
        <f t="shared" si="12"/>
        <v>712445066.155931</v>
      </c>
      <c r="L184" s="135">
        <v>4.0000000000000001E-3</v>
      </c>
      <c r="M184" s="51">
        <f t="shared" si="10"/>
        <v>712495066.155931</v>
      </c>
      <c r="N184" s="204">
        <f t="shared" si="11"/>
        <v>2108512496.4812882</v>
      </c>
    </row>
    <row r="185" spans="1:14" x14ac:dyDescent="0.3">
      <c r="A185" s="27"/>
      <c r="B185" s="219"/>
      <c r="C185" s="37">
        <v>2</v>
      </c>
      <c r="D185" s="182">
        <v>1000000</v>
      </c>
      <c r="E185" s="164">
        <v>0</v>
      </c>
      <c r="F185" s="130">
        <v>750000</v>
      </c>
      <c r="G185" s="130">
        <v>500000</v>
      </c>
      <c r="H185" s="49">
        <f t="shared" si="9"/>
        <v>1422418244.0712137</v>
      </c>
      <c r="I185" s="165">
        <v>1.7999999999999999E-2</v>
      </c>
      <c r="J185" s="51">
        <v>50000</v>
      </c>
      <c r="K185" s="197">
        <f t="shared" si="12"/>
        <v>726236177.34673774</v>
      </c>
      <c r="L185" s="34">
        <v>1.7999999999999999E-2</v>
      </c>
      <c r="M185" s="51">
        <f t="shared" si="10"/>
        <v>726286177.34673774</v>
      </c>
      <c r="N185" s="204">
        <f t="shared" si="11"/>
        <v>2148704421.4179516</v>
      </c>
    </row>
    <row r="186" spans="1:14" x14ac:dyDescent="0.3">
      <c r="A186" s="27"/>
      <c r="B186" s="219"/>
      <c r="C186" s="37">
        <v>3</v>
      </c>
      <c r="D186" s="182">
        <v>1000000</v>
      </c>
      <c r="E186" s="164">
        <v>0</v>
      </c>
      <c r="F186" s="130">
        <v>750000</v>
      </c>
      <c r="G186" s="130">
        <v>500000</v>
      </c>
      <c r="H186" s="49">
        <f t="shared" si="9"/>
        <v>1449294272.4644957</v>
      </c>
      <c r="I186" s="165">
        <v>1.7999999999999999E-2</v>
      </c>
      <c r="J186" s="51">
        <v>50000</v>
      </c>
      <c r="K186" s="197">
        <f t="shared" si="12"/>
        <v>740275528.53897905</v>
      </c>
      <c r="L186" s="34">
        <v>1.7999999999999999E-2</v>
      </c>
      <c r="M186" s="51">
        <f t="shared" si="10"/>
        <v>740325528.53897905</v>
      </c>
      <c r="N186" s="204">
        <f t="shared" si="11"/>
        <v>2189619801.0034747</v>
      </c>
    </row>
    <row r="187" spans="1:14" x14ac:dyDescent="0.3">
      <c r="A187" s="27"/>
      <c r="B187" s="219"/>
      <c r="C187" s="37">
        <v>4</v>
      </c>
      <c r="D187" s="182">
        <v>1000000</v>
      </c>
      <c r="E187" s="164">
        <v>0</v>
      </c>
      <c r="F187" s="130">
        <v>750000</v>
      </c>
      <c r="G187" s="130">
        <v>500000</v>
      </c>
      <c r="H187" s="49">
        <f t="shared" si="9"/>
        <v>1476654069.3688567</v>
      </c>
      <c r="I187" s="165">
        <v>1.7999999999999999E-2</v>
      </c>
      <c r="J187" s="51">
        <v>50000</v>
      </c>
      <c r="K187" s="197">
        <f t="shared" si="12"/>
        <v>754567588.05268073</v>
      </c>
      <c r="L187" s="34">
        <v>1.7999999999999999E-2</v>
      </c>
      <c r="M187" s="51">
        <f t="shared" si="10"/>
        <v>754617588.05268073</v>
      </c>
      <c r="N187" s="204">
        <f t="shared" si="11"/>
        <v>2231271657.4215374</v>
      </c>
    </row>
    <row r="188" spans="1:14" x14ac:dyDescent="0.3">
      <c r="A188" s="27"/>
      <c r="B188" s="219"/>
      <c r="C188" s="37">
        <v>5</v>
      </c>
      <c r="D188" s="182">
        <v>1000000</v>
      </c>
      <c r="E188" s="164">
        <v>0</v>
      </c>
      <c r="F188" s="130">
        <v>750000</v>
      </c>
      <c r="G188" s="130">
        <v>500000</v>
      </c>
      <c r="H188" s="49">
        <f t="shared" si="9"/>
        <v>1504506342.617496</v>
      </c>
      <c r="I188" s="165">
        <v>1.7999999999999999E-2</v>
      </c>
      <c r="J188" s="51">
        <v>50000</v>
      </c>
      <c r="K188" s="197">
        <f t="shared" si="12"/>
        <v>769116904.63762903</v>
      </c>
      <c r="L188" s="34">
        <v>1.7999999999999999E-2</v>
      </c>
      <c r="M188" s="51">
        <f t="shared" si="10"/>
        <v>769166904.63762903</v>
      </c>
      <c r="N188" s="204">
        <f t="shared" si="11"/>
        <v>2273673247.255125</v>
      </c>
    </row>
    <row r="189" spans="1:14" x14ac:dyDescent="0.3">
      <c r="A189" s="27"/>
      <c r="B189" s="219"/>
      <c r="C189" s="37">
        <v>6</v>
      </c>
      <c r="D189" s="182">
        <v>1000000</v>
      </c>
      <c r="E189" s="164">
        <v>0</v>
      </c>
      <c r="F189" s="130">
        <v>750000</v>
      </c>
      <c r="G189" s="130">
        <v>500000</v>
      </c>
      <c r="H189" s="49">
        <f t="shared" si="9"/>
        <v>1532859956.784611</v>
      </c>
      <c r="I189" s="165">
        <v>1.7999999999999999E-2</v>
      </c>
      <c r="J189" s="51">
        <v>50000</v>
      </c>
      <c r="K189" s="197">
        <f t="shared" si="12"/>
        <v>783928108.92110634</v>
      </c>
      <c r="L189" s="34">
        <v>1.7999999999999999E-2</v>
      </c>
      <c r="M189" s="51">
        <f t="shared" si="10"/>
        <v>783978108.92110634</v>
      </c>
      <c r="N189" s="204">
        <f t="shared" si="11"/>
        <v>2316838065.7057171</v>
      </c>
    </row>
    <row r="190" spans="1:14" x14ac:dyDescent="0.3">
      <c r="A190" s="27"/>
      <c r="B190" s="219"/>
      <c r="C190" s="37">
        <v>7</v>
      </c>
      <c r="D190" s="182">
        <v>1000000</v>
      </c>
      <c r="E190" s="164">
        <v>0</v>
      </c>
      <c r="F190" s="130">
        <v>750000</v>
      </c>
      <c r="G190" s="130">
        <v>500000</v>
      </c>
      <c r="H190" s="49">
        <f t="shared" si="9"/>
        <v>1561723936.0067339</v>
      </c>
      <c r="I190" s="165">
        <v>1.7999999999999999E-2</v>
      </c>
      <c r="J190" s="51">
        <v>50000</v>
      </c>
      <c r="K190" s="197">
        <f t="shared" si="12"/>
        <v>799005914.88168621</v>
      </c>
      <c r="L190" s="34">
        <v>1.7999999999999999E-2</v>
      </c>
      <c r="M190" s="51">
        <f t="shared" si="10"/>
        <v>799055914.88168621</v>
      </c>
      <c r="N190" s="204">
        <f t="shared" si="11"/>
        <v>2360779850.8884201</v>
      </c>
    </row>
    <row r="191" spans="1:14" x14ac:dyDescent="0.3">
      <c r="A191" s="27"/>
      <c r="B191" s="219"/>
      <c r="C191" s="37">
        <v>8</v>
      </c>
      <c r="D191" s="182">
        <v>1000000</v>
      </c>
      <c r="E191" s="164">
        <v>0</v>
      </c>
      <c r="F191" s="130">
        <v>750000</v>
      </c>
      <c r="G191" s="130">
        <v>500000</v>
      </c>
      <c r="H191" s="49">
        <f t="shared" si="9"/>
        <v>1591107466.8548551</v>
      </c>
      <c r="I191" s="165">
        <v>1.7999999999999999E-2</v>
      </c>
      <c r="J191" s="51">
        <v>50000</v>
      </c>
      <c r="K191" s="197">
        <f t="shared" si="12"/>
        <v>814355121.34955657</v>
      </c>
      <c r="L191" s="34">
        <v>1.7999999999999999E-2</v>
      </c>
      <c r="M191" s="51">
        <f t="shared" si="10"/>
        <v>814405121.34955657</v>
      </c>
      <c r="N191" s="204">
        <f t="shared" si="11"/>
        <v>2405512588.2044115</v>
      </c>
    </row>
    <row r="192" spans="1:14" x14ac:dyDescent="0.3">
      <c r="A192" s="27"/>
      <c r="B192" s="219"/>
      <c r="C192" s="37">
        <v>9</v>
      </c>
      <c r="D192" s="182">
        <v>1000000</v>
      </c>
      <c r="E192" s="164">
        <v>0</v>
      </c>
      <c r="F192" s="130">
        <v>750000</v>
      </c>
      <c r="G192" s="130">
        <v>500000</v>
      </c>
      <c r="H192" s="49">
        <f t="shared" si="9"/>
        <v>1621019901.2582424</v>
      </c>
      <c r="I192" s="165">
        <v>1.7999999999999999E-2</v>
      </c>
      <c r="J192" s="51">
        <v>50000</v>
      </c>
      <c r="K192" s="197">
        <f t="shared" si="12"/>
        <v>829980613.53384852</v>
      </c>
      <c r="L192" s="34">
        <v>1.7999999999999999E-2</v>
      </c>
      <c r="M192" s="51">
        <f t="shared" si="10"/>
        <v>830030613.53384852</v>
      </c>
      <c r="N192" s="204">
        <f t="shared" si="11"/>
        <v>2451050514.7920909</v>
      </c>
    </row>
    <row r="193" spans="1:14" x14ac:dyDescent="0.3">
      <c r="A193" s="27"/>
      <c r="B193" s="219"/>
      <c r="C193" s="37">
        <v>10</v>
      </c>
      <c r="D193" s="182">
        <v>1000000</v>
      </c>
      <c r="E193" s="164">
        <v>0</v>
      </c>
      <c r="F193" s="130">
        <v>750000</v>
      </c>
      <c r="G193" s="130">
        <v>500000</v>
      </c>
      <c r="H193" s="49">
        <f t="shared" si="9"/>
        <v>1651470759.4808908</v>
      </c>
      <c r="I193" s="165">
        <v>1.7999999999999999E-2</v>
      </c>
      <c r="J193" s="51">
        <v>50000</v>
      </c>
      <c r="K193" s="197">
        <f t="shared" si="12"/>
        <v>845887364.57745779</v>
      </c>
      <c r="L193" s="34">
        <v>1.7999999999999999E-2</v>
      </c>
      <c r="M193" s="51">
        <f t="shared" si="10"/>
        <v>845937364.57745779</v>
      </c>
      <c r="N193" s="204">
        <f t="shared" si="11"/>
        <v>2497408124.0583487</v>
      </c>
    </row>
    <row r="194" spans="1:14" ht="17.25" thickBot="1" x14ac:dyDescent="0.35">
      <c r="A194" s="38"/>
      <c r="B194" s="219"/>
      <c r="C194" s="39">
        <v>11</v>
      </c>
      <c r="D194" s="182">
        <v>1000000</v>
      </c>
      <c r="E194" s="164">
        <v>0</v>
      </c>
      <c r="F194" s="130">
        <v>750000</v>
      </c>
      <c r="G194" s="130">
        <v>500000</v>
      </c>
      <c r="H194" s="49">
        <f t="shared" si="9"/>
        <v>1682469733.1515467</v>
      </c>
      <c r="I194" s="165">
        <v>1.7999999999999999E-2</v>
      </c>
      <c r="J194" s="51">
        <v>50000</v>
      </c>
      <c r="K194" s="197">
        <f t="shared" si="12"/>
        <v>862080437.13985205</v>
      </c>
      <c r="L194" s="136">
        <v>1.7999999999999999E-2</v>
      </c>
      <c r="M194" s="51">
        <f t="shared" si="10"/>
        <v>862130437.13985205</v>
      </c>
      <c r="N194" s="204">
        <f t="shared" si="11"/>
        <v>2544600170.291399</v>
      </c>
    </row>
    <row r="195" spans="1:14" s="43" customFormat="1" ht="17.25" thickBot="1" x14ac:dyDescent="0.35">
      <c r="A195" s="40"/>
      <c r="B195" s="219"/>
      <c r="C195" s="29">
        <v>12</v>
      </c>
      <c r="D195" s="182">
        <v>1000000</v>
      </c>
      <c r="E195" s="164">
        <v>0</v>
      </c>
      <c r="F195" s="130">
        <v>750000</v>
      </c>
      <c r="G195" s="130">
        <v>500000</v>
      </c>
      <c r="H195" s="49">
        <f t="shared" si="9"/>
        <v>1714026688.3482745</v>
      </c>
      <c r="I195" s="165">
        <v>1.7999999999999999E-2</v>
      </c>
      <c r="J195" s="51">
        <v>50000</v>
      </c>
      <c r="K195" s="197">
        <f t="shared" si="12"/>
        <v>878564985.00836933</v>
      </c>
      <c r="L195" s="137">
        <v>1.7999999999999999E-2</v>
      </c>
      <c r="M195" s="51">
        <f t="shared" si="10"/>
        <v>878614985.00836933</v>
      </c>
      <c r="N195" s="204">
        <f t="shared" si="11"/>
        <v>2592641673.3566437</v>
      </c>
    </row>
    <row r="196" spans="1:14" s="60" customFormat="1" x14ac:dyDescent="0.3">
      <c r="A196" s="58" t="s">
        <v>91</v>
      </c>
      <c r="B196" s="216">
        <v>2038</v>
      </c>
      <c r="C196" s="59">
        <v>1</v>
      </c>
      <c r="D196" s="182">
        <v>1000000</v>
      </c>
      <c r="E196" s="164">
        <v>0</v>
      </c>
      <c r="F196" s="130">
        <v>750000</v>
      </c>
      <c r="G196" s="130">
        <v>500000</v>
      </c>
      <c r="H196" s="49">
        <f t="shared" si="9"/>
        <v>1746151668.7385435</v>
      </c>
      <c r="I196" s="165">
        <v>1.7999999999999999E-2</v>
      </c>
      <c r="J196" s="51">
        <v>50000</v>
      </c>
      <c r="K196" s="197">
        <f t="shared" si="12"/>
        <v>883033044.94840276</v>
      </c>
      <c r="L196" s="135">
        <v>4.0000000000000001E-3</v>
      </c>
      <c r="M196" s="51">
        <f t="shared" si="10"/>
        <v>883083044.94840276</v>
      </c>
      <c r="N196" s="204">
        <f t="shared" si="11"/>
        <v>2629234713.6869464</v>
      </c>
    </row>
    <row r="197" spans="1:14" s="60" customFormat="1" x14ac:dyDescent="0.3">
      <c r="A197" s="61"/>
      <c r="B197" s="216"/>
      <c r="C197" s="62">
        <v>2</v>
      </c>
      <c r="D197" s="182">
        <v>1000000</v>
      </c>
      <c r="E197" s="164">
        <v>0</v>
      </c>
      <c r="F197" s="130">
        <v>750000</v>
      </c>
      <c r="G197" s="130">
        <v>500000</v>
      </c>
      <c r="H197" s="49">
        <f t="shared" si="9"/>
        <v>1778854898.7758372</v>
      </c>
      <c r="I197" s="165">
        <v>1.7999999999999999E-2</v>
      </c>
      <c r="J197" s="51">
        <v>50000</v>
      </c>
      <c r="K197" s="197">
        <f t="shared" si="12"/>
        <v>899894739.75747406</v>
      </c>
      <c r="L197" s="34">
        <v>1.7999999999999999E-2</v>
      </c>
      <c r="M197" s="51">
        <f t="shared" si="10"/>
        <v>899944739.75747406</v>
      </c>
      <c r="N197" s="204">
        <f t="shared" si="11"/>
        <v>2678799638.5333114</v>
      </c>
    </row>
    <row r="198" spans="1:14" s="60" customFormat="1" x14ac:dyDescent="0.3">
      <c r="A198" s="61"/>
      <c r="B198" s="216"/>
      <c r="C198" s="62">
        <v>3</v>
      </c>
      <c r="D198" s="182">
        <v>1000000</v>
      </c>
      <c r="E198" s="164">
        <v>0</v>
      </c>
      <c r="F198" s="130">
        <v>750000</v>
      </c>
      <c r="G198" s="130">
        <v>500000</v>
      </c>
      <c r="H198" s="49">
        <f t="shared" si="9"/>
        <v>1812146786.9538023</v>
      </c>
      <c r="I198" s="165">
        <v>1.7999999999999999E-2</v>
      </c>
      <c r="J198" s="51">
        <v>50000</v>
      </c>
      <c r="K198" s="197">
        <f t="shared" si="12"/>
        <v>917059945.07310855</v>
      </c>
      <c r="L198" s="34">
        <v>1.7999999999999999E-2</v>
      </c>
      <c r="M198" s="51">
        <f t="shared" si="10"/>
        <v>917109945.07310855</v>
      </c>
      <c r="N198" s="204">
        <f t="shared" si="11"/>
        <v>2729256732.0269108</v>
      </c>
    </row>
    <row r="199" spans="1:14" s="60" customFormat="1" x14ac:dyDescent="0.3">
      <c r="A199" s="61"/>
      <c r="B199" s="216"/>
      <c r="C199" s="62">
        <v>4</v>
      </c>
      <c r="D199" s="182">
        <v>1000000</v>
      </c>
      <c r="E199" s="164">
        <v>0</v>
      </c>
      <c r="F199" s="130">
        <v>750000</v>
      </c>
      <c r="G199" s="130">
        <v>500000</v>
      </c>
      <c r="H199" s="49">
        <f t="shared" si="9"/>
        <v>1846037929.1189709</v>
      </c>
      <c r="I199" s="165">
        <v>1.7999999999999999E-2</v>
      </c>
      <c r="J199" s="51">
        <v>50000</v>
      </c>
      <c r="K199" s="197">
        <f t="shared" si="12"/>
        <v>934534124.0844245</v>
      </c>
      <c r="L199" s="34">
        <v>1.7999999999999999E-2</v>
      </c>
      <c r="M199" s="51">
        <f t="shared" si="10"/>
        <v>934584124.0844245</v>
      </c>
      <c r="N199" s="204">
        <f t="shared" si="11"/>
        <v>2780622053.2033954</v>
      </c>
    </row>
    <row r="200" spans="1:14" s="60" customFormat="1" x14ac:dyDescent="0.3">
      <c r="A200" s="61"/>
      <c r="B200" s="216"/>
      <c r="C200" s="62">
        <v>5</v>
      </c>
      <c r="D200" s="182">
        <v>1000000</v>
      </c>
      <c r="E200" s="164">
        <v>0</v>
      </c>
      <c r="F200" s="130">
        <v>750000</v>
      </c>
      <c r="G200" s="130">
        <v>500000</v>
      </c>
      <c r="H200" s="49">
        <f t="shared" si="9"/>
        <v>1880539111.8431122</v>
      </c>
      <c r="I200" s="165">
        <v>1.7999999999999999E-2</v>
      </c>
      <c r="J200" s="51">
        <v>50000</v>
      </c>
      <c r="K200" s="197">
        <f t="shared" si="12"/>
        <v>952322838.31794417</v>
      </c>
      <c r="L200" s="34">
        <v>1.7999999999999999E-2</v>
      </c>
      <c r="M200" s="51">
        <f t="shared" si="10"/>
        <v>952372838.31794417</v>
      </c>
      <c r="N200" s="204">
        <f t="shared" si="11"/>
        <v>2832911950.1610565</v>
      </c>
    </row>
    <row r="201" spans="1:14" s="60" customFormat="1" x14ac:dyDescent="0.3">
      <c r="A201" s="61"/>
      <c r="B201" s="216"/>
      <c r="C201" s="62">
        <v>6</v>
      </c>
      <c r="D201" s="182">
        <v>1000000</v>
      </c>
      <c r="E201" s="164">
        <v>0</v>
      </c>
      <c r="F201" s="130">
        <v>750000</v>
      </c>
      <c r="G201" s="130">
        <v>500000</v>
      </c>
      <c r="H201" s="49">
        <f t="shared" si="9"/>
        <v>1915661315.8562882</v>
      </c>
      <c r="I201" s="165">
        <v>1.7999999999999999E-2</v>
      </c>
      <c r="J201" s="51">
        <v>50000</v>
      </c>
      <c r="K201" s="197">
        <f t="shared" si="12"/>
        <v>970431749.40766716</v>
      </c>
      <c r="L201" s="34">
        <v>1.7999999999999999E-2</v>
      </c>
      <c r="M201" s="51">
        <f t="shared" si="10"/>
        <v>970481749.40766716</v>
      </c>
      <c r="N201" s="204">
        <f t="shared" si="11"/>
        <v>2886143065.2639551</v>
      </c>
    </row>
    <row r="202" spans="1:14" s="60" customFormat="1" x14ac:dyDescent="0.3">
      <c r="A202" s="61"/>
      <c r="B202" s="216"/>
      <c r="C202" s="62">
        <v>7</v>
      </c>
      <c r="D202" s="182">
        <v>1000000</v>
      </c>
      <c r="E202" s="164">
        <v>0</v>
      </c>
      <c r="F202" s="130">
        <v>750000</v>
      </c>
      <c r="G202" s="130">
        <v>500000</v>
      </c>
      <c r="H202" s="49">
        <f t="shared" si="9"/>
        <v>1951415719.5417013</v>
      </c>
      <c r="I202" s="165">
        <v>1.7999999999999999E-2</v>
      </c>
      <c r="J202" s="51">
        <v>50000</v>
      </c>
      <c r="K202" s="197">
        <f t="shared" si="12"/>
        <v>988866620.8970052</v>
      </c>
      <c r="L202" s="34">
        <v>1.7999999999999999E-2</v>
      </c>
      <c r="M202" s="51">
        <f t="shared" si="10"/>
        <v>988916620.8970052</v>
      </c>
      <c r="N202" s="204">
        <f t="shared" si="11"/>
        <v>2940332340.4387064</v>
      </c>
    </row>
    <row r="203" spans="1:14" s="60" customFormat="1" x14ac:dyDescent="0.3">
      <c r="A203" s="61"/>
      <c r="B203" s="216"/>
      <c r="C203" s="62">
        <v>8</v>
      </c>
      <c r="D203" s="182">
        <v>1000000</v>
      </c>
      <c r="E203" s="164">
        <v>0</v>
      </c>
      <c r="F203" s="130">
        <v>750000</v>
      </c>
      <c r="G203" s="130">
        <v>500000</v>
      </c>
      <c r="H203" s="49">
        <f t="shared" si="9"/>
        <v>1987813702.4934518</v>
      </c>
      <c r="I203" s="165">
        <v>1.7999999999999999E-2</v>
      </c>
      <c r="J203" s="51">
        <v>50000</v>
      </c>
      <c r="K203" s="197">
        <f t="shared" si="12"/>
        <v>1007633320.0731514</v>
      </c>
      <c r="L203" s="34">
        <v>1.7999999999999999E-2</v>
      </c>
      <c r="M203" s="51">
        <f t="shared" si="10"/>
        <v>1007683320.0731514</v>
      </c>
      <c r="N203" s="204">
        <f t="shared" si="11"/>
        <v>2995497022.5666032</v>
      </c>
    </row>
    <row r="204" spans="1:14" s="60" customFormat="1" x14ac:dyDescent="0.3">
      <c r="A204" s="61"/>
      <c r="B204" s="216"/>
      <c r="C204" s="62">
        <v>9</v>
      </c>
      <c r="D204" s="182">
        <v>1000000</v>
      </c>
      <c r="E204" s="164">
        <v>0</v>
      </c>
      <c r="F204" s="130">
        <v>750000</v>
      </c>
      <c r="G204" s="130">
        <v>500000</v>
      </c>
      <c r="H204" s="49">
        <f t="shared" si="9"/>
        <v>2024866849.138334</v>
      </c>
      <c r="I204" s="165">
        <v>1.7999999999999999E-2</v>
      </c>
      <c r="J204" s="51">
        <v>50000</v>
      </c>
      <c r="K204" s="197">
        <f t="shared" si="12"/>
        <v>1026737819.8344681</v>
      </c>
      <c r="L204" s="34">
        <v>1.7999999999999999E-2</v>
      </c>
      <c r="M204" s="51">
        <f t="shared" si="10"/>
        <v>1026787819.8344681</v>
      </c>
      <c r="N204" s="204">
        <f t="shared" si="11"/>
        <v>3051654668.9728022</v>
      </c>
    </row>
    <row r="205" spans="1:14" s="60" customFormat="1" x14ac:dyDescent="0.3">
      <c r="A205" s="61"/>
      <c r="B205" s="216"/>
      <c r="C205" s="62">
        <v>10</v>
      </c>
      <c r="D205" s="182">
        <v>1000000</v>
      </c>
      <c r="E205" s="164">
        <v>0</v>
      </c>
      <c r="F205" s="130">
        <v>750000</v>
      </c>
      <c r="G205" s="130">
        <v>500000</v>
      </c>
      <c r="H205" s="49">
        <f t="shared" si="9"/>
        <v>2062586952.4228241</v>
      </c>
      <c r="I205" s="165">
        <v>1.7999999999999999E-2</v>
      </c>
      <c r="J205" s="51">
        <v>50000</v>
      </c>
      <c r="K205" s="197">
        <f t="shared" si="12"/>
        <v>1046186200.5914886</v>
      </c>
      <c r="L205" s="34">
        <v>1.7999999999999999E-2</v>
      </c>
      <c r="M205" s="51">
        <f t="shared" si="10"/>
        <v>1046236200.5914886</v>
      </c>
      <c r="N205" s="204">
        <f t="shared" si="11"/>
        <v>3108823153.0143127</v>
      </c>
    </row>
    <row r="206" spans="1:14" s="60" customFormat="1" ht="17.25" thickBot="1" x14ac:dyDescent="0.35">
      <c r="A206" s="63"/>
      <c r="B206" s="216"/>
      <c r="C206" s="64">
        <v>11</v>
      </c>
      <c r="D206" s="182">
        <v>1000000</v>
      </c>
      <c r="E206" s="164">
        <v>0</v>
      </c>
      <c r="F206" s="130">
        <v>750000</v>
      </c>
      <c r="G206" s="130">
        <v>500000</v>
      </c>
      <c r="H206" s="49">
        <f t="shared" si="9"/>
        <v>2100986017.5664349</v>
      </c>
      <c r="I206" s="165">
        <v>1.7999999999999999E-2</v>
      </c>
      <c r="J206" s="51">
        <v>50000</v>
      </c>
      <c r="K206" s="197">
        <f t="shared" si="12"/>
        <v>1065984652.2021354</v>
      </c>
      <c r="L206" s="136">
        <v>1.7999999999999999E-2</v>
      </c>
      <c r="M206" s="51">
        <f t="shared" si="10"/>
        <v>1066034652.2021354</v>
      </c>
      <c r="N206" s="204">
        <f t="shared" si="11"/>
        <v>3167020669.7685704</v>
      </c>
    </row>
    <row r="207" spans="1:14" s="67" customFormat="1" ht="17.25" thickBot="1" x14ac:dyDescent="0.35">
      <c r="A207" s="65"/>
      <c r="B207" s="216"/>
      <c r="C207" s="66">
        <v>12</v>
      </c>
      <c r="D207" s="182">
        <v>1000000</v>
      </c>
      <c r="E207" s="164">
        <v>0</v>
      </c>
      <c r="F207" s="130">
        <v>750000</v>
      </c>
      <c r="G207" s="130">
        <v>500000</v>
      </c>
      <c r="H207" s="49">
        <f t="shared" si="9"/>
        <v>2140076265.8826306</v>
      </c>
      <c r="I207" s="165">
        <v>1.7999999999999999E-2</v>
      </c>
      <c r="J207" s="51">
        <v>50000</v>
      </c>
      <c r="K207" s="197">
        <f t="shared" si="12"/>
        <v>1086139475.9417739</v>
      </c>
      <c r="L207" s="137">
        <v>1.7999999999999999E-2</v>
      </c>
      <c r="M207" s="51">
        <f t="shared" si="10"/>
        <v>1086189475.9417739</v>
      </c>
      <c r="N207" s="204">
        <f t="shared" si="11"/>
        <v>3226265741.8244047</v>
      </c>
    </row>
    <row r="208" spans="1:14" s="60" customFormat="1" x14ac:dyDescent="0.3">
      <c r="A208" s="58">
        <v>18</v>
      </c>
      <c r="B208" s="216">
        <v>2039</v>
      </c>
      <c r="C208" s="59">
        <v>1</v>
      </c>
      <c r="D208" s="182">
        <v>1000000</v>
      </c>
      <c r="E208" s="164">
        <v>0</v>
      </c>
      <c r="F208" s="130">
        <v>750000</v>
      </c>
      <c r="G208" s="130">
        <v>500000</v>
      </c>
      <c r="H208" s="49">
        <f t="shared" si="9"/>
        <v>2179870138.6685181</v>
      </c>
      <c r="I208" s="165">
        <v>1.7999999999999999E-2</v>
      </c>
      <c r="J208" s="51">
        <v>50000</v>
      </c>
      <c r="K208" s="197">
        <f t="shared" si="12"/>
        <v>1091437833.845541</v>
      </c>
      <c r="L208" s="135">
        <v>4.0000000000000001E-3</v>
      </c>
      <c r="M208" s="51">
        <f t="shared" si="10"/>
        <v>1091487833.845541</v>
      </c>
      <c r="N208" s="204">
        <f t="shared" si="11"/>
        <v>3271357972.5140591</v>
      </c>
    </row>
    <row r="209" spans="1:14" s="60" customFormat="1" x14ac:dyDescent="0.3">
      <c r="A209" s="61"/>
      <c r="B209" s="216"/>
      <c r="C209" s="62">
        <v>2</v>
      </c>
      <c r="D209" s="182">
        <v>1000000</v>
      </c>
      <c r="E209" s="164">
        <v>0</v>
      </c>
      <c r="F209" s="130">
        <v>750000</v>
      </c>
      <c r="G209" s="130">
        <v>500000</v>
      </c>
      <c r="H209" s="49">
        <f t="shared" si="9"/>
        <v>2220380301.1645513</v>
      </c>
      <c r="I209" s="165">
        <v>1.7999999999999999E-2</v>
      </c>
      <c r="J209" s="51">
        <v>50000</v>
      </c>
      <c r="K209" s="197">
        <f t="shared" si="12"/>
        <v>1112050814.8547606</v>
      </c>
      <c r="L209" s="34">
        <v>1.7999999999999999E-2</v>
      </c>
      <c r="M209" s="51">
        <f t="shared" si="10"/>
        <v>1112100814.8547606</v>
      </c>
      <c r="N209" s="204">
        <f t="shared" si="11"/>
        <v>3332481116.0193119</v>
      </c>
    </row>
    <row r="210" spans="1:14" s="60" customFormat="1" x14ac:dyDescent="0.3">
      <c r="A210" s="61"/>
      <c r="B210" s="216"/>
      <c r="C210" s="62">
        <v>3</v>
      </c>
      <c r="D210" s="182">
        <v>1000000</v>
      </c>
      <c r="E210" s="164">
        <v>0</v>
      </c>
      <c r="F210" s="130">
        <v>750000</v>
      </c>
      <c r="G210" s="130">
        <v>500000</v>
      </c>
      <c r="H210" s="49">
        <f t="shared" si="9"/>
        <v>2261619646.5855131</v>
      </c>
      <c r="I210" s="165">
        <v>1.7999999999999999E-2</v>
      </c>
      <c r="J210" s="51">
        <v>50000</v>
      </c>
      <c r="K210" s="197">
        <f t="shared" si="12"/>
        <v>1133034829.5221462</v>
      </c>
      <c r="L210" s="34">
        <v>1.7999999999999999E-2</v>
      </c>
      <c r="M210" s="51">
        <f t="shared" si="10"/>
        <v>1133084829.5221462</v>
      </c>
      <c r="N210" s="204">
        <f t="shared" si="11"/>
        <v>3394704476.1076593</v>
      </c>
    </row>
    <row r="211" spans="1:14" s="60" customFormat="1" x14ac:dyDescent="0.3">
      <c r="A211" s="61"/>
      <c r="B211" s="216"/>
      <c r="C211" s="62">
        <v>4</v>
      </c>
      <c r="D211" s="182">
        <v>1000000</v>
      </c>
      <c r="E211" s="164">
        <v>0</v>
      </c>
      <c r="F211" s="130">
        <v>750000</v>
      </c>
      <c r="G211" s="130">
        <v>500000</v>
      </c>
      <c r="H211" s="49">
        <f t="shared" si="9"/>
        <v>2303601300.2240524</v>
      </c>
      <c r="I211" s="165">
        <v>1.7999999999999999E-2</v>
      </c>
      <c r="J211" s="51">
        <v>50000</v>
      </c>
      <c r="K211" s="197">
        <f t="shared" si="12"/>
        <v>1154396556.4535449</v>
      </c>
      <c r="L211" s="34">
        <v>1.7999999999999999E-2</v>
      </c>
      <c r="M211" s="51">
        <f t="shared" si="10"/>
        <v>1154446556.4535449</v>
      </c>
      <c r="N211" s="204">
        <f t="shared" si="11"/>
        <v>3458047856.677597</v>
      </c>
    </row>
    <row r="212" spans="1:14" s="60" customFormat="1" x14ac:dyDescent="0.3">
      <c r="A212" s="61"/>
      <c r="B212" s="216"/>
      <c r="C212" s="62">
        <v>5</v>
      </c>
      <c r="D212" s="182">
        <v>1000000</v>
      </c>
      <c r="E212" s="164">
        <v>0</v>
      </c>
      <c r="F212" s="130">
        <v>750000</v>
      </c>
      <c r="G212" s="130">
        <v>500000</v>
      </c>
      <c r="H212" s="49">
        <f t="shared" si="9"/>
        <v>2346338623.6280851</v>
      </c>
      <c r="I212" s="165">
        <v>1.7999999999999999E-2</v>
      </c>
      <c r="J212" s="51">
        <v>50000</v>
      </c>
      <c r="K212" s="197">
        <f t="shared" si="12"/>
        <v>1176142794.4697087</v>
      </c>
      <c r="L212" s="34">
        <v>1.7999999999999999E-2</v>
      </c>
      <c r="M212" s="51">
        <f t="shared" si="10"/>
        <v>1176192794.4697087</v>
      </c>
      <c r="N212" s="204">
        <f t="shared" si="11"/>
        <v>3522531418.0977936</v>
      </c>
    </row>
    <row r="213" spans="1:14" s="60" customFormat="1" x14ac:dyDescent="0.3">
      <c r="A213" s="61"/>
      <c r="B213" s="216"/>
      <c r="C213" s="62">
        <v>6</v>
      </c>
      <c r="D213" s="182">
        <v>1000000</v>
      </c>
      <c r="E213" s="164">
        <v>0</v>
      </c>
      <c r="F213" s="130">
        <v>750000</v>
      </c>
      <c r="G213" s="130">
        <v>500000</v>
      </c>
      <c r="H213" s="49">
        <f t="shared" si="9"/>
        <v>2389845218.8533907</v>
      </c>
      <c r="I213" s="165">
        <v>1.7999999999999999E-2</v>
      </c>
      <c r="J213" s="51">
        <v>50000</v>
      </c>
      <c r="K213" s="197">
        <f t="shared" si="12"/>
        <v>1198280464.7701635</v>
      </c>
      <c r="L213" s="34">
        <v>1.7999999999999999E-2</v>
      </c>
      <c r="M213" s="51">
        <f t="shared" si="10"/>
        <v>1198330464.7701635</v>
      </c>
      <c r="N213" s="204">
        <f t="shared" si="11"/>
        <v>3588175683.6235542</v>
      </c>
    </row>
    <row r="214" spans="1:14" s="60" customFormat="1" x14ac:dyDescent="0.3">
      <c r="A214" s="61"/>
      <c r="B214" s="216"/>
      <c r="C214" s="62">
        <v>7</v>
      </c>
      <c r="D214" s="182">
        <v>1000000</v>
      </c>
      <c r="E214" s="164">
        <v>0</v>
      </c>
      <c r="F214" s="130">
        <v>750000</v>
      </c>
      <c r="G214" s="130">
        <v>500000</v>
      </c>
      <c r="H214" s="49">
        <f t="shared" ref="H214:H255" si="13" xml:space="preserve"> (H213 + G214 + F214) + ((H213 + G214 + F214) * I214 )</f>
        <v>2434134932.7927518</v>
      </c>
      <c r="I214" s="165">
        <v>1.7999999999999999E-2</v>
      </c>
      <c r="J214" s="51">
        <v>50000</v>
      </c>
      <c r="K214" s="197">
        <f t="shared" si="12"/>
        <v>1220816613.1360264</v>
      </c>
      <c r="L214" s="34">
        <v>1.7999999999999999E-2</v>
      </c>
      <c r="M214" s="51">
        <f t="shared" ref="M214:M255" si="14" xml:space="preserve"> J214 + K214</f>
        <v>1220866613.1360264</v>
      </c>
      <c r="N214" s="204">
        <f t="shared" ref="N214:N255" si="15" xml:space="preserve"> H214 + M214</f>
        <v>3655001545.9287782</v>
      </c>
    </row>
    <row r="215" spans="1:14" s="60" customFormat="1" x14ac:dyDescent="0.3">
      <c r="A215" s="61"/>
      <c r="B215" s="216"/>
      <c r="C215" s="62">
        <v>8</v>
      </c>
      <c r="D215" s="182">
        <v>1000000</v>
      </c>
      <c r="E215" s="164">
        <v>0</v>
      </c>
      <c r="F215" s="130">
        <v>750000</v>
      </c>
      <c r="G215" s="130">
        <v>500000</v>
      </c>
      <c r="H215" s="49">
        <f t="shared" si="13"/>
        <v>2479221861.5830212</v>
      </c>
      <c r="I215" s="165">
        <v>1.7999999999999999E-2</v>
      </c>
      <c r="J215" s="51">
        <v>50000</v>
      </c>
      <c r="K215" s="197">
        <f t="shared" si="12"/>
        <v>1243758412.1724749</v>
      </c>
      <c r="L215" s="34">
        <v>1.7999999999999999E-2</v>
      </c>
      <c r="M215" s="51">
        <f t="shared" si="14"/>
        <v>1243808412.1724749</v>
      </c>
      <c r="N215" s="204">
        <f t="shared" si="15"/>
        <v>3723030273.755496</v>
      </c>
    </row>
    <row r="216" spans="1:14" s="60" customFormat="1" x14ac:dyDescent="0.3">
      <c r="A216" s="61"/>
      <c r="B216" s="216"/>
      <c r="C216" s="62">
        <v>9</v>
      </c>
      <c r="D216" s="182">
        <v>1000000</v>
      </c>
      <c r="E216" s="164">
        <v>0</v>
      </c>
      <c r="F216" s="130">
        <v>750000</v>
      </c>
      <c r="G216" s="130">
        <v>500000</v>
      </c>
      <c r="H216" s="49">
        <f t="shared" si="13"/>
        <v>2525120355.0915155</v>
      </c>
      <c r="I216" s="165">
        <v>1.7999999999999999E-2</v>
      </c>
      <c r="J216" s="51">
        <v>50000</v>
      </c>
      <c r="K216" s="197">
        <f t="shared" ref="K216:K255" si="16" xml:space="preserve"> (K215 + D216 - E216 - J216) + ((K215 + D216 - E216 - J216) * L216)</f>
        <v>1267113163.5915794</v>
      </c>
      <c r="L216" s="34">
        <v>1.7999999999999999E-2</v>
      </c>
      <c r="M216" s="51">
        <f t="shared" si="14"/>
        <v>1267163163.5915794</v>
      </c>
      <c r="N216" s="204">
        <f t="shared" si="15"/>
        <v>3792283518.683095</v>
      </c>
    </row>
    <row r="217" spans="1:14" s="60" customFormat="1" x14ac:dyDescent="0.3">
      <c r="A217" s="61"/>
      <c r="B217" s="216"/>
      <c r="C217" s="62">
        <v>10</v>
      </c>
      <c r="D217" s="182">
        <v>1000000</v>
      </c>
      <c r="E217" s="164">
        <v>0</v>
      </c>
      <c r="F217" s="130">
        <v>750000</v>
      </c>
      <c r="G217" s="130">
        <v>500000</v>
      </c>
      <c r="H217" s="49">
        <f t="shared" si="13"/>
        <v>2571845021.4831629</v>
      </c>
      <c r="I217" s="165">
        <v>1.7999999999999999E-2</v>
      </c>
      <c r="J217" s="51">
        <v>50000</v>
      </c>
      <c r="K217" s="197">
        <f t="shared" si="16"/>
        <v>1290888300.5362279</v>
      </c>
      <c r="L217" s="34">
        <v>1.7999999999999999E-2</v>
      </c>
      <c r="M217" s="51">
        <f t="shared" si="14"/>
        <v>1290938300.5362279</v>
      </c>
      <c r="N217" s="204">
        <f t="shared" si="15"/>
        <v>3862783322.0193911</v>
      </c>
    </row>
    <row r="218" spans="1:14" s="60" customFormat="1" ht="17.25" thickBot="1" x14ac:dyDescent="0.35">
      <c r="A218" s="63"/>
      <c r="B218" s="216"/>
      <c r="C218" s="64">
        <v>11</v>
      </c>
      <c r="D218" s="182">
        <v>1000000</v>
      </c>
      <c r="E218" s="164">
        <v>0</v>
      </c>
      <c r="F218" s="130">
        <v>750000</v>
      </c>
      <c r="G218" s="130">
        <v>500000</v>
      </c>
      <c r="H218" s="49">
        <f t="shared" si="13"/>
        <v>2619410731.8698597</v>
      </c>
      <c r="I218" s="165">
        <v>1.7999999999999999E-2</v>
      </c>
      <c r="J218" s="51">
        <v>50000</v>
      </c>
      <c r="K218" s="197">
        <f t="shared" si="16"/>
        <v>1315091389.9458799</v>
      </c>
      <c r="L218" s="136">
        <v>1.7999999999999999E-2</v>
      </c>
      <c r="M218" s="51">
        <f t="shared" si="14"/>
        <v>1315141389.9458799</v>
      </c>
      <c r="N218" s="204">
        <f t="shared" si="15"/>
        <v>3934552121.8157396</v>
      </c>
    </row>
    <row r="219" spans="1:14" s="60" customFormat="1" ht="17.25" thickBot="1" x14ac:dyDescent="0.35">
      <c r="A219" s="65"/>
      <c r="B219" s="216"/>
      <c r="C219" s="66">
        <v>12</v>
      </c>
      <c r="D219" s="182">
        <v>1000000</v>
      </c>
      <c r="E219" s="164">
        <v>0</v>
      </c>
      <c r="F219" s="130">
        <v>750000</v>
      </c>
      <c r="G219" s="130">
        <v>500000</v>
      </c>
      <c r="H219" s="49">
        <f t="shared" si="13"/>
        <v>2667832625.0435171</v>
      </c>
      <c r="I219" s="165">
        <v>1.7999999999999999E-2</v>
      </c>
      <c r="J219" s="51">
        <v>50000</v>
      </c>
      <c r="K219" s="197">
        <f t="shared" si="16"/>
        <v>1339730134.9649057</v>
      </c>
      <c r="L219" s="137">
        <v>1.7999999999999999E-2</v>
      </c>
      <c r="M219" s="51">
        <f t="shared" si="14"/>
        <v>1339780134.9649057</v>
      </c>
      <c r="N219" s="204">
        <f t="shared" si="15"/>
        <v>4007612760.0084229</v>
      </c>
    </row>
    <row r="220" spans="1:14" s="60" customFormat="1" x14ac:dyDescent="0.3">
      <c r="A220" s="58">
        <v>19</v>
      </c>
      <c r="B220" s="216">
        <v>2040</v>
      </c>
      <c r="C220" s="59">
        <v>1</v>
      </c>
      <c r="D220" s="182">
        <v>1000000</v>
      </c>
      <c r="E220" s="164">
        <v>0</v>
      </c>
      <c r="F220" s="130">
        <v>750000</v>
      </c>
      <c r="G220" s="130">
        <v>500000</v>
      </c>
      <c r="H220" s="49">
        <f t="shared" si="13"/>
        <v>2717126112.2943006</v>
      </c>
      <c r="I220" s="165">
        <v>1.7999999999999999E-2</v>
      </c>
      <c r="J220" s="51">
        <v>50000</v>
      </c>
      <c r="K220" s="197">
        <f t="shared" si="16"/>
        <v>1346042855.5047653</v>
      </c>
      <c r="L220" s="135">
        <v>4.0000000000000001E-3</v>
      </c>
      <c r="M220" s="51">
        <f t="shared" si="14"/>
        <v>1346092855.5047653</v>
      </c>
      <c r="N220" s="204">
        <f t="shared" si="15"/>
        <v>4063218967.7990656</v>
      </c>
    </row>
    <row r="221" spans="1:14" s="60" customFormat="1" x14ac:dyDescent="0.3">
      <c r="A221" s="61"/>
      <c r="B221" s="216"/>
      <c r="C221" s="62">
        <v>2</v>
      </c>
      <c r="D221" s="182">
        <v>1000000</v>
      </c>
      <c r="E221" s="164">
        <v>0</v>
      </c>
      <c r="F221" s="130">
        <v>750000</v>
      </c>
      <c r="G221" s="130">
        <v>500000</v>
      </c>
      <c r="H221" s="49">
        <f t="shared" si="13"/>
        <v>2767306882.315598</v>
      </c>
      <c r="I221" s="165">
        <v>1.7999999999999999E-2</v>
      </c>
      <c r="J221" s="51">
        <v>50000</v>
      </c>
      <c r="K221" s="197">
        <f t="shared" si="16"/>
        <v>1371238726.903851</v>
      </c>
      <c r="L221" s="34">
        <v>1.7999999999999999E-2</v>
      </c>
      <c r="M221" s="51">
        <f t="shared" si="14"/>
        <v>1371288726.903851</v>
      </c>
      <c r="N221" s="204">
        <f t="shared" si="15"/>
        <v>4138595609.219449</v>
      </c>
    </row>
    <row r="222" spans="1:14" s="60" customFormat="1" x14ac:dyDescent="0.3">
      <c r="A222" s="61"/>
      <c r="B222" s="216"/>
      <c r="C222" s="62">
        <v>3</v>
      </c>
      <c r="D222" s="182">
        <v>1000000</v>
      </c>
      <c r="E222" s="164">
        <v>0</v>
      </c>
      <c r="F222" s="130">
        <v>750000</v>
      </c>
      <c r="G222" s="130">
        <v>500000</v>
      </c>
      <c r="H222" s="49">
        <f t="shared" si="13"/>
        <v>2818390906.197279</v>
      </c>
      <c r="I222" s="165">
        <v>1.7999999999999999E-2</v>
      </c>
      <c r="J222" s="51">
        <v>50000</v>
      </c>
      <c r="K222" s="197">
        <f t="shared" si="16"/>
        <v>1396888123.9881203</v>
      </c>
      <c r="L222" s="34">
        <v>1.7999999999999999E-2</v>
      </c>
      <c r="M222" s="51">
        <f t="shared" si="14"/>
        <v>1396938123.9881203</v>
      </c>
      <c r="N222" s="204">
        <f t="shared" si="15"/>
        <v>4215329030.1853991</v>
      </c>
    </row>
    <row r="223" spans="1:14" s="60" customFormat="1" x14ac:dyDescent="0.3">
      <c r="A223" s="61"/>
      <c r="B223" s="216"/>
      <c r="C223" s="62">
        <v>4</v>
      </c>
      <c r="D223" s="182">
        <v>1000000</v>
      </c>
      <c r="E223" s="164">
        <v>0</v>
      </c>
      <c r="F223" s="130">
        <v>750000</v>
      </c>
      <c r="G223" s="130">
        <v>500000</v>
      </c>
      <c r="H223" s="49">
        <f t="shared" si="13"/>
        <v>2870394442.5088301</v>
      </c>
      <c r="I223" s="165">
        <v>1.7999999999999999E-2</v>
      </c>
      <c r="J223" s="51">
        <v>50000</v>
      </c>
      <c r="K223" s="197">
        <f t="shared" si="16"/>
        <v>1422999210.2199066</v>
      </c>
      <c r="L223" s="34">
        <v>1.7999999999999999E-2</v>
      </c>
      <c r="M223" s="51">
        <f t="shared" si="14"/>
        <v>1423049210.2199066</v>
      </c>
      <c r="N223" s="204">
        <f t="shared" si="15"/>
        <v>4293443652.7287369</v>
      </c>
    </row>
    <row r="224" spans="1:14" s="60" customFormat="1" x14ac:dyDescent="0.3">
      <c r="A224" s="61"/>
      <c r="B224" s="216"/>
      <c r="C224" s="62">
        <v>5</v>
      </c>
      <c r="D224" s="182">
        <v>1000000</v>
      </c>
      <c r="E224" s="164">
        <v>0</v>
      </c>
      <c r="F224" s="130">
        <v>750000</v>
      </c>
      <c r="G224" s="130">
        <v>500000</v>
      </c>
      <c r="H224" s="49">
        <f t="shared" si="13"/>
        <v>2923334042.473989</v>
      </c>
      <c r="I224" s="165">
        <v>1.7999999999999999E-2</v>
      </c>
      <c r="J224" s="51">
        <v>50000</v>
      </c>
      <c r="K224" s="197">
        <f t="shared" si="16"/>
        <v>1449580296.0038648</v>
      </c>
      <c r="L224" s="34">
        <v>1.7999999999999999E-2</v>
      </c>
      <c r="M224" s="51">
        <f t="shared" si="14"/>
        <v>1449630296.0038648</v>
      </c>
      <c r="N224" s="204">
        <f t="shared" si="15"/>
        <v>4372964338.4778538</v>
      </c>
    </row>
    <row r="225" spans="1:14" s="60" customFormat="1" x14ac:dyDescent="0.3">
      <c r="A225" s="61"/>
      <c r="B225" s="216"/>
      <c r="C225" s="62">
        <v>6</v>
      </c>
      <c r="D225" s="182">
        <v>1000000</v>
      </c>
      <c r="E225" s="164">
        <v>0</v>
      </c>
      <c r="F225" s="130">
        <v>750000</v>
      </c>
      <c r="G225" s="130">
        <v>500000</v>
      </c>
      <c r="H225" s="49">
        <f t="shared" si="13"/>
        <v>2977226555.2385206</v>
      </c>
      <c r="I225" s="165">
        <v>1.7999999999999999E-2</v>
      </c>
      <c r="J225" s="51">
        <v>50000</v>
      </c>
      <c r="K225" s="197">
        <f t="shared" si="16"/>
        <v>1476639841.3319342</v>
      </c>
      <c r="L225" s="34">
        <v>1.7999999999999999E-2</v>
      </c>
      <c r="M225" s="51">
        <f t="shared" si="14"/>
        <v>1476689841.3319342</v>
      </c>
      <c r="N225" s="204">
        <f t="shared" si="15"/>
        <v>4453916396.5704546</v>
      </c>
    </row>
    <row r="226" spans="1:14" s="60" customFormat="1" x14ac:dyDescent="0.3">
      <c r="A226" s="61"/>
      <c r="B226" s="216"/>
      <c r="C226" s="62">
        <v>7</v>
      </c>
      <c r="D226" s="182">
        <v>1000000</v>
      </c>
      <c r="E226" s="164">
        <v>0</v>
      </c>
      <c r="F226" s="130">
        <v>750000</v>
      </c>
      <c r="G226" s="130">
        <v>500000</v>
      </c>
      <c r="H226" s="49">
        <f t="shared" si="13"/>
        <v>3032089133.2328138</v>
      </c>
      <c r="I226" s="165">
        <v>1.7999999999999999E-2</v>
      </c>
      <c r="J226" s="51">
        <v>50000</v>
      </c>
      <c r="K226" s="197">
        <f t="shared" si="16"/>
        <v>1504186458.475909</v>
      </c>
      <c r="L226" s="34">
        <v>1.7999999999999999E-2</v>
      </c>
      <c r="M226" s="51">
        <f t="shared" si="14"/>
        <v>1504236458.475909</v>
      </c>
      <c r="N226" s="204">
        <f t="shared" si="15"/>
        <v>4536325591.7087231</v>
      </c>
    </row>
    <row r="227" spans="1:14" s="60" customFormat="1" x14ac:dyDescent="0.3">
      <c r="A227" s="61"/>
      <c r="B227" s="216"/>
      <c r="C227" s="62">
        <v>8</v>
      </c>
      <c r="D227" s="182">
        <v>1000000</v>
      </c>
      <c r="E227" s="164">
        <v>0</v>
      </c>
      <c r="F227" s="130">
        <v>750000</v>
      </c>
      <c r="G227" s="130">
        <v>500000</v>
      </c>
      <c r="H227" s="49">
        <f t="shared" si="13"/>
        <v>3087939237.6310043</v>
      </c>
      <c r="I227" s="165">
        <v>1.7999999999999999E-2</v>
      </c>
      <c r="J227" s="51">
        <v>50000</v>
      </c>
      <c r="K227" s="197">
        <f t="shared" si="16"/>
        <v>1532228914.7284753</v>
      </c>
      <c r="L227" s="34">
        <v>1.7999999999999999E-2</v>
      </c>
      <c r="M227" s="51">
        <f t="shared" si="14"/>
        <v>1532278914.7284753</v>
      </c>
      <c r="N227" s="204">
        <f t="shared" si="15"/>
        <v>4620218152.3594799</v>
      </c>
    </row>
    <row r="228" spans="1:14" s="60" customFormat="1" x14ac:dyDescent="0.3">
      <c r="A228" s="61"/>
      <c r="B228" s="216"/>
      <c r="C228" s="62">
        <v>9</v>
      </c>
      <c r="D228" s="182">
        <v>1000000</v>
      </c>
      <c r="E228" s="164">
        <v>0</v>
      </c>
      <c r="F228" s="130">
        <v>750000</v>
      </c>
      <c r="G228" s="130">
        <v>500000</v>
      </c>
      <c r="H228" s="49">
        <f t="shared" si="13"/>
        <v>3144794643.9083624</v>
      </c>
      <c r="I228" s="165">
        <v>1.7999999999999999E-2</v>
      </c>
      <c r="J228" s="51">
        <v>50000</v>
      </c>
      <c r="K228" s="197">
        <f t="shared" si="16"/>
        <v>1560776135.1935878</v>
      </c>
      <c r="L228" s="34">
        <v>1.7999999999999999E-2</v>
      </c>
      <c r="M228" s="51">
        <f t="shared" si="14"/>
        <v>1560826135.1935878</v>
      </c>
      <c r="N228" s="204">
        <f t="shared" si="15"/>
        <v>4705620779.1019497</v>
      </c>
    </row>
    <row r="229" spans="1:14" s="60" customFormat="1" x14ac:dyDescent="0.3">
      <c r="A229" s="61"/>
      <c r="B229" s="216"/>
      <c r="C229" s="62">
        <v>10</v>
      </c>
      <c r="D229" s="182">
        <v>1000000</v>
      </c>
      <c r="E229" s="164">
        <v>0</v>
      </c>
      <c r="F229" s="130">
        <v>750000</v>
      </c>
      <c r="G229" s="130">
        <v>500000</v>
      </c>
      <c r="H229" s="49">
        <f t="shared" si="13"/>
        <v>3202673447.498713</v>
      </c>
      <c r="I229" s="165">
        <v>1.7999999999999999E-2</v>
      </c>
      <c r="J229" s="51">
        <v>50000</v>
      </c>
      <c r="K229" s="197">
        <f t="shared" si="16"/>
        <v>1589837205.6270723</v>
      </c>
      <c r="L229" s="34">
        <v>1.7999999999999999E-2</v>
      </c>
      <c r="M229" s="51">
        <f t="shared" si="14"/>
        <v>1589887205.6270723</v>
      </c>
      <c r="N229" s="204">
        <f t="shared" si="15"/>
        <v>4792560653.1257858</v>
      </c>
    </row>
    <row r="230" spans="1:14" s="60" customFormat="1" ht="17.25" thickBot="1" x14ac:dyDescent="0.35">
      <c r="A230" s="63"/>
      <c r="B230" s="216"/>
      <c r="C230" s="64">
        <v>11</v>
      </c>
      <c r="D230" s="182">
        <v>1000000</v>
      </c>
      <c r="E230" s="164">
        <v>0</v>
      </c>
      <c r="F230" s="130">
        <v>750000</v>
      </c>
      <c r="G230" s="130">
        <v>500000</v>
      </c>
      <c r="H230" s="49">
        <f t="shared" si="13"/>
        <v>3261594069.55369</v>
      </c>
      <c r="I230" s="165">
        <v>1.7999999999999999E-2</v>
      </c>
      <c r="J230" s="51">
        <v>50000</v>
      </c>
      <c r="K230" s="197">
        <f t="shared" si="16"/>
        <v>1619421375.3283596</v>
      </c>
      <c r="L230" s="136">
        <v>1.7999999999999999E-2</v>
      </c>
      <c r="M230" s="51">
        <f t="shared" si="14"/>
        <v>1619471375.3283596</v>
      </c>
      <c r="N230" s="204">
        <f t="shared" si="15"/>
        <v>4881065444.8820496</v>
      </c>
    </row>
    <row r="231" spans="1:14" s="60" customFormat="1" ht="17.25" thickBot="1" x14ac:dyDescent="0.35">
      <c r="A231" s="65"/>
      <c r="B231" s="216"/>
      <c r="C231" s="66">
        <v>12</v>
      </c>
      <c r="D231" s="182">
        <v>1000000</v>
      </c>
      <c r="E231" s="164">
        <v>0</v>
      </c>
      <c r="F231" s="130">
        <v>750000</v>
      </c>
      <c r="G231" s="130">
        <v>500000</v>
      </c>
      <c r="H231" s="49">
        <f t="shared" si="13"/>
        <v>3321575262.8056564</v>
      </c>
      <c r="I231" s="165">
        <v>1.7999999999999999E-2</v>
      </c>
      <c r="J231" s="51">
        <v>50000</v>
      </c>
      <c r="K231" s="197">
        <f t="shared" si="16"/>
        <v>1649538060.08427</v>
      </c>
      <c r="L231" s="137">
        <v>1.7999999999999999E-2</v>
      </c>
      <c r="M231" s="51">
        <f t="shared" si="14"/>
        <v>1649588060.08427</v>
      </c>
      <c r="N231" s="204">
        <f t="shared" si="15"/>
        <v>4971163322.8899269</v>
      </c>
    </row>
    <row r="232" spans="1:14" s="60" customFormat="1" x14ac:dyDescent="0.3">
      <c r="A232" s="58">
        <v>20</v>
      </c>
      <c r="B232" s="216">
        <v>2041</v>
      </c>
      <c r="C232" s="59">
        <v>1</v>
      </c>
      <c r="D232" s="182">
        <v>1000000</v>
      </c>
      <c r="E232" s="164">
        <v>0</v>
      </c>
      <c r="F232" s="130">
        <v>750000</v>
      </c>
      <c r="G232" s="130">
        <v>500000</v>
      </c>
      <c r="H232" s="49">
        <f t="shared" si="13"/>
        <v>3382636117.5361581</v>
      </c>
      <c r="I232" s="165">
        <v>1.7999999999999999E-2</v>
      </c>
      <c r="J232" s="51">
        <v>50000</v>
      </c>
      <c r="K232" s="197">
        <f t="shared" si="16"/>
        <v>1657090012.3246071</v>
      </c>
      <c r="L232" s="135">
        <v>4.0000000000000001E-3</v>
      </c>
      <c r="M232" s="51">
        <f t="shared" si="14"/>
        <v>1657140012.3246071</v>
      </c>
      <c r="N232" s="204">
        <f t="shared" si="15"/>
        <v>5039776129.8607655</v>
      </c>
    </row>
    <row r="233" spans="1:14" s="60" customFormat="1" x14ac:dyDescent="0.3">
      <c r="A233" s="61"/>
      <c r="B233" s="216"/>
      <c r="C233" s="62">
        <v>2</v>
      </c>
      <c r="D233" s="182">
        <v>1000000</v>
      </c>
      <c r="E233" s="164">
        <v>0</v>
      </c>
      <c r="F233" s="130">
        <v>750000</v>
      </c>
      <c r="G233" s="130">
        <v>500000</v>
      </c>
      <c r="H233" s="49">
        <f t="shared" si="13"/>
        <v>3444796067.6518087</v>
      </c>
      <c r="I233" s="165">
        <v>1.7999999999999999E-2</v>
      </c>
      <c r="J233" s="51">
        <v>50000</v>
      </c>
      <c r="K233" s="197">
        <f t="shared" si="16"/>
        <v>1687884732.5464501</v>
      </c>
      <c r="L233" s="34">
        <v>1.7999999999999999E-2</v>
      </c>
      <c r="M233" s="51">
        <f t="shared" si="14"/>
        <v>1687934732.5464501</v>
      </c>
      <c r="N233" s="204">
        <f t="shared" si="15"/>
        <v>5132730800.1982594</v>
      </c>
    </row>
    <row r="234" spans="1:14" s="60" customFormat="1" x14ac:dyDescent="0.3">
      <c r="A234" s="61"/>
      <c r="B234" s="216"/>
      <c r="C234" s="62">
        <v>3</v>
      </c>
      <c r="D234" s="182">
        <v>1000000</v>
      </c>
      <c r="E234" s="164">
        <v>0</v>
      </c>
      <c r="F234" s="130">
        <v>750000</v>
      </c>
      <c r="G234" s="130">
        <v>500000</v>
      </c>
      <c r="H234" s="49">
        <f t="shared" si="13"/>
        <v>3508074896.8695412</v>
      </c>
      <c r="I234" s="165">
        <v>1.7999999999999999E-2</v>
      </c>
      <c r="J234" s="51">
        <v>50000</v>
      </c>
      <c r="K234" s="197">
        <f t="shared" si="16"/>
        <v>1719233757.7322862</v>
      </c>
      <c r="L234" s="34">
        <v>1.7999999999999999E-2</v>
      </c>
      <c r="M234" s="51">
        <f t="shared" si="14"/>
        <v>1719283757.7322862</v>
      </c>
      <c r="N234" s="204">
        <f t="shared" si="15"/>
        <v>5227358654.6018276</v>
      </c>
    </row>
    <row r="235" spans="1:14" s="60" customFormat="1" x14ac:dyDescent="0.3">
      <c r="A235" s="61"/>
      <c r="B235" s="216"/>
      <c r="C235" s="62">
        <v>4</v>
      </c>
      <c r="D235" s="182">
        <v>1000000</v>
      </c>
      <c r="E235" s="164">
        <v>0</v>
      </c>
      <c r="F235" s="130">
        <v>750000</v>
      </c>
      <c r="G235" s="130">
        <v>500000</v>
      </c>
      <c r="H235" s="49">
        <f t="shared" si="13"/>
        <v>3572492745.0131931</v>
      </c>
      <c r="I235" s="165">
        <v>1.7999999999999999E-2</v>
      </c>
      <c r="J235" s="51">
        <v>50000</v>
      </c>
      <c r="K235" s="197">
        <f t="shared" si="16"/>
        <v>1751147065.3714674</v>
      </c>
      <c r="L235" s="34">
        <v>1.7999999999999999E-2</v>
      </c>
      <c r="M235" s="51">
        <f t="shared" si="14"/>
        <v>1751197065.3714674</v>
      </c>
      <c r="N235" s="204">
        <f t="shared" si="15"/>
        <v>5323689810.3846607</v>
      </c>
    </row>
    <row r="236" spans="1:14" s="60" customFormat="1" x14ac:dyDescent="0.3">
      <c r="A236" s="61"/>
      <c r="B236" s="216"/>
      <c r="C236" s="62">
        <v>5</v>
      </c>
      <c r="D236" s="182">
        <v>1000000</v>
      </c>
      <c r="E236" s="164">
        <v>0</v>
      </c>
      <c r="F236" s="130">
        <v>750000</v>
      </c>
      <c r="G236" s="130">
        <v>500000</v>
      </c>
      <c r="H236" s="49">
        <f t="shared" si="13"/>
        <v>3638070114.4234304</v>
      </c>
      <c r="I236" s="165">
        <v>1.7999999999999999E-2</v>
      </c>
      <c r="J236" s="51">
        <v>50000</v>
      </c>
      <c r="K236" s="197">
        <f t="shared" si="16"/>
        <v>1783634812.5481539</v>
      </c>
      <c r="L236" s="34">
        <v>1.7999999999999999E-2</v>
      </c>
      <c r="M236" s="51">
        <f t="shared" si="14"/>
        <v>1783684812.5481539</v>
      </c>
      <c r="N236" s="204">
        <f t="shared" si="15"/>
        <v>5421754926.9715843</v>
      </c>
    </row>
    <row r="237" spans="1:14" s="60" customFormat="1" x14ac:dyDescent="0.3">
      <c r="A237" s="61"/>
      <c r="B237" s="216"/>
      <c r="C237" s="62">
        <v>6</v>
      </c>
      <c r="D237" s="182">
        <v>1000000</v>
      </c>
      <c r="E237" s="164">
        <v>0</v>
      </c>
      <c r="F237" s="130">
        <v>750000</v>
      </c>
      <c r="G237" s="130">
        <v>500000</v>
      </c>
      <c r="H237" s="49">
        <f t="shared" si="13"/>
        <v>3704827876.4830523</v>
      </c>
      <c r="I237" s="165">
        <v>1.7999999999999999E-2</v>
      </c>
      <c r="J237" s="51">
        <v>50000</v>
      </c>
      <c r="K237" s="197">
        <f t="shared" si="16"/>
        <v>1816707339.1740205</v>
      </c>
      <c r="L237" s="34">
        <v>1.7999999999999999E-2</v>
      </c>
      <c r="M237" s="51">
        <f t="shared" si="14"/>
        <v>1816757339.1740205</v>
      </c>
      <c r="N237" s="204">
        <f t="shared" si="15"/>
        <v>5521585215.657073</v>
      </c>
    </row>
    <row r="238" spans="1:14" s="60" customFormat="1" x14ac:dyDescent="0.3">
      <c r="A238" s="61"/>
      <c r="B238" s="216"/>
      <c r="C238" s="62">
        <v>7</v>
      </c>
      <c r="D238" s="182">
        <v>1000000</v>
      </c>
      <c r="E238" s="164">
        <v>0</v>
      </c>
      <c r="F238" s="130">
        <v>750000</v>
      </c>
      <c r="G238" s="130">
        <v>500000</v>
      </c>
      <c r="H238" s="49">
        <f t="shared" si="13"/>
        <v>3772787278.259747</v>
      </c>
      <c r="I238" s="165">
        <v>1.7999999999999999E-2</v>
      </c>
      <c r="J238" s="51">
        <v>50000</v>
      </c>
      <c r="K238" s="197">
        <f t="shared" si="16"/>
        <v>1850375171.2791529</v>
      </c>
      <c r="L238" s="34">
        <v>1.7999999999999999E-2</v>
      </c>
      <c r="M238" s="51">
        <f t="shared" si="14"/>
        <v>1850425171.2791529</v>
      </c>
      <c r="N238" s="204">
        <f t="shared" si="15"/>
        <v>5623212449.5389004</v>
      </c>
    </row>
    <row r="239" spans="1:14" s="60" customFormat="1" x14ac:dyDescent="0.3">
      <c r="A239" s="61"/>
      <c r="B239" s="216"/>
      <c r="C239" s="62">
        <v>8</v>
      </c>
      <c r="D239" s="182">
        <v>1000000</v>
      </c>
      <c r="E239" s="164">
        <v>0</v>
      </c>
      <c r="F239" s="130">
        <v>750000</v>
      </c>
      <c r="G239" s="130">
        <v>500000</v>
      </c>
      <c r="H239" s="49">
        <f t="shared" si="13"/>
        <v>3841969949.2684226</v>
      </c>
      <c r="I239" s="165">
        <v>1.7999999999999999E-2</v>
      </c>
      <c r="J239" s="51">
        <v>50000</v>
      </c>
      <c r="K239" s="197">
        <f t="shared" si="16"/>
        <v>1884649024.3621776</v>
      </c>
      <c r="L239" s="34">
        <v>1.7999999999999999E-2</v>
      </c>
      <c r="M239" s="51">
        <f t="shared" si="14"/>
        <v>1884699024.3621776</v>
      </c>
      <c r="N239" s="204">
        <f t="shared" si="15"/>
        <v>5726668973.6306</v>
      </c>
    </row>
    <row r="240" spans="1:14" s="60" customFormat="1" x14ac:dyDescent="0.3">
      <c r="A240" s="61"/>
      <c r="B240" s="216"/>
      <c r="C240" s="62">
        <v>9</v>
      </c>
      <c r="D240" s="182">
        <v>1000000</v>
      </c>
      <c r="E240" s="164">
        <v>0</v>
      </c>
      <c r="F240" s="130">
        <v>750000</v>
      </c>
      <c r="G240" s="130">
        <v>500000</v>
      </c>
      <c r="H240" s="49">
        <f t="shared" si="13"/>
        <v>3912397908.3552542</v>
      </c>
      <c r="I240" s="165">
        <v>1.7999999999999999E-2</v>
      </c>
      <c r="J240" s="51">
        <v>50000</v>
      </c>
      <c r="K240" s="197">
        <f t="shared" si="16"/>
        <v>1919539806.8006968</v>
      </c>
      <c r="L240" s="34">
        <v>1.7999999999999999E-2</v>
      </c>
      <c r="M240" s="51">
        <f t="shared" si="14"/>
        <v>1919589806.8006968</v>
      </c>
      <c r="N240" s="204">
        <f t="shared" si="15"/>
        <v>5831987715.1559505</v>
      </c>
    </row>
    <row r="241" spans="1:14" s="60" customFormat="1" x14ac:dyDescent="0.3">
      <c r="A241" s="61"/>
      <c r="B241" s="216"/>
      <c r="C241" s="62">
        <v>10</v>
      </c>
      <c r="D241" s="182">
        <v>1000000</v>
      </c>
      <c r="E241" s="164">
        <v>0</v>
      </c>
      <c r="F241" s="130">
        <v>750000</v>
      </c>
      <c r="G241" s="130">
        <v>500000</v>
      </c>
      <c r="H241" s="49">
        <f t="shared" si="13"/>
        <v>3984093570.7056489</v>
      </c>
      <c r="I241" s="165">
        <v>1.7999999999999999E-2</v>
      </c>
      <c r="J241" s="51">
        <v>50000</v>
      </c>
      <c r="K241" s="197">
        <f t="shared" si="16"/>
        <v>1955058623.3231094</v>
      </c>
      <c r="L241" s="34">
        <v>1.7999999999999999E-2</v>
      </c>
      <c r="M241" s="51">
        <f t="shared" si="14"/>
        <v>1955108623.3231094</v>
      </c>
      <c r="N241" s="204">
        <f t="shared" si="15"/>
        <v>5939202194.028758</v>
      </c>
    </row>
    <row r="242" spans="1:14" s="60" customFormat="1" ht="17.25" thickBot="1" x14ac:dyDescent="0.35">
      <c r="A242" s="63"/>
      <c r="B242" s="216"/>
      <c r="C242" s="64">
        <v>11</v>
      </c>
      <c r="D242" s="182">
        <v>1000000</v>
      </c>
      <c r="E242" s="164">
        <v>0</v>
      </c>
      <c r="F242" s="130">
        <v>750000</v>
      </c>
      <c r="G242" s="130">
        <v>500000</v>
      </c>
      <c r="H242" s="49">
        <f t="shared" si="13"/>
        <v>4057079754.9783506</v>
      </c>
      <c r="I242" s="165">
        <v>1.7999999999999999E-2</v>
      </c>
      <c r="J242" s="51">
        <v>50000</v>
      </c>
      <c r="K242" s="197">
        <f t="shared" si="16"/>
        <v>1991216778.5429254</v>
      </c>
      <c r="L242" s="136">
        <v>1.7999999999999999E-2</v>
      </c>
      <c r="M242" s="51">
        <f t="shared" si="14"/>
        <v>1991266778.5429254</v>
      </c>
      <c r="N242" s="204">
        <f t="shared" si="15"/>
        <v>6048346533.5212765</v>
      </c>
    </row>
    <row r="243" spans="1:14" s="60" customFormat="1" ht="17.25" thickBot="1" x14ac:dyDescent="0.35">
      <c r="A243" s="65"/>
      <c r="B243" s="216"/>
      <c r="C243" s="66">
        <v>12</v>
      </c>
      <c r="D243" s="182">
        <v>1000000</v>
      </c>
      <c r="E243" s="164">
        <v>0</v>
      </c>
      <c r="F243" s="130">
        <v>750000</v>
      </c>
      <c r="G243" s="130">
        <v>500000</v>
      </c>
      <c r="H243" s="49">
        <f t="shared" si="13"/>
        <v>4131379690.5679607</v>
      </c>
      <c r="I243" s="165">
        <v>1.7999999999999999E-2</v>
      </c>
      <c r="J243" s="51">
        <v>50000</v>
      </c>
      <c r="K243" s="197">
        <f t="shared" si="16"/>
        <v>2028025780.5566981</v>
      </c>
      <c r="L243" s="137">
        <v>1.7999999999999999E-2</v>
      </c>
      <c r="M243" s="51">
        <f t="shared" si="14"/>
        <v>2028075780.5566981</v>
      </c>
      <c r="N243" s="204">
        <f t="shared" si="15"/>
        <v>6159455471.1246586</v>
      </c>
    </row>
    <row r="244" spans="1:14" s="60" customFormat="1" x14ac:dyDescent="0.3">
      <c r="A244" s="58">
        <v>21</v>
      </c>
      <c r="B244" s="216">
        <v>2042</v>
      </c>
      <c r="C244" s="59">
        <v>1</v>
      </c>
      <c r="D244" s="182">
        <v>1000000</v>
      </c>
      <c r="E244" s="164">
        <v>0</v>
      </c>
      <c r="F244" s="130">
        <v>750000</v>
      </c>
      <c r="G244" s="130">
        <v>500000</v>
      </c>
      <c r="H244" s="49">
        <f t="shared" si="13"/>
        <v>4207017024.9981842</v>
      </c>
      <c r="I244" s="165">
        <v>1.7999999999999999E-2</v>
      </c>
      <c r="J244" s="51">
        <v>50000</v>
      </c>
      <c r="K244" s="197">
        <f t="shared" si="16"/>
        <v>2037091683.6789248</v>
      </c>
      <c r="L244" s="135">
        <v>4.0000000000000001E-3</v>
      </c>
      <c r="M244" s="51">
        <f t="shared" si="14"/>
        <v>2037141683.6789248</v>
      </c>
      <c r="N244" s="204">
        <f t="shared" si="15"/>
        <v>6244158708.6771088</v>
      </c>
    </row>
    <row r="245" spans="1:14" s="60" customFormat="1" x14ac:dyDescent="0.3">
      <c r="A245" s="61"/>
      <c r="B245" s="216"/>
      <c r="C245" s="62">
        <v>2</v>
      </c>
      <c r="D245" s="182">
        <v>1000000</v>
      </c>
      <c r="E245" s="164">
        <v>0</v>
      </c>
      <c r="F245" s="130">
        <v>750000</v>
      </c>
      <c r="G245" s="130">
        <v>500000</v>
      </c>
      <c r="H245" s="49">
        <f t="shared" si="13"/>
        <v>4284015831.4481516</v>
      </c>
      <c r="I245" s="165">
        <v>1.7999999999999999E-2</v>
      </c>
      <c r="J245" s="51">
        <v>50000</v>
      </c>
      <c r="K245" s="197">
        <f t="shared" si="16"/>
        <v>2074726433.9851453</v>
      </c>
      <c r="L245" s="34">
        <v>1.7999999999999999E-2</v>
      </c>
      <c r="M245" s="51">
        <f t="shared" si="14"/>
        <v>2074776433.9851453</v>
      </c>
      <c r="N245" s="204">
        <f t="shared" si="15"/>
        <v>6358792265.4332972</v>
      </c>
    </row>
    <row r="246" spans="1:14" s="60" customFormat="1" x14ac:dyDescent="0.3">
      <c r="A246" s="61"/>
      <c r="B246" s="216"/>
      <c r="C246" s="62">
        <v>3</v>
      </c>
      <c r="D246" s="182">
        <v>1000000</v>
      </c>
      <c r="E246" s="164">
        <v>0</v>
      </c>
      <c r="F246" s="130">
        <v>750000</v>
      </c>
      <c r="G246" s="130">
        <v>500000</v>
      </c>
      <c r="H246" s="49">
        <f t="shared" si="13"/>
        <v>4362400616.4142179</v>
      </c>
      <c r="I246" s="165">
        <v>1.7999999999999999E-2</v>
      </c>
      <c r="J246" s="51">
        <v>50000</v>
      </c>
      <c r="K246" s="197">
        <f t="shared" si="16"/>
        <v>2113038609.7968779</v>
      </c>
      <c r="L246" s="34">
        <v>1.7999999999999999E-2</v>
      </c>
      <c r="M246" s="51">
        <f t="shared" si="14"/>
        <v>2113088609.7968779</v>
      </c>
      <c r="N246" s="204">
        <f t="shared" si="15"/>
        <v>6475489226.2110958</v>
      </c>
    </row>
    <row r="247" spans="1:14" s="60" customFormat="1" x14ac:dyDescent="0.3">
      <c r="A247" s="61"/>
      <c r="B247" s="216"/>
      <c r="C247" s="62">
        <v>4</v>
      </c>
      <c r="D247" s="182">
        <v>1000000</v>
      </c>
      <c r="E247" s="164">
        <v>0</v>
      </c>
      <c r="F247" s="130">
        <v>750000</v>
      </c>
      <c r="G247" s="130">
        <v>500000</v>
      </c>
      <c r="H247" s="49">
        <f t="shared" si="13"/>
        <v>4442196327.5096741</v>
      </c>
      <c r="I247" s="165">
        <v>1.7999999999999999E-2</v>
      </c>
      <c r="J247" s="51">
        <v>50000</v>
      </c>
      <c r="K247" s="197">
        <f t="shared" si="16"/>
        <v>2152040404.7732215</v>
      </c>
      <c r="L247" s="34">
        <v>1.7999999999999999E-2</v>
      </c>
      <c r="M247" s="51">
        <f t="shared" si="14"/>
        <v>2152090404.7732215</v>
      </c>
      <c r="N247" s="204">
        <f t="shared" si="15"/>
        <v>6594286732.282896</v>
      </c>
    </row>
    <row r="248" spans="1:14" s="60" customFormat="1" x14ac:dyDescent="0.3">
      <c r="A248" s="61"/>
      <c r="B248" s="216"/>
      <c r="C248" s="62">
        <v>5</v>
      </c>
      <c r="D248" s="182">
        <v>1000000</v>
      </c>
      <c r="E248" s="164">
        <v>0</v>
      </c>
      <c r="F248" s="130">
        <v>750000</v>
      </c>
      <c r="G248" s="130">
        <v>500000</v>
      </c>
      <c r="H248" s="49">
        <f t="shared" si="13"/>
        <v>4523428361.4048481</v>
      </c>
      <c r="I248" s="165">
        <v>1.7999999999999999E-2</v>
      </c>
      <c r="J248" s="51">
        <v>50000</v>
      </c>
      <c r="K248" s="197">
        <f t="shared" si="16"/>
        <v>2191744232.0591393</v>
      </c>
      <c r="L248" s="34">
        <v>1.7999999999999999E-2</v>
      </c>
      <c r="M248" s="51">
        <f t="shared" si="14"/>
        <v>2191794232.0591393</v>
      </c>
      <c r="N248" s="204">
        <f t="shared" si="15"/>
        <v>6715222593.4639874</v>
      </c>
    </row>
    <row r="249" spans="1:14" s="60" customFormat="1" x14ac:dyDescent="0.3">
      <c r="A249" s="61"/>
      <c r="B249" s="216"/>
      <c r="C249" s="62">
        <v>6</v>
      </c>
      <c r="D249" s="182">
        <v>1000000</v>
      </c>
      <c r="E249" s="164">
        <v>0</v>
      </c>
      <c r="F249" s="130">
        <v>750000</v>
      </c>
      <c r="G249" s="130">
        <v>500000</v>
      </c>
      <c r="H249" s="49">
        <f t="shared" si="13"/>
        <v>4606122571.9101353</v>
      </c>
      <c r="I249" s="165">
        <v>1.7999999999999999E-2</v>
      </c>
      <c r="J249" s="51">
        <v>50000</v>
      </c>
      <c r="K249" s="197">
        <f t="shared" si="16"/>
        <v>2232162728.2362037</v>
      </c>
      <c r="L249" s="34">
        <v>1.7999999999999999E-2</v>
      </c>
      <c r="M249" s="51">
        <f t="shared" si="14"/>
        <v>2232212728.2362037</v>
      </c>
      <c r="N249" s="204">
        <f t="shared" si="15"/>
        <v>6838335300.1463394</v>
      </c>
    </row>
    <row r="250" spans="1:14" s="60" customFormat="1" x14ac:dyDescent="0.3">
      <c r="A250" s="61"/>
      <c r="B250" s="216"/>
      <c r="C250" s="62">
        <v>7</v>
      </c>
      <c r="D250" s="182">
        <v>1000000</v>
      </c>
      <c r="E250" s="164">
        <v>0</v>
      </c>
      <c r="F250" s="130">
        <v>750000</v>
      </c>
      <c r="G250" s="130">
        <v>500000</v>
      </c>
      <c r="H250" s="49">
        <f t="shared" si="13"/>
        <v>4690305278.2045174</v>
      </c>
      <c r="I250" s="165">
        <v>1.7999999999999999E-2</v>
      </c>
      <c r="J250" s="51">
        <v>50000</v>
      </c>
      <c r="K250" s="197">
        <f t="shared" si="16"/>
        <v>2273308757.3444552</v>
      </c>
      <c r="L250" s="34">
        <v>1.7999999999999999E-2</v>
      </c>
      <c r="M250" s="51">
        <f t="shared" si="14"/>
        <v>2273358757.3444552</v>
      </c>
      <c r="N250" s="204">
        <f t="shared" si="15"/>
        <v>6963664035.5489731</v>
      </c>
    </row>
    <row r="251" spans="1:14" s="60" customFormat="1" x14ac:dyDescent="0.3">
      <c r="A251" s="61"/>
      <c r="B251" s="216"/>
      <c r="C251" s="62">
        <v>8</v>
      </c>
      <c r="D251" s="182">
        <v>1000000</v>
      </c>
      <c r="E251" s="164">
        <v>0</v>
      </c>
      <c r="F251" s="130">
        <v>750000</v>
      </c>
      <c r="G251" s="130">
        <v>500000</v>
      </c>
      <c r="H251" s="49">
        <f t="shared" si="13"/>
        <v>4776003273.2121983</v>
      </c>
      <c r="I251" s="165">
        <v>1.7999999999999999E-2</v>
      </c>
      <c r="J251" s="51">
        <v>50000</v>
      </c>
      <c r="K251" s="197">
        <f t="shared" si="16"/>
        <v>2315195414.9766555</v>
      </c>
      <c r="L251" s="34">
        <v>1.7999999999999999E-2</v>
      </c>
      <c r="M251" s="51">
        <f t="shared" si="14"/>
        <v>2315245414.9766555</v>
      </c>
      <c r="N251" s="204">
        <f t="shared" si="15"/>
        <v>7091248688.1888542</v>
      </c>
    </row>
    <row r="252" spans="1:14" s="60" customFormat="1" x14ac:dyDescent="0.3">
      <c r="A252" s="61"/>
      <c r="B252" s="216"/>
      <c r="C252" s="62">
        <v>9</v>
      </c>
      <c r="D252" s="182">
        <v>1000000</v>
      </c>
      <c r="E252" s="164">
        <v>0</v>
      </c>
      <c r="F252" s="130">
        <v>750000</v>
      </c>
      <c r="G252" s="130">
        <v>500000</v>
      </c>
      <c r="H252" s="49">
        <f t="shared" si="13"/>
        <v>4863243832.1300182</v>
      </c>
      <c r="I252" s="165">
        <v>1.7999999999999999E-2</v>
      </c>
      <c r="J252" s="51">
        <v>50000</v>
      </c>
      <c r="K252" s="197">
        <f t="shared" si="16"/>
        <v>2357836032.4462352</v>
      </c>
      <c r="L252" s="34">
        <v>1.7999999999999999E-2</v>
      </c>
      <c r="M252" s="51">
        <f t="shared" si="14"/>
        <v>2357886032.4462352</v>
      </c>
      <c r="N252" s="204">
        <f t="shared" si="15"/>
        <v>7221129864.5762539</v>
      </c>
    </row>
    <row r="253" spans="1:14" s="60" customFormat="1" x14ac:dyDescent="0.3">
      <c r="A253" s="61"/>
      <c r="B253" s="216"/>
      <c r="C253" s="62">
        <v>10</v>
      </c>
      <c r="D253" s="182">
        <v>1000000</v>
      </c>
      <c r="E253" s="164">
        <v>0</v>
      </c>
      <c r="F253" s="130">
        <v>750000</v>
      </c>
      <c r="G253" s="130">
        <v>500000</v>
      </c>
      <c r="H253" s="49">
        <f t="shared" si="13"/>
        <v>4952054721.1083584</v>
      </c>
      <c r="I253" s="165">
        <v>1.7999999999999999E-2</v>
      </c>
      <c r="J253" s="51">
        <v>50000</v>
      </c>
      <c r="K253" s="197">
        <f t="shared" si="16"/>
        <v>2401244181.0302672</v>
      </c>
      <c r="L253" s="34">
        <v>1.7999999999999999E-2</v>
      </c>
      <c r="M253" s="51">
        <f t="shared" si="14"/>
        <v>2401294181.0302672</v>
      </c>
      <c r="N253" s="204">
        <f t="shared" si="15"/>
        <v>7353348902.1386261</v>
      </c>
    </row>
    <row r="254" spans="1:14" s="60" customFormat="1" ht="17.25" thickBot="1" x14ac:dyDescent="0.35">
      <c r="A254" s="63"/>
      <c r="B254" s="216"/>
      <c r="C254" s="64">
        <v>11</v>
      </c>
      <c r="D254" s="182">
        <v>1000000</v>
      </c>
      <c r="E254" s="164">
        <v>0</v>
      </c>
      <c r="F254" s="130">
        <v>750000</v>
      </c>
      <c r="G254" s="130">
        <v>500000</v>
      </c>
      <c r="H254" s="49">
        <f t="shared" si="13"/>
        <v>5042464206.0883093</v>
      </c>
      <c r="I254" s="165">
        <v>1.7999999999999999E-2</v>
      </c>
      <c r="J254" s="51">
        <v>50000</v>
      </c>
      <c r="K254" s="197">
        <f t="shared" si="16"/>
        <v>2445433676.2888122</v>
      </c>
      <c r="L254" s="136">
        <v>1.7999999999999999E-2</v>
      </c>
      <c r="M254" s="51">
        <f t="shared" si="14"/>
        <v>2445483676.2888122</v>
      </c>
      <c r="N254" s="204">
        <f t="shared" si="15"/>
        <v>7487947882.377121</v>
      </c>
    </row>
    <row r="255" spans="1:14" s="60" customFormat="1" ht="17.25" thickBot="1" x14ac:dyDescent="0.35">
      <c r="A255" s="65"/>
      <c r="B255" s="216"/>
      <c r="C255" s="66">
        <v>12</v>
      </c>
      <c r="D255" s="182">
        <v>1000000</v>
      </c>
      <c r="E255" s="164">
        <v>0</v>
      </c>
      <c r="F255" s="130">
        <v>750000</v>
      </c>
      <c r="G255" s="130">
        <v>500000</v>
      </c>
      <c r="H255" s="49">
        <f t="shared" si="13"/>
        <v>5134501061.7978992</v>
      </c>
      <c r="I255" s="165">
        <v>1.7999999999999999E-2</v>
      </c>
      <c r="J255" s="51">
        <v>50000</v>
      </c>
      <c r="K255" s="197">
        <f t="shared" si="16"/>
        <v>2490418582.4620109</v>
      </c>
      <c r="L255" s="137">
        <v>1.7999999999999999E-2</v>
      </c>
      <c r="M255" s="51">
        <f t="shared" si="14"/>
        <v>2490468582.4620109</v>
      </c>
      <c r="N255" s="204">
        <f t="shared" si="15"/>
        <v>7624969644.2599106</v>
      </c>
    </row>
  </sheetData>
  <mergeCells count="26">
    <mergeCell ref="J1:M1"/>
    <mergeCell ref="B4:B15"/>
    <mergeCell ref="A1:C2"/>
    <mergeCell ref="D1:G1"/>
    <mergeCell ref="H1:I1"/>
    <mergeCell ref="B28:B39"/>
    <mergeCell ref="B40:B51"/>
    <mergeCell ref="B52:B63"/>
    <mergeCell ref="B64:B75"/>
    <mergeCell ref="B76:B87"/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B9" sqref="A9:XFD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0" t="s">
        <v>167</v>
      </c>
      <c r="H1" s="230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31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32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32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32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32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14" customFormat="1" x14ac:dyDescent="0.3">
      <c r="A8" s="232"/>
      <c r="B8" s="114" t="s">
        <v>81</v>
      </c>
      <c r="C8" s="115">
        <f t="shared" si="3"/>
        <v>8505000</v>
      </c>
      <c r="D8" s="115">
        <v>1000000</v>
      </c>
      <c r="E8" s="115">
        <v>1000000</v>
      </c>
      <c r="F8" s="115">
        <v>420000</v>
      </c>
      <c r="G8" s="115">
        <v>750000</v>
      </c>
      <c r="H8" s="115">
        <v>500000</v>
      </c>
      <c r="I8" s="115">
        <v>500000</v>
      </c>
      <c r="J8" s="115">
        <v>100000</v>
      </c>
      <c r="K8" s="115">
        <v>630000</v>
      </c>
      <c r="L8" s="115">
        <v>100000</v>
      </c>
      <c r="M8" s="115">
        <v>170000</v>
      </c>
      <c r="N8" s="115">
        <v>0</v>
      </c>
      <c r="O8" s="115">
        <v>100000</v>
      </c>
      <c r="P8" s="115">
        <v>0</v>
      </c>
      <c r="Q8" s="115">
        <v>2900000</v>
      </c>
      <c r="R8" s="115">
        <v>0</v>
      </c>
      <c r="S8" s="115">
        <f t="shared" si="0"/>
        <v>8170000</v>
      </c>
      <c r="T8" s="94">
        <f t="shared" si="1"/>
        <v>335000</v>
      </c>
      <c r="U8" s="115">
        <f t="shared" si="2"/>
        <v>7485000</v>
      </c>
    </row>
    <row r="9" spans="1:21" s="120" customFormat="1" x14ac:dyDescent="0.3">
      <c r="A9" s="232"/>
      <c r="B9" s="118" t="s">
        <v>82</v>
      </c>
      <c r="C9" s="119">
        <f t="shared" si="3"/>
        <v>7485000</v>
      </c>
      <c r="D9" s="119">
        <v>1000000</v>
      </c>
      <c r="E9" s="119">
        <v>1000000</v>
      </c>
      <c r="F9" s="119">
        <v>420000</v>
      </c>
      <c r="G9" s="119">
        <v>750000</v>
      </c>
      <c r="H9" s="119">
        <v>500000</v>
      </c>
      <c r="I9" s="119">
        <v>500000</v>
      </c>
      <c r="J9" s="119">
        <v>100000</v>
      </c>
      <c r="K9" s="119">
        <v>630000</v>
      </c>
      <c r="L9" s="119">
        <v>100000</v>
      </c>
      <c r="M9" s="119">
        <v>170000</v>
      </c>
      <c r="N9" s="119">
        <v>0</v>
      </c>
      <c r="O9" s="119">
        <v>100000</v>
      </c>
      <c r="P9" s="119">
        <v>0</v>
      </c>
      <c r="Q9" s="119">
        <v>2000000</v>
      </c>
      <c r="R9" s="119">
        <v>0</v>
      </c>
      <c r="S9" s="119">
        <f t="shared" si="0"/>
        <v>7270000</v>
      </c>
      <c r="T9" s="18">
        <f t="shared" si="1"/>
        <v>215000</v>
      </c>
      <c r="U9" s="119">
        <f t="shared" si="2"/>
        <v>7365000</v>
      </c>
    </row>
    <row r="10" spans="1:21" s="120" customFormat="1" x14ac:dyDescent="0.3">
      <c r="A10" s="232"/>
      <c r="B10" s="118" t="s">
        <v>83</v>
      </c>
      <c r="C10" s="119">
        <f t="shared" si="3"/>
        <v>7365000</v>
      </c>
      <c r="D10" s="119">
        <v>1000000</v>
      </c>
      <c r="E10" s="119">
        <v>1000000</v>
      </c>
      <c r="F10" s="119">
        <v>420000</v>
      </c>
      <c r="G10" s="119">
        <v>750000</v>
      </c>
      <c r="H10" s="119">
        <v>500000</v>
      </c>
      <c r="I10" s="119">
        <v>500000</v>
      </c>
      <c r="J10" s="119">
        <v>100000</v>
      </c>
      <c r="K10" s="119">
        <v>630000</v>
      </c>
      <c r="L10" s="119">
        <v>100000</v>
      </c>
      <c r="M10" s="119">
        <v>170000</v>
      </c>
      <c r="N10" s="119">
        <v>0</v>
      </c>
      <c r="O10" s="119">
        <v>100000</v>
      </c>
      <c r="P10" s="119">
        <v>0</v>
      </c>
      <c r="Q10" s="119">
        <v>2000000</v>
      </c>
      <c r="R10" s="119">
        <v>0</v>
      </c>
      <c r="S10" s="119">
        <f t="shared" si="0"/>
        <v>7270000</v>
      </c>
      <c r="T10" s="18">
        <f t="shared" si="1"/>
        <v>95000</v>
      </c>
      <c r="U10" s="119">
        <f t="shared" si="2"/>
        <v>7245000</v>
      </c>
    </row>
    <row r="11" spans="1:21" s="118" customFormat="1" x14ac:dyDescent="0.3">
      <c r="A11" s="232"/>
      <c r="B11" s="118" t="s">
        <v>84</v>
      </c>
      <c r="C11" s="121">
        <f t="shared" si="3"/>
        <v>7245000</v>
      </c>
      <c r="D11" s="119">
        <v>1000000</v>
      </c>
      <c r="E11" s="119">
        <v>1000000</v>
      </c>
      <c r="F11" s="119">
        <v>420000</v>
      </c>
      <c r="G11" s="119">
        <v>750000</v>
      </c>
      <c r="H11" s="119">
        <v>500000</v>
      </c>
      <c r="I11" s="119">
        <v>500000</v>
      </c>
      <c r="J11" s="121">
        <v>100000</v>
      </c>
      <c r="K11" s="119">
        <v>630000</v>
      </c>
      <c r="L11" s="121">
        <v>100000</v>
      </c>
      <c r="M11" s="121">
        <v>170000</v>
      </c>
      <c r="N11" s="121">
        <v>0</v>
      </c>
      <c r="O11" s="121">
        <v>100000</v>
      </c>
      <c r="P11" s="121">
        <v>0</v>
      </c>
      <c r="Q11" s="119">
        <v>2000000</v>
      </c>
      <c r="R11" s="121">
        <v>400000</v>
      </c>
      <c r="S11" s="121">
        <f t="shared" si="0"/>
        <v>7670000</v>
      </c>
      <c r="T11" s="22">
        <f t="shared" si="1"/>
        <v>-425000</v>
      </c>
      <c r="U11" s="121">
        <f t="shared" si="2"/>
        <v>6725000</v>
      </c>
    </row>
    <row r="12" spans="1:21" s="120" customFormat="1" x14ac:dyDescent="0.3">
      <c r="A12" s="232"/>
      <c r="B12" s="120" t="s">
        <v>85</v>
      </c>
      <c r="C12" s="119">
        <f t="shared" si="3"/>
        <v>6725000</v>
      </c>
      <c r="D12" s="119">
        <v>1000000</v>
      </c>
      <c r="E12" s="119">
        <v>1000000</v>
      </c>
      <c r="F12" s="119">
        <v>420000</v>
      </c>
      <c r="G12" s="119">
        <v>750000</v>
      </c>
      <c r="H12" s="119">
        <v>500000</v>
      </c>
      <c r="I12" s="119">
        <v>500000</v>
      </c>
      <c r="J12" s="119">
        <v>100000</v>
      </c>
      <c r="K12" s="119">
        <v>630000</v>
      </c>
      <c r="L12" s="119">
        <v>100000</v>
      </c>
      <c r="M12" s="119">
        <v>170000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0</v>
      </c>
      <c r="S12" s="119">
        <f t="shared" si="0"/>
        <v>6770000</v>
      </c>
      <c r="T12" s="18">
        <f t="shared" si="1"/>
        <v>-45000</v>
      </c>
      <c r="U12" s="119">
        <f t="shared" si="2"/>
        <v>7105000</v>
      </c>
    </row>
    <row r="13" spans="1:21" s="120" customFormat="1" x14ac:dyDescent="0.3">
      <c r="A13" s="232"/>
      <c r="B13" s="120" t="s">
        <v>86</v>
      </c>
      <c r="C13" s="119">
        <f t="shared" si="3"/>
        <v>7105000</v>
      </c>
      <c r="D13" s="119">
        <v>1000000</v>
      </c>
      <c r="E13" s="119">
        <v>1000000</v>
      </c>
      <c r="F13" s="119">
        <v>420000</v>
      </c>
      <c r="G13" s="119">
        <v>750000</v>
      </c>
      <c r="H13" s="119">
        <v>500000</v>
      </c>
      <c r="I13" s="119">
        <v>500000</v>
      </c>
      <c r="J13" s="119">
        <v>100000</v>
      </c>
      <c r="K13" s="119">
        <v>630000</v>
      </c>
      <c r="L13" s="119">
        <v>100000</v>
      </c>
      <c r="M13" s="119">
        <v>170000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400000</v>
      </c>
      <c r="S13" s="119">
        <f t="shared" si="0"/>
        <v>7170000</v>
      </c>
      <c r="T13" s="18">
        <f t="shared" si="1"/>
        <v>-65000</v>
      </c>
      <c r="U13" s="119">
        <f t="shared" si="2"/>
        <v>7085000</v>
      </c>
    </row>
    <row r="14" spans="1:21" s="122" customFormat="1" ht="17.25" thickBot="1" x14ac:dyDescent="0.35">
      <c r="A14" s="233"/>
      <c r="B14" s="24" t="s">
        <v>87</v>
      </c>
      <c r="C14" s="25">
        <f t="shared" si="3"/>
        <v>7085000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315000</v>
      </c>
      <c r="U14" s="25">
        <f t="shared" si="2"/>
        <v>7465000</v>
      </c>
    </row>
    <row r="15" spans="1:21" s="120" customFormat="1" x14ac:dyDescent="0.3">
      <c r="A15" s="231">
        <v>2024</v>
      </c>
      <c r="B15" s="120" t="s">
        <v>76</v>
      </c>
      <c r="C15" s="119">
        <f xml:space="preserve"> U14</f>
        <v>7465000</v>
      </c>
      <c r="D15" s="119">
        <v>1000000</v>
      </c>
      <c r="E15" s="119">
        <v>1000000</v>
      </c>
      <c r="F15" s="119">
        <v>420000</v>
      </c>
      <c r="G15" s="119">
        <v>750000</v>
      </c>
      <c r="H15" s="119">
        <v>500000</v>
      </c>
      <c r="I15" s="119">
        <v>500000</v>
      </c>
      <c r="J15" s="119">
        <v>100000</v>
      </c>
      <c r="K15" s="119">
        <v>630000</v>
      </c>
      <c r="L15" s="119">
        <v>100000</v>
      </c>
      <c r="M15" s="119">
        <v>170000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400000</v>
      </c>
      <c r="S15" s="119">
        <f t="shared" ref="S15:S38" si="4">SUM(D15:R15)</f>
        <v>7170000</v>
      </c>
      <c r="T15" s="23">
        <f t="shared" si="1"/>
        <v>295000</v>
      </c>
      <c r="U15" s="119">
        <f xml:space="preserve"> 7150000 + T15</f>
        <v>7445000</v>
      </c>
    </row>
    <row r="16" spans="1:21" s="118" customFormat="1" x14ac:dyDescent="0.3">
      <c r="A16" s="232"/>
      <c r="B16" s="118" t="s">
        <v>77</v>
      </c>
      <c r="C16" s="121">
        <f xml:space="preserve"> U15</f>
        <v>7445000</v>
      </c>
      <c r="D16" s="119">
        <v>1000000</v>
      </c>
      <c r="E16" s="119">
        <v>1000000</v>
      </c>
      <c r="F16" s="119">
        <v>420000</v>
      </c>
      <c r="G16" s="119">
        <v>750000</v>
      </c>
      <c r="H16" s="119">
        <v>500000</v>
      </c>
      <c r="I16" s="119">
        <v>500000</v>
      </c>
      <c r="J16" s="121">
        <v>100000</v>
      </c>
      <c r="K16" s="119">
        <v>630000</v>
      </c>
      <c r="L16" s="121">
        <v>100000</v>
      </c>
      <c r="M16" s="121">
        <v>170000</v>
      </c>
      <c r="N16" s="121">
        <v>0</v>
      </c>
      <c r="O16" s="121">
        <v>100000</v>
      </c>
      <c r="P16" s="121">
        <v>0</v>
      </c>
      <c r="Q16" s="119">
        <v>1500000</v>
      </c>
      <c r="R16" s="121">
        <v>0</v>
      </c>
      <c r="S16" s="121">
        <f t="shared" si="4"/>
        <v>6770000</v>
      </c>
      <c r="T16" s="22">
        <f t="shared" si="1"/>
        <v>675000</v>
      </c>
      <c r="U16" s="121">
        <f t="shared" ref="U16:U26" si="5" xml:space="preserve"> 7150000 + T16</f>
        <v>7825000</v>
      </c>
    </row>
    <row r="17" spans="1:21" s="120" customFormat="1" ht="17.25" thickBot="1" x14ac:dyDescent="0.35">
      <c r="A17" s="232"/>
      <c r="B17" s="120" t="s">
        <v>78</v>
      </c>
      <c r="C17" s="119">
        <f t="shared" ref="C17:C26" si="6" xml:space="preserve"> U16</f>
        <v>7825000</v>
      </c>
      <c r="D17" s="119">
        <v>1000000</v>
      </c>
      <c r="E17" s="119">
        <v>1000000</v>
      </c>
      <c r="F17" s="119">
        <v>420000</v>
      </c>
      <c r="G17" s="119">
        <v>750000</v>
      </c>
      <c r="H17" s="119">
        <v>500000</v>
      </c>
      <c r="I17" s="119">
        <v>500000</v>
      </c>
      <c r="J17" s="119">
        <v>100000</v>
      </c>
      <c r="K17" s="119">
        <v>630000</v>
      </c>
      <c r="L17" s="119">
        <v>100000</v>
      </c>
      <c r="M17" s="119">
        <v>170000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0</v>
      </c>
      <c r="S17" s="119">
        <f t="shared" si="4"/>
        <v>6770000</v>
      </c>
      <c r="T17" s="18">
        <f t="shared" si="1"/>
        <v>1055000</v>
      </c>
      <c r="U17" s="119">
        <f t="shared" si="5"/>
        <v>8205000</v>
      </c>
    </row>
    <row r="18" spans="1:21" s="120" customFormat="1" x14ac:dyDescent="0.3">
      <c r="A18" s="232"/>
      <c r="B18" s="120" t="s">
        <v>79</v>
      </c>
      <c r="C18" s="119">
        <f t="shared" si="6"/>
        <v>8205000</v>
      </c>
      <c r="D18" s="119">
        <v>1000000</v>
      </c>
      <c r="E18" s="119">
        <v>1000000</v>
      </c>
      <c r="F18" s="119">
        <v>420000</v>
      </c>
      <c r="G18" s="119">
        <v>750000</v>
      </c>
      <c r="H18" s="119">
        <v>500000</v>
      </c>
      <c r="I18" s="119">
        <v>500000</v>
      </c>
      <c r="J18" s="119">
        <v>100000</v>
      </c>
      <c r="K18" s="119">
        <v>630000</v>
      </c>
      <c r="L18" s="119">
        <v>100000</v>
      </c>
      <c r="M18" s="119">
        <v>170000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0</v>
      </c>
      <c r="S18" s="119">
        <f t="shared" si="4"/>
        <v>6770000</v>
      </c>
      <c r="T18" s="18">
        <f t="shared" si="1"/>
        <v>1435000</v>
      </c>
      <c r="U18" s="119">
        <f t="shared" si="5"/>
        <v>8585000</v>
      </c>
    </row>
    <row r="19" spans="1:21" s="120" customFormat="1" x14ac:dyDescent="0.3">
      <c r="A19" s="232"/>
      <c r="B19" s="120" t="s">
        <v>80</v>
      </c>
      <c r="C19" s="119">
        <f t="shared" si="6"/>
        <v>8585000</v>
      </c>
      <c r="D19" s="119">
        <v>1000000</v>
      </c>
      <c r="E19" s="119">
        <v>1000000</v>
      </c>
      <c r="F19" s="119">
        <v>420000</v>
      </c>
      <c r="G19" s="119">
        <v>750000</v>
      </c>
      <c r="H19" s="119">
        <v>500000</v>
      </c>
      <c r="I19" s="119">
        <v>500000</v>
      </c>
      <c r="J19" s="119">
        <v>100000</v>
      </c>
      <c r="K19" s="119">
        <v>630000</v>
      </c>
      <c r="L19" s="119">
        <v>100000</v>
      </c>
      <c r="M19" s="119">
        <v>170000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400000</v>
      </c>
      <c r="S19" s="119">
        <f t="shared" si="4"/>
        <v>7170000</v>
      </c>
      <c r="T19" s="18">
        <f t="shared" si="1"/>
        <v>1415000</v>
      </c>
      <c r="U19" s="119">
        <f t="shared" si="5"/>
        <v>8565000</v>
      </c>
    </row>
    <row r="20" spans="1:21" s="120" customFormat="1" ht="17.25" thickBot="1" x14ac:dyDescent="0.35">
      <c r="A20" s="232"/>
      <c r="B20" s="120" t="s">
        <v>81</v>
      </c>
      <c r="C20" s="119">
        <f t="shared" si="6"/>
        <v>8565000</v>
      </c>
      <c r="D20" s="119">
        <v>1000000</v>
      </c>
      <c r="E20" s="119">
        <v>1000000</v>
      </c>
      <c r="F20" s="119">
        <v>420000</v>
      </c>
      <c r="G20" s="119">
        <v>750000</v>
      </c>
      <c r="H20" s="119">
        <v>500000</v>
      </c>
      <c r="I20" s="119">
        <v>500000</v>
      </c>
      <c r="J20" s="119">
        <v>100000</v>
      </c>
      <c r="K20" s="119">
        <v>630000</v>
      </c>
      <c r="L20" s="119">
        <v>100000</v>
      </c>
      <c r="M20" s="119">
        <v>170000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0</v>
      </c>
      <c r="S20" s="119">
        <f t="shared" si="4"/>
        <v>6770000</v>
      </c>
      <c r="T20" s="18">
        <f t="shared" si="1"/>
        <v>1795000</v>
      </c>
      <c r="U20" s="119">
        <f t="shared" si="5"/>
        <v>8945000</v>
      </c>
    </row>
    <row r="21" spans="1:21" s="120" customFormat="1" x14ac:dyDescent="0.3">
      <c r="A21" s="232"/>
      <c r="B21" s="120" t="s">
        <v>82</v>
      </c>
      <c r="C21" s="119">
        <f t="shared" si="6"/>
        <v>8945000</v>
      </c>
      <c r="D21" s="119">
        <v>1000000</v>
      </c>
      <c r="E21" s="119">
        <v>1000000</v>
      </c>
      <c r="F21" s="119">
        <v>420000</v>
      </c>
      <c r="G21" s="119">
        <v>750000</v>
      </c>
      <c r="H21" s="119">
        <v>500000</v>
      </c>
      <c r="I21" s="119">
        <v>500000</v>
      </c>
      <c r="J21" s="119">
        <v>100000</v>
      </c>
      <c r="K21" s="119">
        <v>630000</v>
      </c>
      <c r="L21" s="119">
        <v>100000</v>
      </c>
      <c r="M21" s="119">
        <v>170000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0</v>
      </c>
      <c r="S21" s="119">
        <f t="shared" si="4"/>
        <v>6770000</v>
      </c>
      <c r="T21" s="18">
        <f t="shared" si="1"/>
        <v>2175000</v>
      </c>
      <c r="U21" s="119">
        <f t="shared" si="5"/>
        <v>9325000</v>
      </c>
    </row>
    <row r="22" spans="1:21" s="120" customFormat="1" x14ac:dyDescent="0.3">
      <c r="A22" s="232"/>
      <c r="B22" s="120" t="s">
        <v>83</v>
      </c>
      <c r="C22" s="119">
        <f t="shared" si="6"/>
        <v>9325000</v>
      </c>
      <c r="D22" s="119">
        <v>1000000</v>
      </c>
      <c r="E22" s="119">
        <v>1000000</v>
      </c>
      <c r="F22" s="119">
        <v>420000</v>
      </c>
      <c r="G22" s="119">
        <v>750000</v>
      </c>
      <c r="H22" s="119">
        <v>500000</v>
      </c>
      <c r="I22" s="119">
        <v>500000</v>
      </c>
      <c r="J22" s="119">
        <v>100000</v>
      </c>
      <c r="K22" s="119">
        <v>630000</v>
      </c>
      <c r="L22" s="119">
        <v>100000</v>
      </c>
      <c r="M22" s="119">
        <v>170000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0</v>
      </c>
      <c r="S22" s="119">
        <f t="shared" si="4"/>
        <v>6770000</v>
      </c>
      <c r="T22" s="18">
        <f t="shared" si="1"/>
        <v>2555000</v>
      </c>
      <c r="U22" s="119">
        <f t="shared" si="5"/>
        <v>9705000</v>
      </c>
    </row>
    <row r="23" spans="1:21" s="120" customFormat="1" ht="17.25" thickBot="1" x14ac:dyDescent="0.35">
      <c r="A23" s="232"/>
      <c r="B23" s="120" t="s">
        <v>84</v>
      </c>
      <c r="C23" s="119">
        <f t="shared" si="6"/>
        <v>9705000</v>
      </c>
      <c r="D23" s="119">
        <v>1000000</v>
      </c>
      <c r="E23" s="119">
        <v>1000000</v>
      </c>
      <c r="F23" s="119">
        <v>420000</v>
      </c>
      <c r="G23" s="119">
        <v>750000</v>
      </c>
      <c r="H23" s="119">
        <v>500000</v>
      </c>
      <c r="I23" s="119">
        <v>500000</v>
      </c>
      <c r="J23" s="119">
        <v>100000</v>
      </c>
      <c r="K23" s="119">
        <v>630000</v>
      </c>
      <c r="L23" s="119">
        <v>100000</v>
      </c>
      <c r="M23" s="119">
        <v>170000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400000</v>
      </c>
      <c r="S23" s="119">
        <f t="shared" si="4"/>
        <v>7170000</v>
      </c>
      <c r="T23" s="18">
        <f t="shared" si="1"/>
        <v>2535000</v>
      </c>
      <c r="U23" s="119">
        <f t="shared" si="5"/>
        <v>9685000</v>
      </c>
    </row>
    <row r="24" spans="1:21" s="120" customFormat="1" x14ac:dyDescent="0.3">
      <c r="A24" s="232"/>
      <c r="B24" s="120" t="s">
        <v>85</v>
      </c>
      <c r="C24" s="119">
        <f t="shared" si="6"/>
        <v>9685000</v>
      </c>
      <c r="D24" s="119">
        <v>1000000</v>
      </c>
      <c r="E24" s="119">
        <v>1000000</v>
      </c>
      <c r="F24" s="119">
        <v>420000</v>
      </c>
      <c r="G24" s="119">
        <v>750000</v>
      </c>
      <c r="H24" s="119">
        <v>500000</v>
      </c>
      <c r="I24" s="119">
        <v>500000</v>
      </c>
      <c r="J24" s="119">
        <v>100000</v>
      </c>
      <c r="K24" s="119">
        <v>630000</v>
      </c>
      <c r="L24" s="119">
        <v>100000</v>
      </c>
      <c r="M24" s="119">
        <v>170000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0</v>
      </c>
      <c r="S24" s="119">
        <f t="shared" si="4"/>
        <v>6770000</v>
      </c>
      <c r="T24" s="18">
        <f t="shared" si="1"/>
        <v>2915000</v>
      </c>
      <c r="U24" s="119">
        <f t="shared" si="5"/>
        <v>10065000</v>
      </c>
    </row>
    <row r="25" spans="1:21" s="120" customFormat="1" x14ac:dyDescent="0.3">
      <c r="A25" s="232"/>
      <c r="B25" s="120" t="s">
        <v>86</v>
      </c>
      <c r="C25" s="119">
        <f t="shared" si="6"/>
        <v>10065000</v>
      </c>
      <c r="D25" s="119">
        <v>1000000</v>
      </c>
      <c r="E25" s="119">
        <v>1000000</v>
      </c>
      <c r="F25" s="119">
        <v>420000</v>
      </c>
      <c r="G25" s="119">
        <v>750000</v>
      </c>
      <c r="H25" s="119">
        <v>500000</v>
      </c>
      <c r="I25" s="119">
        <v>500000</v>
      </c>
      <c r="J25" s="119">
        <v>100000</v>
      </c>
      <c r="K25" s="119">
        <v>630000</v>
      </c>
      <c r="L25" s="119">
        <v>100000</v>
      </c>
      <c r="M25" s="119">
        <v>170000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400000</v>
      </c>
      <c r="S25" s="119">
        <f t="shared" si="4"/>
        <v>7170000</v>
      </c>
      <c r="T25" s="18">
        <f t="shared" si="1"/>
        <v>2895000</v>
      </c>
      <c r="U25" s="119">
        <f t="shared" si="5"/>
        <v>10045000</v>
      </c>
    </row>
    <row r="26" spans="1:21" s="122" customFormat="1" ht="17.25" thickBot="1" x14ac:dyDescent="0.35">
      <c r="A26" s="233"/>
      <c r="B26" s="24" t="s">
        <v>87</v>
      </c>
      <c r="C26" s="25">
        <f t="shared" si="6"/>
        <v>10045000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3275000</v>
      </c>
      <c r="U26" s="25">
        <f t="shared" si="5"/>
        <v>10425000</v>
      </c>
    </row>
    <row r="27" spans="1:21" x14ac:dyDescent="0.3">
      <c r="A27" s="231">
        <v>2025</v>
      </c>
      <c r="B27" t="s">
        <v>76</v>
      </c>
      <c r="C27" s="1">
        <f xml:space="preserve"> U26</f>
        <v>10425000</v>
      </c>
      <c r="D27" s="1">
        <v>1000000</v>
      </c>
      <c r="E27" s="119">
        <v>1000000</v>
      </c>
      <c r="F27" s="119">
        <v>420000</v>
      </c>
      <c r="G27" s="119">
        <v>750000</v>
      </c>
      <c r="H27" s="119">
        <v>500000</v>
      </c>
      <c r="I27" s="1">
        <v>500000</v>
      </c>
      <c r="J27" s="1">
        <v>100000</v>
      </c>
      <c r="K27" s="119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19">
        <v>1500000</v>
      </c>
      <c r="R27" s="1">
        <v>400000</v>
      </c>
      <c r="S27" s="1">
        <f t="shared" si="4"/>
        <v>7170000</v>
      </c>
      <c r="T27" s="23">
        <f t="shared" si="1"/>
        <v>3255000</v>
      </c>
      <c r="U27" s="1">
        <f xml:space="preserve"> 7150000 + T27</f>
        <v>10405000</v>
      </c>
    </row>
    <row r="28" spans="1:21" x14ac:dyDescent="0.3">
      <c r="A28" s="232"/>
      <c r="B28" t="s">
        <v>77</v>
      </c>
      <c r="C28" s="1">
        <f xml:space="preserve"> U27</f>
        <v>10405000</v>
      </c>
      <c r="D28" s="1">
        <v>1000000</v>
      </c>
      <c r="E28" s="119">
        <v>1000000</v>
      </c>
      <c r="F28" s="119">
        <v>420000</v>
      </c>
      <c r="G28" s="119">
        <v>750000</v>
      </c>
      <c r="H28" s="119">
        <v>500000</v>
      </c>
      <c r="I28" s="1">
        <v>500000</v>
      </c>
      <c r="J28" s="1">
        <v>100000</v>
      </c>
      <c r="K28" s="119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19">
        <v>1500000</v>
      </c>
      <c r="R28" s="21">
        <v>0</v>
      </c>
      <c r="S28" s="1">
        <f t="shared" si="4"/>
        <v>6770000</v>
      </c>
      <c r="T28" s="18">
        <f t="shared" si="1"/>
        <v>3635000</v>
      </c>
      <c r="U28" s="1">
        <f t="shared" ref="U28:U38" si="7" xml:space="preserve"> 7150000 + T28</f>
        <v>10785000</v>
      </c>
    </row>
    <row r="29" spans="1:21" ht="17.25" thickBot="1" x14ac:dyDescent="0.35">
      <c r="A29" s="232"/>
      <c r="B29" t="s">
        <v>78</v>
      </c>
      <c r="C29" s="1">
        <f t="shared" ref="C29:C38" si="8" xml:space="preserve"> U28</f>
        <v>10785000</v>
      </c>
      <c r="D29" s="1">
        <v>1000000</v>
      </c>
      <c r="E29" s="119">
        <v>1000000</v>
      </c>
      <c r="F29" s="119">
        <v>420000</v>
      </c>
      <c r="G29" s="119">
        <v>750000</v>
      </c>
      <c r="H29" s="119">
        <v>500000</v>
      </c>
      <c r="I29" s="1">
        <v>500000</v>
      </c>
      <c r="J29" s="1">
        <v>100000</v>
      </c>
      <c r="K29" s="119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4015000</v>
      </c>
      <c r="U29" s="1">
        <f t="shared" si="7"/>
        <v>11165000</v>
      </c>
    </row>
    <row r="30" spans="1:21" x14ac:dyDescent="0.3">
      <c r="A30" s="232"/>
      <c r="B30" t="s">
        <v>79</v>
      </c>
      <c r="C30" s="1">
        <f t="shared" si="8"/>
        <v>11165000</v>
      </c>
      <c r="D30" s="1">
        <v>1000000</v>
      </c>
      <c r="E30" s="119">
        <v>1000000</v>
      </c>
      <c r="F30" s="119">
        <v>420000</v>
      </c>
      <c r="G30" s="119">
        <v>750000</v>
      </c>
      <c r="H30" s="119">
        <v>500000</v>
      </c>
      <c r="I30" s="1">
        <v>500000</v>
      </c>
      <c r="J30" s="1">
        <v>100000</v>
      </c>
      <c r="K30" s="119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19">
        <v>1500000</v>
      </c>
      <c r="R30" s="1">
        <v>0</v>
      </c>
      <c r="S30" s="1">
        <f t="shared" si="4"/>
        <v>6770000</v>
      </c>
      <c r="T30" s="18">
        <f t="shared" si="1"/>
        <v>4395000</v>
      </c>
      <c r="U30" s="1">
        <f t="shared" si="7"/>
        <v>11545000</v>
      </c>
    </row>
    <row r="31" spans="1:21" x14ac:dyDescent="0.3">
      <c r="A31" s="232"/>
      <c r="B31" t="s">
        <v>80</v>
      </c>
      <c r="C31" s="1">
        <f t="shared" si="8"/>
        <v>11545000</v>
      </c>
      <c r="D31" s="1">
        <v>1000000</v>
      </c>
      <c r="E31" s="119">
        <v>1000000</v>
      </c>
      <c r="F31" s="119">
        <v>420000</v>
      </c>
      <c r="G31" s="119">
        <v>750000</v>
      </c>
      <c r="H31" s="119">
        <v>500000</v>
      </c>
      <c r="I31" s="1">
        <v>500000</v>
      </c>
      <c r="J31" s="1">
        <v>100000</v>
      </c>
      <c r="K31" s="119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19">
        <v>1500000</v>
      </c>
      <c r="R31" s="1">
        <v>400000</v>
      </c>
      <c r="S31" s="1">
        <f t="shared" si="4"/>
        <v>7170000</v>
      </c>
      <c r="T31" s="18">
        <f t="shared" si="1"/>
        <v>4375000</v>
      </c>
      <c r="U31" s="1">
        <f t="shared" si="7"/>
        <v>11525000</v>
      </c>
    </row>
    <row r="32" spans="1:21" ht="17.25" thickBot="1" x14ac:dyDescent="0.35">
      <c r="A32" s="232"/>
      <c r="B32" t="s">
        <v>81</v>
      </c>
      <c r="C32" s="1">
        <f t="shared" si="8"/>
        <v>11525000</v>
      </c>
      <c r="D32" s="1">
        <v>1000000</v>
      </c>
      <c r="E32" s="119">
        <v>1000000</v>
      </c>
      <c r="F32" s="119">
        <v>420000</v>
      </c>
      <c r="G32" s="119">
        <v>750000</v>
      </c>
      <c r="H32" s="119">
        <v>500000</v>
      </c>
      <c r="I32" s="1">
        <v>500000</v>
      </c>
      <c r="J32" s="1">
        <v>100000</v>
      </c>
      <c r="K32" s="119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4755000</v>
      </c>
      <c r="U32" s="1">
        <f t="shared" si="7"/>
        <v>11905000</v>
      </c>
    </row>
    <row r="33" spans="1:21" x14ac:dyDescent="0.3">
      <c r="A33" s="232"/>
      <c r="B33" t="s">
        <v>82</v>
      </c>
      <c r="C33" s="1">
        <f t="shared" si="8"/>
        <v>11905000</v>
      </c>
      <c r="D33" s="1">
        <v>1000000</v>
      </c>
      <c r="E33" s="119">
        <v>1000000</v>
      </c>
      <c r="F33" s="119">
        <v>420000</v>
      </c>
      <c r="G33" s="119">
        <v>750000</v>
      </c>
      <c r="H33" s="119">
        <v>500000</v>
      </c>
      <c r="I33" s="1">
        <v>500000</v>
      </c>
      <c r="J33" s="1">
        <v>100000</v>
      </c>
      <c r="K33" s="119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19">
        <v>1500000</v>
      </c>
      <c r="R33" s="1">
        <v>0</v>
      </c>
      <c r="S33" s="1">
        <f t="shared" si="4"/>
        <v>6770000</v>
      </c>
      <c r="T33" s="18">
        <f t="shared" si="1"/>
        <v>5135000</v>
      </c>
      <c r="U33" s="1">
        <f t="shared" si="7"/>
        <v>12285000</v>
      </c>
    </row>
    <row r="34" spans="1:21" x14ac:dyDescent="0.3">
      <c r="A34" s="232"/>
      <c r="B34" t="s">
        <v>83</v>
      </c>
      <c r="C34" s="1">
        <f t="shared" si="8"/>
        <v>12285000</v>
      </c>
      <c r="D34" s="1">
        <v>1000000</v>
      </c>
      <c r="E34" s="119">
        <v>1000000</v>
      </c>
      <c r="F34" s="119">
        <v>420000</v>
      </c>
      <c r="G34" s="119">
        <v>750000</v>
      </c>
      <c r="H34" s="119">
        <v>500000</v>
      </c>
      <c r="I34" s="1">
        <v>500000</v>
      </c>
      <c r="J34" s="1">
        <v>100000</v>
      </c>
      <c r="K34" s="119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19">
        <v>1500000</v>
      </c>
      <c r="R34" s="1">
        <v>0</v>
      </c>
      <c r="S34" s="1">
        <f t="shared" si="4"/>
        <v>6770000</v>
      </c>
      <c r="T34" s="18">
        <f t="shared" si="1"/>
        <v>5515000</v>
      </c>
      <c r="U34" s="1">
        <f t="shared" si="7"/>
        <v>12665000</v>
      </c>
    </row>
    <row r="35" spans="1:21" s="123" customFormat="1" ht="17.25" thickBot="1" x14ac:dyDescent="0.35">
      <c r="A35" s="232"/>
      <c r="B35" s="123" t="s">
        <v>84</v>
      </c>
      <c r="C35" s="124">
        <f t="shared" si="8"/>
        <v>12665000</v>
      </c>
      <c r="D35" s="124">
        <v>1000000</v>
      </c>
      <c r="E35" s="125">
        <v>1000000</v>
      </c>
      <c r="F35" s="125">
        <v>420000</v>
      </c>
      <c r="G35" s="168">
        <v>750000</v>
      </c>
      <c r="H35" s="168">
        <v>500000</v>
      </c>
      <c r="I35" s="124">
        <v>500000</v>
      </c>
      <c r="J35" s="124">
        <v>100000</v>
      </c>
      <c r="K35" s="125">
        <v>630000</v>
      </c>
      <c r="L35" s="124">
        <v>100000</v>
      </c>
      <c r="M35" s="124">
        <v>170000</v>
      </c>
      <c r="N35" s="124">
        <v>0</v>
      </c>
      <c r="O35" s="124">
        <v>100000</v>
      </c>
      <c r="P35" s="124">
        <v>0</v>
      </c>
      <c r="Q35" s="126">
        <v>1500000</v>
      </c>
      <c r="R35" s="124">
        <v>400000</v>
      </c>
      <c r="S35" s="124">
        <f t="shared" si="4"/>
        <v>7170000</v>
      </c>
      <c r="T35" s="127">
        <f t="shared" ref="T35:T66" si="9" xml:space="preserve"> C35 - S35</f>
        <v>5495000</v>
      </c>
      <c r="U35" s="124">
        <f t="shared" si="7"/>
        <v>12645000</v>
      </c>
    </row>
    <row r="36" spans="1:21" x14ac:dyDescent="0.3">
      <c r="A36" s="232"/>
      <c r="B36" t="s">
        <v>85</v>
      </c>
      <c r="C36" s="1">
        <f t="shared" si="8"/>
        <v>12645000</v>
      </c>
      <c r="D36" s="1">
        <v>1000000</v>
      </c>
      <c r="E36" s="119">
        <v>1000000</v>
      </c>
      <c r="F36" s="119">
        <v>420000</v>
      </c>
      <c r="G36" s="119">
        <v>750000</v>
      </c>
      <c r="H36" s="119">
        <v>500000</v>
      </c>
      <c r="I36" s="1">
        <v>500000</v>
      </c>
      <c r="J36" s="1">
        <v>100000</v>
      </c>
      <c r="K36" s="119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19">
        <v>1500000</v>
      </c>
      <c r="R36" s="1">
        <v>0</v>
      </c>
      <c r="S36" s="1">
        <f t="shared" si="4"/>
        <v>6770000</v>
      </c>
      <c r="T36" s="18">
        <f t="shared" si="9"/>
        <v>5875000</v>
      </c>
      <c r="U36" s="1">
        <f t="shared" si="7"/>
        <v>13025000</v>
      </c>
    </row>
    <row r="37" spans="1:21" x14ac:dyDescent="0.3">
      <c r="A37" s="232"/>
      <c r="B37" t="s">
        <v>86</v>
      </c>
      <c r="C37" s="1">
        <f t="shared" si="8"/>
        <v>13025000</v>
      </c>
      <c r="D37" s="1">
        <v>1000000</v>
      </c>
      <c r="E37" s="119">
        <v>1000000</v>
      </c>
      <c r="F37" s="119">
        <v>420000</v>
      </c>
      <c r="G37" s="119">
        <v>750000</v>
      </c>
      <c r="H37" s="119">
        <v>500000</v>
      </c>
      <c r="I37" s="1">
        <v>500000</v>
      </c>
      <c r="J37" s="1">
        <v>100000</v>
      </c>
      <c r="K37" s="119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19">
        <v>1500000</v>
      </c>
      <c r="R37" s="1">
        <v>400000</v>
      </c>
      <c r="S37" s="1">
        <f t="shared" si="4"/>
        <v>7170000</v>
      </c>
      <c r="T37" s="18">
        <f t="shared" si="9"/>
        <v>5855000</v>
      </c>
      <c r="U37" s="1">
        <f t="shared" si="7"/>
        <v>13005000</v>
      </c>
    </row>
    <row r="38" spans="1:21" ht="17.25" thickBot="1" x14ac:dyDescent="0.35">
      <c r="A38" s="233"/>
      <c r="B38" s="24" t="s">
        <v>87</v>
      </c>
      <c r="C38" s="25">
        <f t="shared" si="8"/>
        <v>13005000</v>
      </c>
      <c r="D38" s="1">
        <v>1000000</v>
      </c>
      <c r="E38" s="119">
        <v>1000000</v>
      </c>
      <c r="F38" s="119">
        <v>420000</v>
      </c>
      <c r="G38" s="119">
        <v>750000</v>
      </c>
      <c r="H38" s="119">
        <v>500000</v>
      </c>
      <c r="I38" s="1">
        <v>500000</v>
      </c>
      <c r="J38" s="25">
        <v>100000</v>
      </c>
      <c r="K38" s="119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6235000</v>
      </c>
      <c r="U38" s="25">
        <f t="shared" si="7"/>
        <v>13385000</v>
      </c>
    </row>
    <row r="39" spans="1:21" x14ac:dyDescent="0.3">
      <c r="A39" s="231">
        <v>2026</v>
      </c>
      <c r="B39" t="s">
        <v>76</v>
      </c>
      <c r="C39" s="1">
        <f xml:space="preserve"> U38</f>
        <v>13385000</v>
      </c>
      <c r="D39" s="1">
        <v>1000000</v>
      </c>
      <c r="E39" s="119">
        <v>1000000</v>
      </c>
      <c r="F39" s="119">
        <v>420000</v>
      </c>
      <c r="G39" s="119">
        <v>750000</v>
      </c>
      <c r="H39" s="119">
        <v>500000</v>
      </c>
      <c r="I39" s="1">
        <v>500000</v>
      </c>
      <c r="J39" s="1">
        <v>100000</v>
      </c>
      <c r="K39" s="119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19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6215000</v>
      </c>
      <c r="U39" s="1">
        <f xml:space="preserve"> 7150000 + T39</f>
        <v>13365000</v>
      </c>
    </row>
    <row r="40" spans="1:21" s="20" customFormat="1" x14ac:dyDescent="0.3">
      <c r="A40" s="232"/>
      <c r="B40" s="20" t="s">
        <v>77</v>
      </c>
      <c r="C40" s="21">
        <f xml:space="preserve"> U39</f>
        <v>13365000</v>
      </c>
      <c r="D40" s="1">
        <v>1000000</v>
      </c>
      <c r="E40" s="119">
        <v>1000000</v>
      </c>
      <c r="F40" s="119">
        <v>420000</v>
      </c>
      <c r="G40" s="119">
        <v>750000</v>
      </c>
      <c r="H40" s="119">
        <v>500000</v>
      </c>
      <c r="I40" s="1">
        <v>500000</v>
      </c>
      <c r="J40" s="21">
        <v>100000</v>
      </c>
      <c r="K40" s="119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19">
        <v>1500000</v>
      </c>
      <c r="R40" s="21">
        <v>20000000</v>
      </c>
      <c r="S40" s="21">
        <f t="shared" si="10"/>
        <v>26770000</v>
      </c>
      <c r="T40" s="22">
        <f t="shared" si="9"/>
        <v>-13405000</v>
      </c>
      <c r="U40" s="21">
        <f t="shared" ref="U40:U50" si="11" xml:space="preserve"> 7150000 + T40</f>
        <v>-6255000</v>
      </c>
    </row>
    <row r="41" spans="1:21" s="82" customFormat="1" ht="17.25" thickBot="1" x14ac:dyDescent="0.35">
      <c r="A41" s="232"/>
      <c r="B41" s="82" t="s">
        <v>78</v>
      </c>
      <c r="C41" s="83">
        <f t="shared" ref="C41:C50" si="12" xml:space="preserve"> U40</f>
        <v>-6255000</v>
      </c>
      <c r="D41" s="1">
        <v>1000000</v>
      </c>
      <c r="E41" s="119">
        <v>1000000</v>
      </c>
      <c r="F41" s="119">
        <v>420000</v>
      </c>
      <c r="G41" s="119">
        <v>750000</v>
      </c>
      <c r="H41" s="119">
        <v>500000</v>
      </c>
      <c r="I41" s="1">
        <v>500000</v>
      </c>
      <c r="J41" s="83">
        <v>100000</v>
      </c>
      <c r="K41" s="119">
        <v>630000</v>
      </c>
      <c r="L41" s="83">
        <v>100000</v>
      </c>
      <c r="M41" s="83">
        <v>170000</v>
      </c>
      <c r="N41" s="83">
        <v>0</v>
      </c>
      <c r="O41" s="83">
        <v>100000</v>
      </c>
      <c r="P41" s="83">
        <v>0</v>
      </c>
      <c r="Q41" s="25">
        <v>1500000</v>
      </c>
      <c r="R41" s="83">
        <v>0</v>
      </c>
      <c r="S41" s="83">
        <f t="shared" si="10"/>
        <v>6770000</v>
      </c>
      <c r="T41" s="84">
        <f t="shared" si="9"/>
        <v>-13025000</v>
      </c>
      <c r="U41" s="83">
        <f t="shared" si="11"/>
        <v>-5875000</v>
      </c>
    </row>
    <row r="42" spans="1:21" s="82" customFormat="1" x14ac:dyDescent="0.3">
      <c r="A42" s="232"/>
      <c r="B42" s="82" t="s">
        <v>79</v>
      </c>
      <c r="C42" s="83">
        <f t="shared" si="12"/>
        <v>-5875000</v>
      </c>
      <c r="D42" s="1">
        <v>1000000</v>
      </c>
      <c r="E42" s="119">
        <v>1000000</v>
      </c>
      <c r="F42" s="119">
        <v>420000</v>
      </c>
      <c r="G42" s="119">
        <v>750000</v>
      </c>
      <c r="H42" s="119">
        <v>500000</v>
      </c>
      <c r="I42" s="1">
        <v>500000</v>
      </c>
      <c r="J42" s="83">
        <v>100000</v>
      </c>
      <c r="K42" s="119">
        <v>630000</v>
      </c>
      <c r="L42" s="83">
        <v>100000</v>
      </c>
      <c r="M42" s="83">
        <v>170000</v>
      </c>
      <c r="N42" s="83">
        <v>0</v>
      </c>
      <c r="O42" s="83">
        <v>100000</v>
      </c>
      <c r="P42" s="83">
        <v>0</v>
      </c>
      <c r="Q42" s="119">
        <v>1500000</v>
      </c>
      <c r="R42" s="83">
        <v>0</v>
      </c>
      <c r="S42" s="83">
        <f t="shared" si="10"/>
        <v>6770000</v>
      </c>
      <c r="T42" s="84">
        <f t="shared" si="9"/>
        <v>-12645000</v>
      </c>
      <c r="U42" s="83">
        <f t="shared" si="11"/>
        <v>-5495000</v>
      </c>
    </row>
    <row r="43" spans="1:21" s="82" customFormat="1" x14ac:dyDescent="0.3">
      <c r="A43" s="232"/>
      <c r="B43" s="82" t="s">
        <v>80</v>
      </c>
      <c r="C43" s="83">
        <f t="shared" si="12"/>
        <v>-5495000</v>
      </c>
      <c r="D43" s="1">
        <v>1000000</v>
      </c>
      <c r="E43" s="119">
        <v>1000000</v>
      </c>
      <c r="F43" s="119">
        <v>420000</v>
      </c>
      <c r="G43" s="119">
        <v>750000</v>
      </c>
      <c r="H43" s="119">
        <v>500000</v>
      </c>
      <c r="I43" s="1">
        <v>500000</v>
      </c>
      <c r="J43" s="83">
        <v>100000</v>
      </c>
      <c r="K43" s="119">
        <v>630000</v>
      </c>
      <c r="L43" s="83">
        <v>100000</v>
      </c>
      <c r="M43" s="83">
        <v>170000</v>
      </c>
      <c r="N43" s="83">
        <v>0</v>
      </c>
      <c r="O43" s="83">
        <v>100000</v>
      </c>
      <c r="P43" s="83">
        <v>0</v>
      </c>
      <c r="Q43" s="119">
        <v>1500000</v>
      </c>
      <c r="R43" s="83">
        <v>400000</v>
      </c>
      <c r="S43" s="83">
        <f t="shared" si="10"/>
        <v>7170000</v>
      </c>
      <c r="T43" s="84">
        <f t="shared" si="9"/>
        <v>-12665000</v>
      </c>
      <c r="U43" s="83">
        <f t="shared" si="11"/>
        <v>-5515000</v>
      </c>
    </row>
    <row r="44" spans="1:21" s="82" customFormat="1" ht="17.25" thickBot="1" x14ac:dyDescent="0.35">
      <c r="A44" s="232"/>
      <c r="B44" s="82" t="s">
        <v>81</v>
      </c>
      <c r="C44" s="83">
        <f t="shared" si="12"/>
        <v>-5515000</v>
      </c>
      <c r="D44" s="1">
        <v>1000000</v>
      </c>
      <c r="E44" s="119">
        <v>1000000</v>
      </c>
      <c r="F44" s="119">
        <v>420000</v>
      </c>
      <c r="G44" s="119">
        <v>750000</v>
      </c>
      <c r="H44" s="119">
        <v>500000</v>
      </c>
      <c r="I44" s="1">
        <v>500000</v>
      </c>
      <c r="J44" s="83">
        <v>100000</v>
      </c>
      <c r="K44" s="119">
        <v>630000</v>
      </c>
      <c r="L44" s="83">
        <v>100000</v>
      </c>
      <c r="M44" s="83">
        <v>170000</v>
      </c>
      <c r="N44" s="83">
        <v>0</v>
      </c>
      <c r="O44" s="83">
        <v>100000</v>
      </c>
      <c r="P44" s="83">
        <v>0</v>
      </c>
      <c r="Q44" s="25">
        <v>1500000</v>
      </c>
      <c r="R44" s="83">
        <v>0</v>
      </c>
      <c r="S44" s="83">
        <f t="shared" si="10"/>
        <v>6770000</v>
      </c>
      <c r="T44" s="84">
        <f t="shared" si="9"/>
        <v>-12285000</v>
      </c>
      <c r="U44" s="83">
        <f t="shared" si="11"/>
        <v>-5135000</v>
      </c>
    </row>
    <row r="45" spans="1:21" s="82" customFormat="1" x14ac:dyDescent="0.3">
      <c r="A45" s="232"/>
      <c r="B45" s="82" t="s">
        <v>82</v>
      </c>
      <c r="C45" s="83">
        <f t="shared" si="12"/>
        <v>-5135000</v>
      </c>
      <c r="D45" s="1">
        <v>1000000</v>
      </c>
      <c r="E45" s="119">
        <v>1000000</v>
      </c>
      <c r="F45" s="119">
        <v>420000</v>
      </c>
      <c r="G45" s="119">
        <v>750000</v>
      </c>
      <c r="H45" s="119">
        <v>500000</v>
      </c>
      <c r="I45" s="1">
        <v>500000</v>
      </c>
      <c r="J45" s="83">
        <v>100000</v>
      </c>
      <c r="K45" s="119">
        <v>630000</v>
      </c>
      <c r="L45" s="83">
        <v>100000</v>
      </c>
      <c r="M45" s="83">
        <v>170000</v>
      </c>
      <c r="N45" s="83">
        <v>0</v>
      </c>
      <c r="O45" s="83">
        <v>100000</v>
      </c>
      <c r="P45" s="83">
        <v>0</v>
      </c>
      <c r="Q45" s="119">
        <v>1500000</v>
      </c>
      <c r="R45" s="83">
        <v>0</v>
      </c>
      <c r="S45" s="83">
        <f t="shared" si="10"/>
        <v>6770000</v>
      </c>
      <c r="T45" s="84">
        <f t="shared" si="9"/>
        <v>-11905000</v>
      </c>
      <c r="U45" s="83">
        <f t="shared" si="11"/>
        <v>-4755000</v>
      </c>
    </row>
    <row r="46" spans="1:21" s="82" customFormat="1" x14ac:dyDescent="0.3">
      <c r="A46" s="232"/>
      <c r="B46" s="82" t="s">
        <v>83</v>
      </c>
      <c r="C46" s="83">
        <f t="shared" si="12"/>
        <v>-4755000</v>
      </c>
      <c r="D46" s="1">
        <v>1000000</v>
      </c>
      <c r="E46" s="119">
        <v>1000000</v>
      </c>
      <c r="F46" s="119">
        <v>420000</v>
      </c>
      <c r="G46" s="119">
        <v>750000</v>
      </c>
      <c r="H46" s="119">
        <v>500000</v>
      </c>
      <c r="I46" s="1">
        <v>500000</v>
      </c>
      <c r="J46" s="83">
        <v>100000</v>
      </c>
      <c r="K46" s="119">
        <v>630000</v>
      </c>
      <c r="L46" s="83">
        <v>100000</v>
      </c>
      <c r="M46" s="83">
        <v>170000</v>
      </c>
      <c r="N46" s="83">
        <v>0</v>
      </c>
      <c r="O46" s="83">
        <v>100000</v>
      </c>
      <c r="P46" s="83">
        <v>0</v>
      </c>
      <c r="Q46" s="119">
        <v>1500000</v>
      </c>
      <c r="R46" s="83">
        <v>0</v>
      </c>
      <c r="S46" s="83">
        <f t="shared" si="10"/>
        <v>6770000</v>
      </c>
      <c r="T46" s="84">
        <f t="shared" si="9"/>
        <v>-11525000</v>
      </c>
      <c r="U46" s="83">
        <f t="shared" si="11"/>
        <v>-4375000</v>
      </c>
    </row>
    <row r="47" spans="1:21" s="82" customFormat="1" ht="17.25" thickBot="1" x14ac:dyDescent="0.35">
      <c r="A47" s="232"/>
      <c r="B47" s="82" t="s">
        <v>84</v>
      </c>
      <c r="C47" s="83">
        <f t="shared" si="12"/>
        <v>-4375000</v>
      </c>
      <c r="D47" s="1">
        <v>1000000</v>
      </c>
      <c r="E47" s="119">
        <v>1000000</v>
      </c>
      <c r="F47" s="119">
        <v>420000</v>
      </c>
      <c r="G47" s="119">
        <v>750000</v>
      </c>
      <c r="H47" s="119">
        <v>500000</v>
      </c>
      <c r="I47" s="1">
        <v>500000</v>
      </c>
      <c r="J47" s="83">
        <v>100000</v>
      </c>
      <c r="K47" s="119">
        <v>630000</v>
      </c>
      <c r="L47" s="83">
        <v>100000</v>
      </c>
      <c r="M47" s="83">
        <v>170000</v>
      </c>
      <c r="N47" s="83">
        <v>0</v>
      </c>
      <c r="O47" s="83">
        <v>100000</v>
      </c>
      <c r="P47" s="83">
        <v>0</v>
      </c>
      <c r="Q47" s="25">
        <v>1500000</v>
      </c>
      <c r="R47" s="83">
        <v>400000</v>
      </c>
      <c r="S47" s="83">
        <f t="shared" si="10"/>
        <v>7170000</v>
      </c>
      <c r="T47" s="84">
        <f t="shared" si="9"/>
        <v>-11545000</v>
      </c>
      <c r="U47" s="83">
        <f t="shared" si="11"/>
        <v>-4395000</v>
      </c>
    </row>
    <row r="48" spans="1:21" s="82" customFormat="1" x14ac:dyDescent="0.3">
      <c r="A48" s="232"/>
      <c r="B48" s="82" t="s">
        <v>85</v>
      </c>
      <c r="C48" s="83">
        <f t="shared" si="12"/>
        <v>-4395000</v>
      </c>
      <c r="D48" s="1">
        <v>1000000</v>
      </c>
      <c r="E48" s="119">
        <v>1000000</v>
      </c>
      <c r="F48" s="119">
        <v>420000</v>
      </c>
      <c r="G48" s="119">
        <v>750000</v>
      </c>
      <c r="H48" s="119">
        <v>500000</v>
      </c>
      <c r="I48" s="1">
        <v>500000</v>
      </c>
      <c r="J48" s="83">
        <v>100000</v>
      </c>
      <c r="K48" s="119">
        <v>630000</v>
      </c>
      <c r="L48" s="83">
        <v>100000</v>
      </c>
      <c r="M48" s="83">
        <v>170000</v>
      </c>
      <c r="N48" s="83">
        <v>0</v>
      </c>
      <c r="O48" s="83">
        <v>100000</v>
      </c>
      <c r="P48" s="83">
        <v>0</v>
      </c>
      <c r="Q48" s="119">
        <v>1500000</v>
      </c>
      <c r="R48" s="83">
        <v>0</v>
      </c>
      <c r="S48" s="83">
        <f t="shared" si="10"/>
        <v>6770000</v>
      </c>
      <c r="T48" s="84">
        <f t="shared" si="9"/>
        <v>-11165000</v>
      </c>
      <c r="U48" s="83">
        <f t="shared" si="11"/>
        <v>-4015000</v>
      </c>
    </row>
    <row r="49" spans="1:21" s="82" customFormat="1" x14ac:dyDescent="0.3">
      <c r="A49" s="232"/>
      <c r="B49" s="82" t="s">
        <v>86</v>
      </c>
      <c r="C49" s="83">
        <f t="shared" si="12"/>
        <v>-4015000</v>
      </c>
      <c r="D49" s="1">
        <v>1000000</v>
      </c>
      <c r="E49" s="119">
        <v>1000000</v>
      </c>
      <c r="F49" s="119">
        <v>420000</v>
      </c>
      <c r="G49" s="119">
        <v>750000</v>
      </c>
      <c r="H49" s="119">
        <v>500000</v>
      </c>
      <c r="I49" s="1">
        <v>500000</v>
      </c>
      <c r="J49" s="83">
        <v>100000</v>
      </c>
      <c r="K49" s="119">
        <v>630000</v>
      </c>
      <c r="L49" s="83">
        <v>100000</v>
      </c>
      <c r="M49" s="83">
        <v>170000</v>
      </c>
      <c r="N49" s="83">
        <v>0</v>
      </c>
      <c r="O49" s="83">
        <v>100000</v>
      </c>
      <c r="P49" s="83">
        <v>0</v>
      </c>
      <c r="Q49" s="119">
        <v>1500000</v>
      </c>
      <c r="R49" s="83">
        <v>400000</v>
      </c>
      <c r="S49" s="83">
        <f t="shared" si="10"/>
        <v>7170000</v>
      </c>
      <c r="T49" s="84">
        <f t="shared" si="9"/>
        <v>-11185000</v>
      </c>
      <c r="U49" s="83">
        <f t="shared" si="11"/>
        <v>-4035000</v>
      </c>
    </row>
    <row r="50" spans="1:21" s="88" customFormat="1" ht="17.25" thickBot="1" x14ac:dyDescent="0.35">
      <c r="A50" s="233"/>
      <c r="B50" s="85" t="s">
        <v>87</v>
      </c>
      <c r="C50" s="86">
        <f t="shared" si="12"/>
        <v>-4035000</v>
      </c>
      <c r="D50" s="1">
        <v>1000000</v>
      </c>
      <c r="E50" s="119">
        <v>1000000</v>
      </c>
      <c r="F50" s="119">
        <v>420000</v>
      </c>
      <c r="G50" s="119">
        <v>750000</v>
      </c>
      <c r="H50" s="119">
        <v>500000</v>
      </c>
      <c r="I50" s="1">
        <v>500000</v>
      </c>
      <c r="J50" s="86">
        <v>100000</v>
      </c>
      <c r="K50" s="119">
        <v>630000</v>
      </c>
      <c r="L50" s="86">
        <v>100000</v>
      </c>
      <c r="M50" s="86">
        <v>170000</v>
      </c>
      <c r="N50" s="86">
        <v>0</v>
      </c>
      <c r="O50" s="86">
        <v>100000</v>
      </c>
      <c r="P50" s="86">
        <v>0</v>
      </c>
      <c r="Q50" s="25">
        <v>1500000</v>
      </c>
      <c r="R50" s="86">
        <v>0</v>
      </c>
      <c r="S50" s="86">
        <f t="shared" si="10"/>
        <v>6770000</v>
      </c>
      <c r="T50" s="87">
        <f t="shared" si="9"/>
        <v>-10805000</v>
      </c>
      <c r="U50" s="86">
        <f t="shared" si="11"/>
        <v>-3655000</v>
      </c>
    </row>
    <row r="51" spans="1:21" s="82" customFormat="1" x14ac:dyDescent="0.3">
      <c r="A51" s="234">
        <v>2027</v>
      </c>
      <c r="B51" s="82" t="s">
        <v>76</v>
      </c>
      <c r="C51" s="83">
        <f xml:space="preserve"> U50</f>
        <v>-3655000</v>
      </c>
      <c r="D51" s="1">
        <v>1000000</v>
      </c>
      <c r="E51" s="119">
        <v>1000000</v>
      </c>
      <c r="F51" s="119">
        <v>420000</v>
      </c>
      <c r="G51" s="119">
        <v>750000</v>
      </c>
      <c r="H51" s="119">
        <v>500000</v>
      </c>
      <c r="I51" s="1">
        <v>500000</v>
      </c>
      <c r="J51" s="83">
        <v>100000</v>
      </c>
      <c r="K51" s="119">
        <v>630000</v>
      </c>
      <c r="L51" s="83">
        <v>100000</v>
      </c>
      <c r="M51" s="83">
        <v>170000</v>
      </c>
      <c r="N51" s="83">
        <v>0</v>
      </c>
      <c r="O51" s="83">
        <v>100000</v>
      </c>
      <c r="P51" s="83">
        <v>0</v>
      </c>
      <c r="Q51" s="119">
        <v>1500000</v>
      </c>
      <c r="R51" s="83">
        <v>400000</v>
      </c>
      <c r="S51" s="83">
        <f t="shared" ref="S51:S62" si="13">SUM(D51:R51)</f>
        <v>7170000</v>
      </c>
      <c r="T51" s="89">
        <f t="shared" si="9"/>
        <v>-10825000</v>
      </c>
      <c r="U51" s="83">
        <f xml:space="preserve"> 7150000 + T51</f>
        <v>-3675000</v>
      </c>
    </row>
    <row r="52" spans="1:21" s="82" customFormat="1" x14ac:dyDescent="0.3">
      <c r="A52" s="235"/>
      <c r="B52" s="82" t="s">
        <v>77</v>
      </c>
      <c r="C52" s="83">
        <f xml:space="preserve"> U51</f>
        <v>-3675000</v>
      </c>
      <c r="D52" s="1">
        <v>1000000</v>
      </c>
      <c r="E52" s="119">
        <v>1000000</v>
      </c>
      <c r="F52" s="119">
        <v>420000</v>
      </c>
      <c r="G52" s="119">
        <v>750000</v>
      </c>
      <c r="H52" s="119">
        <v>500000</v>
      </c>
      <c r="I52" s="1">
        <v>500000</v>
      </c>
      <c r="J52" s="83">
        <v>100000</v>
      </c>
      <c r="K52" s="119">
        <v>630000</v>
      </c>
      <c r="L52" s="83">
        <v>100000</v>
      </c>
      <c r="M52" s="83">
        <v>170000</v>
      </c>
      <c r="N52" s="83">
        <v>0</v>
      </c>
      <c r="O52" s="83">
        <v>100000</v>
      </c>
      <c r="P52" s="83">
        <v>0</v>
      </c>
      <c r="Q52" s="119">
        <v>1500000</v>
      </c>
      <c r="R52" s="83">
        <v>0</v>
      </c>
      <c r="S52" s="83">
        <f t="shared" si="13"/>
        <v>6770000</v>
      </c>
      <c r="T52" s="84">
        <f t="shared" si="9"/>
        <v>-10445000</v>
      </c>
      <c r="U52" s="83">
        <f t="shared" ref="U52:U62" si="14" xml:space="preserve"> 7150000 + T52</f>
        <v>-3295000</v>
      </c>
    </row>
    <row r="53" spans="1:21" s="82" customFormat="1" ht="17.25" thickBot="1" x14ac:dyDescent="0.35">
      <c r="A53" s="235"/>
      <c r="B53" s="82" t="s">
        <v>78</v>
      </c>
      <c r="C53" s="83">
        <f t="shared" ref="C53:C62" si="15" xml:space="preserve"> U52</f>
        <v>-3295000</v>
      </c>
      <c r="D53" s="1">
        <v>1000000</v>
      </c>
      <c r="E53" s="119">
        <v>1000000</v>
      </c>
      <c r="F53" s="119">
        <v>420000</v>
      </c>
      <c r="G53" s="119">
        <v>750000</v>
      </c>
      <c r="H53" s="119">
        <v>500000</v>
      </c>
      <c r="I53" s="1">
        <v>500000</v>
      </c>
      <c r="J53" s="83">
        <v>100000</v>
      </c>
      <c r="K53" s="119">
        <v>630000</v>
      </c>
      <c r="L53" s="83">
        <v>100000</v>
      </c>
      <c r="M53" s="83">
        <v>170000</v>
      </c>
      <c r="N53" s="83">
        <v>0</v>
      </c>
      <c r="O53" s="83">
        <v>100000</v>
      </c>
      <c r="P53" s="83">
        <v>0</v>
      </c>
      <c r="Q53" s="25">
        <v>1500000</v>
      </c>
      <c r="R53" s="83">
        <v>0</v>
      </c>
      <c r="S53" s="83">
        <f t="shared" si="13"/>
        <v>6770000</v>
      </c>
      <c r="T53" s="84">
        <f t="shared" si="9"/>
        <v>-10065000</v>
      </c>
      <c r="U53" s="83">
        <f t="shared" si="14"/>
        <v>-2915000</v>
      </c>
    </row>
    <row r="54" spans="1:21" s="82" customFormat="1" x14ac:dyDescent="0.3">
      <c r="A54" s="235"/>
      <c r="B54" s="82" t="s">
        <v>79</v>
      </c>
      <c r="C54" s="83">
        <f t="shared" si="15"/>
        <v>-2915000</v>
      </c>
      <c r="D54" s="1">
        <v>1000000</v>
      </c>
      <c r="E54" s="119">
        <v>1000000</v>
      </c>
      <c r="F54" s="119">
        <v>420000</v>
      </c>
      <c r="G54" s="119">
        <v>750000</v>
      </c>
      <c r="H54" s="119">
        <v>500000</v>
      </c>
      <c r="I54" s="1">
        <v>500000</v>
      </c>
      <c r="J54" s="83">
        <v>100000</v>
      </c>
      <c r="K54" s="119">
        <v>630000</v>
      </c>
      <c r="L54" s="83">
        <v>100000</v>
      </c>
      <c r="M54" s="83">
        <v>170000</v>
      </c>
      <c r="N54" s="83">
        <v>0</v>
      </c>
      <c r="O54" s="83">
        <v>100000</v>
      </c>
      <c r="P54" s="83">
        <v>0</v>
      </c>
      <c r="Q54" s="119">
        <v>1500000</v>
      </c>
      <c r="R54" s="83">
        <v>0</v>
      </c>
      <c r="S54" s="83">
        <f t="shared" si="13"/>
        <v>6770000</v>
      </c>
      <c r="T54" s="84">
        <f t="shared" si="9"/>
        <v>-9685000</v>
      </c>
      <c r="U54" s="83">
        <f t="shared" si="14"/>
        <v>-2535000</v>
      </c>
    </row>
    <row r="55" spans="1:21" s="82" customFormat="1" x14ac:dyDescent="0.3">
      <c r="A55" s="235"/>
      <c r="B55" s="82" t="s">
        <v>80</v>
      </c>
      <c r="C55" s="83">
        <f t="shared" si="15"/>
        <v>-2535000</v>
      </c>
      <c r="D55" s="1">
        <v>1000000</v>
      </c>
      <c r="E55" s="119">
        <v>1000000</v>
      </c>
      <c r="F55" s="119">
        <v>420000</v>
      </c>
      <c r="G55" s="119">
        <v>750000</v>
      </c>
      <c r="H55" s="119">
        <v>500000</v>
      </c>
      <c r="I55" s="1">
        <v>500000</v>
      </c>
      <c r="J55" s="83">
        <v>100000</v>
      </c>
      <c r="K55" s="119">
        <v>630000</v>
      </c>
      <c r="L55" s="83">
        <v>100000</v>
      </c>
      <c r="M55" s="83">
        <v>170000</v>
      </c>
      <c r="N55" s="83">
        <v>0</v>
      </c>
      <c r="O55" s="83">
        <v>100000</v>
      </c>
      <c r="P55" s="83">
        <v>0</v>
      </c>
      <c r="Q55" s="119">
        <v>1500000</v>
      </c>
      <c r="R55" s="83">
        <v>400000</v>
      </c>
      <c r="S55" s="83">
        <f t="shared" si="13"/>
        <v>7170000</v>
      </c>
      <c r="T55" s="84">
        <f t="shared" si="9"/>
        <v>-9705000</v>
      </c>
      <c r="U55" s="83">
        <f t="shared" si="14"/>
        <v>-2555000</v>
      </c>
    </row>
    <row r="56" spans="1:21" s="82" customFormat="1" ht="17.25" thickBot="1" x14ac:dyDescent="0.35">
      <c r="A56" s="235"/>
      <c r="B56" s="82" t="s">
        <v>81</v>
      </c>
      <c r="C56" s="83">
        <f t="shared" si="15"/>
        <v>-2555000</v>
      </c>
      <c r="D56" s="1">
        <v>1000000</v>
      </c>
      <c r="E56" s="119">
        <v>1000000</v>
      </c>
      <c r="F56" s="119">
        <v>420000</v>
      </c>
      <c r="G56" s="119">
        <v>750000</v>
      </c>
      <c r="H56" s="119">
        <v>500000</v>
      </c>
      <c r="I56" s="1">
        <v>500000</v>
      </c>
      <c r="J56" s="83">
        <v>100000</v>
      </c>
      <c r="K56" s="119">
        <v>630000</v>
      </c>
      <c r="L56" s="83">
        <v>100000</v>
      </c>
      <c r="M56" s="83">
        <v>170000</v>
      </c>
      <c r="N56" s="83">
        <v>0</v>
      </c>
      <c r="O56" s="83">
        <v>100000</v>
      </c>
      <c r="P56" s="83">
        <v>0</v>
      </c>
      <c r="Q56" s="25">
        <v>1500000</v>
      </c>
      <c r="R56" s="83">
        <v>0</v>
      </c>
      <c r="S56" s="83">
        <f t="shared" si="13"/>
        <v>6770000</v>
      </c>
      <c r="T56" s="84">
        <f t="shared" si="9"/>
        <v>-9325000</v>
      </c>
      <c r="U56" s="83">
        <f t="shared" si="14"/>
        <v>-2175000</v>
      </c>
    </row>
    <row r="57" spans="1:21" s="82" customFormat="1" x14ac:dyDescent="0.3">
      <c r="A57" s="235"/>
      <c r="B57" s="82" t="s">
        <v>82</v>
      </c>
      <c r="C57" s="83">
        <f t="shared" si="15"/>
        <v>-2175000</v>
      </c>
      <c r="D57" s="1">
        <v>1000000</v>
      </c>
      <c r="E57" s="119">
        <v>1000000</v>
      </c>
      <c r="F57" s="119">
        <v>420000</v>
      </c>
      <c r="G57" s="119">
        <v>750000</v>
      </c>
      <c r="H57" s="119">
        <v>500000</v>
      </c>
      <c r="I57" s="1">
        <v>500000</v>
      </c>
      <c r="J57" s="83">
        <v>100000</v>
      </c>
      <c r="K57" s="119">
        <v>630000</v>
      </c>
      <c r="L57" s="83">
        <v>100000</v>
      </c>
      <c r="M57" s="83">
        <v>170000</v>
      </c>
      <c r="N57" s="83">
        <v>0</v>
      </c>
      <c r="O57" s="83">
        <v>100000</v>
      </c>
      <c r="P57" s="83">
        <v>0</v>
      </c>
      <c r="Q57" s="119">
        <v>1500000</v>
      </c>
      <c r="R57" s="83">
        <v>0</v>
      </c>
      <c r="S57" s="83">
        <f t="shared" si="13"/>
        <v>6770000</v>
      </c>
      <c r="T57" s="84">
        <f t="shared" si="9"/>
        <v>-8945000</v>
      </c>
      <c r="U57" s="83">
        <f t="shared" si="14"/>
        <v>-1795000</v>
      </c>
    </row>
    <row r="58" spans="1:21" s="82" customFormat="1" x14ac:dyDescent="0.3">
      <c r="A58" s="235"/>
      <c r="B58" s="82" t="s">
        <v>83</v>
      </c>
      <c r="C58" s="83">
        <f t="shared" si="15"/>
        <v>-1795000</v>
      </c>
      <c r="D58" s="1">
        <v>1000000</v>
      </c>
      <c r="E58" s="119">
        <v>1000000</v>
      </c>
      <c r="F58" s="119">
        <v>420000</v>
      </c>
      <c r="G58" s="119">
        <v>750000</v>
      </c>
      <c r="H58" s="119">
        <v>500000</v>
      </c>
      <c r="I58" s="1">
        <v>500000</v>
      </c>
      <c r="J58" s="83">
        <v>100000</v>
      </c>
      <c r="K58" s="119">
        <v>630000</v>
      </c>
      <c r="L58" s="83">
        <v>100000</v>
      </c>
      <c r="M58" s="83">
        <v>170000</v>
      </c>
      <c r="N58" s="83">
        <v>0</v>
      </c>
      <c r="O58" s="83">
        <v>100000</v>
      </c>
      <c r="P58" s="83">
        <v>0</v>
      </c>
      <c r="Q58" s="119">
        <v>1500000</v>
      </c>
      <c r="R58" s="83">
        <v>0</v>
      </c>
      <c r="S58" s="83">
        <f t="shared" si="13"/>
        <v>6770000</v>
      </c>
      <c r="T58" s="84">
        <f t="shared" si="9"/>
        <v>-8565000</v>
      </c>
      <c r="U58" s="83">
        <f t="shared" si="14"/>
        <v>-1415000</v>
      </c>
    </row>
    <row r="59" spans="1:21" s="82" customFormat="1" ht="17.25" thickBot="1" x14ac:dyDescent="0.35">
      <c r="A59" s="235"/>
      <c r="B59" s="82" t="s">
        <v>84</v>
      </c>
      <c r="C59" s="83">
        <f t="shared" si="15"/>
        <v>-1415000</v>
      </c>
      <c r="D59" s="1">
        <v>1000000</v>
      </c>
      <c r="E59" s="119">
        <v>1000000</v>
      </c>
      <c r="F59" s="119">
        <v>420000</v>
      </c>
      <c r="G59" s="119">
        <v>750000</v>
      </c>
      <c r="H59" s="119">
        <v>500000</v>
      </c>
      <c r="I59" s="1">
        <v>500000</v>
      </c>
      <c r="J59" s="83">
        <v>100000</v>
      </c>
      <c r="K59" s="119">
        <v>630000</v>
      </c>
      <c r="L59" s="83">
        <v>100000</v>
      </c>
      <c r="M59" s="83">
        <v>170000</v>
      </c>
      <c r="N59" s="83">
        <v>0</v>
      </c>
      <c r="O59" s="83">
        <v>100000</v>
      </c>
      <c r="P59" s="83">
        <v>0</v>
      </c>
      <c r="Q59" s="25">
        <v>1500000</v>
      </c>
      <c r="R59" s="83">
        <v>400000</v>
      </c>
      <c r="S59" s="83">
        <f t="shared" si="13"/>
        <v>7170000</v>
      </c>
      <c r="T59" s="84">
        <f t="shared" si="9"/>
        <v>-8585000</v>
      </c>
      <c r="U59" s="83">
        <f t="shared" si="14"/>
        <v>-1435000</v>
      </c>
    </row>
    <row r="60" spans="1:21" s="82" customFormat="1" x14ac:dyDescent="0.3">
      <c r="A60" s="235"/>
      <c r="B60" s="82" t="s">
        <v>85</v>
      </c>
      <c r="C60" s="83">
        <f t="shared" si="15"/>
        <v>-1435000</v>
      </c>
      <c r="D60" s="1">
        <v>1000000</v>
      </c>
      <c r="E60" s="119">
        <v>1000000</v>
      </c>
      <c r="F60" s="119">
        <v>420000</v>
      </c>
      <c r="G60" s="119">
        <v>750000</v>
      </c>
      <c r="H60" s="119">
        <v>500000</v>
      </c>
      <c r="I60" s="1">
        <v>500000</v>
      </c>
      <c r="J60" s="83">
        <v>100000</v>
      </c>
      <c r="K60" s="119">
        <v>630000</v>
      </c>
      <c r="L60" s="83">
        <v>100000</v>
      </c>
      <c r="M60" s="83">
        <v>170000</v>
      </c>
      <c r="N60" s="83">
        <v>0</v>
      </c>
      <c r="O60" s="83">
        <v>100000</v>
      </c>
      <c r="P60" s="83">
        <v>0</v>
      </c>
      <c r="Q60" s="119">
        <v>1500000</v>
      </c>
      <c r="R60" s="83">
        <v>0</v>
      </c>
      <c r="S60" s="83">
        <f t="shared" si="13"/>
        <v>6770000</v>
      </c>
      <c r="T60" s="84">
        <f t="shared" si="9"/>
        <v>-8205000</v>
      </c>
      <c r="U60" s="83">
        <f t="shared" si="14"/>
        <v>-1055000</v>
      </c>
    </row>
    <row r="61" spans="1:21" s="82" customFormat="1" x14ac:dyDescent="0.3">
      <c r="A61" s="235"/>
      <c r="B61" s="82" t="s">
        <v>86</v>
      </c>
      <c r="C61" s="83">
        <f t="shared" si="15"/>
        <v>-1055000</v>
      </c>
      <c r="D61" s="1">
        <v>1000000</v>
      </c>
      <c r="E61" s="119">
        <v>1000000</v>
      </c>
      <c r="F61" s="119">
        <v>420000</v>
      </c>
      <c r="G61" s="119">
        <v>750000</v>
      </c>
      <c r="H61" s="119">
        <v>500000</v>
      </c>
      <c r="I61" s="1">
        <v>500000</v>
      </c>
      <c r="J61" s="83">
        <v>100000</v>
      </c>
      <c r="K61" s="119">
        <v>630000</v>
      </c>
      <c r="L61" s="83">
        <v>100000</v>
      </c>
      <c r="M61" s="83">
        <v>170000</v>
      </c>
      <c r="N61" s="83">
        <v>0</v>
      </c>
      <c r="O61" s="83">
        <v>100000</v>
      </c>
      <c r="P61" s="83">
        <v>0</v>
      </c>
      <c r="Q61" s="119">
        <v>1500000</v>
      </c>
      <c r="R61" s="83">
        <v>400000</v>
      </c>
      <c r="S61" s="83">
        <f t="shared" si="13"/>
        <v>7170000</v>
      </c>
      <c r="T61" s="84">
        <f t="shared" si="9"/>
        <v>-8225000</v>
      </c>
      <c r="U61" s="83">
        <f t="shared" si="14"/>
        <v>-1075000</v>
      </c>
    </row>
    <row r="62" spans="1:21" s="88" customFormat="1" ht="17.25" thickBot="1" x14ac:dyDescent="0.35">
      <c r="A62" s="236"/>
      <c r="B62" s="85" t="s">
        <v>87</v>
      </c>
      <c r="C62" s="86">
        <f t="shared" si="15"/>
        <v>-1075000</v>
      </c>
      <c r="D62" s="1">
        <v>1000000</v>
      </c>
      <c r="E62" s="119">
        <v>1000000</v>
      </c>
      <c r="F62" s="119">
        <v>420000</v>
      </c>
      <c r="G62" s="119">
        <v>750000</v>
      </c>
      <c r="H62" s="119">
        <v>500000</v>
      </c>
      <c r="I62" s="1">
        <v>500000</v>
      </c>
      <c r="J62" s="86">
        <v>100000</v>
      </c>
      <c r="K62" s="119">
        <v>630000</v>
      </c>
      <c r="L62" s="86">
        <v>100000</v>
      </c>
      <c r="M62" s="86">
        <v>170000</v>
      </c>
      <c r="N62" s="86">
        <v>0</v>
      </c>
      <c r="O62" s="86">
        <v>100000</v>
      </c>
      <c r="P62" s="86">
        <v>0</v>
      </c>
      <c r="Q62" s="25">
        <v>1500000</v>
      </c>
      <c r="R62" s="86">
        <v>0</v>
      </c>
      <c r="S62" s="86">
        <f t="shared" si="13"/>
        <v>6770000</v>
      </c>
      <c r="T62" s="87">
        <f t="shared" si="9"/>
        <v>-7845000</v>
      </c>
      <c r="U62" s="86">
        <f t="shared" si="14"/>
        <v>-695000</v>
      </c>
    </row>
    <row r="63" spans="1:21" s="82" customFormat="1" x14ac:dyDescent="0.3">
      <c r="A63" s="234">
        <v>2028</v>
      </c>
      <c r="B63" s="82" t="s">
        <v>76</v>
      </c>
      <c r="C63" s="83">
        <f xml:space="preserve"> U62</f>
        <v>-695000</v>
      </c>
      <c r="D63" s="1">
        <v>1000000</v>
      </c>
      <c r="E63" s="119">
        <v>1000000</v>
      </c>
      <c r="F63" s="119">
        <v>420000</v>
      </c>
      <c r="G63" s="119">
        <v>750000</v>
      </c>
      <c r="H63" s="119">
        <v>500000</v>
      </c>
      <c r="I63" s="1">
        <v>500000</v>
      </c>
      <c r="J63" s="83">
        <v>100000</v>
      </c>
      <c r="K63" s="119">
        <v>630000</v>
      </c>
      <c r="L63" s="83">
        <v>100000</v>
      </c>
      <c r="M63" s="83">
        <v>170000</v>
      </c>
      <c r="N63" s="83">
        <v>0</v>
      </c>
      <c r="O63" s="83">
        <v>100000</v>
      </c>
      <c r="P63" s="83">
        <v>0</v>
      </c>
      <c r="Q63" s="119">
        <v>1500000</v>
      </c>
      <c r="R63" s="83">
        <v>400000</v>
      </c>
      <c r="S63" s="83">
        <f t="shared" ref="S63:S74" si="16">SUM(D63:R63)</f>
        <v>7170000</v>
      </c>
      <c r="T63" s="89">
        <f t="shared" si="9"/>
        <v>-7865000</v>
      </c>
      <c r="U63" s="83">
        <f xml:space="preserve"> 7150000 + T63</f>
        <v>-715000</v>
      </c>
    </row>
    <row r="64" spans="1:21" s="82" customFormat="1" x14ac:dyDescent="0.3">
      <c r="A64" s="235"/>
      <c r="B64" s="82" t="s">
        <v>77</v>
      </c>
      <c r="C64" s="83">
        <f xml:space="preserve"> U63</f>
        <v>-715000</v>
      </c>
      <c r="D64" s="1">
        <v>1000000</v>
      </c>
      <c r="E64" s="119">
        <v>1000000</v>
      </c>
      <c r="F64" s="119">
        <v>420000</v>
      </c>
      <c r="G64" s="119">
        <v>750000</v>
      </c>
      <c r="H64" s="119">
        <v>500000</v>
      </c>
      <c r="I64" s="1">
        <v>500000</v>
      </c>
      <c r="J64" s="83">
        <v>100000</v>
      </c>
      <c r="K64" s="119">
        <v>630000</v>
      </c>
      <c r="L64" s="83">
        <v>100000</v>
      </c>
      <c r="M64" s="83">
        <v>170000</v>
      </c>
      <c r="N64" s="83">
        <v>0</v>
      </c>
      <c r="O64" s="83">
        <v>100000</v>
      </c>
      <c r="P64" s="83">
        <v>0</v>
      </c>
      <c r="Q64" s="119">
        <v>1500000</v>
      </c>
      <c r="R64" s="83">
        <v>0</v>
      </c>
      <c r="S64" s="83">
        <f t="shared" si="16"/>
        <v>6770000</v>
      </c>
      <c r="T64" s="84">
        <f t="shared" si="9"/>
        <v>-7485000</v>
      </c>
      <c r="U64" s="83">
        <f t="shared" ref="U64:U74" si="17" xml:space="preserve"> 7150000 + T64</f>
        <v>-335000</v>
      </c>
    </row>
    <row r="65" spans="1:21" s="82" customFormat="1" ht="17.25" thickBot="1" x14ac:dyDescent="0.35">
      <c r="A65" s="235"/>
      <c r="B65" s="82" t="s">
        <v>78</v>
      </c>
      <c r="C65" s="83">
        <f t="shared" ref="C65:C74" si="18" xml:space="preserve"> U64</f>
        <v>-335000</v>
      </c>
      <c r="D65" s="1">
        <v>1000000</v>
      </c>
      <c r="E65" s="119">
        <v>1000000</v>
      </c>
      <c r="F65" s="119">
        <v>420000</v>
      </c>
      <c r="G65" s="119">
        <v>750000</v>
      </c>
      <c r="H65" s="119">
        <v>500000</v>
      </c>
      <c r="I65" s="1">
        <v>500000</v>
      </c>
      <c r="J65" s="83">
        <v>100000</v>
      </c>
      <c r="K65" s="119">
        <v>630000</v>
      </c>
      <c r="L65" s="83">
        <v>100000</v>
      </c>
      <c r="M65" s="83">
        <v>170000</v>
      </c>
      <c r="N65" s="83">
        <v>0</v>
      </c>
      <c r="O65" s="83">
        <v>100000</v>
      </c>
      <c r="P65" s="83">
        <v>0</v>
      </c>
      <c r="Q65" s="25">
        <v>1500000</v>
      </c>
      <c r="R65" s="83">
        <v>0</v>
      </c>
      <c r="S65" s="83">
        <f t="shared" si="16"/>
        <v>6770000</v>
      </c>
      <c r="T65" s="84">
        <f t="shared" si="9"/>
        <v>-7105000</v>
      </c>
      <c r="U65" s="83">
        <f t="shared" si="17"/>
        <v>45000</v>
      </c>
    </row>
    <row r="66" spans="1:21" s="82" customFormat="1" x14ac:dyDescent="0.3">
      <c r="A66" s="235"/>
      <c r="B66" s="82" t="s">
        <v>79</v>
      </c>
      <c r="C66" s="83">
        <f t="shared" si="18"/>
        <v>45000</v>
      </c>
      <c r="D66" s="1">
        <v>1000000</v>
      </c>
      <c r="E66" s="119">
        <v>1000000</v>
      </c>
      <c r="F66" s="119">
        <v>420000</v>
      </c>
      <c r="G66" s="119">
        <v>750000</v>
      </c>
      <c r="H66" s="119">
        <v>500000</v>
      </c>
      <c r="I66" s="1">
        <v>500000</v>
      </c>
      <c r="J66" s="83">
        <v>100000</v>
      </c>
      <c r="K66" s="119">
        <v>630000</v>
      </c>
      <c r="L66" s="83">
        <v>100000</v>
      </c>
      <c r="M66" s="83">
        <v>170000</v>
      </c>
      <c r="N66" s="83">
        <v>0</v>
      </c>
      <c r="O66" s="83">
        <v>100000</v>
      </c>
      <c r="P66" s="83">
        <v>0</v>
      </c>
      <c r="Q66" s="119">
        <v>1500000</v>
      </c>
      <c r="R66" s="83">
        <v>0</v>
      </c>
      <c r="S66" s="83">
        <f t="shared" si="16"/>
        <v>6770000</v>
      </c>
      <c r="T66" s="84">
        <f t="shared" si="9"/>
        <v>-6725000</v>
      </c>
      <c r="U66" s="83">
        <f t="shared" si="17"/>
        <v>425000</v>
      </c>
    </row>
    <row r="67" spans="1:21" s="82" customFormat="1" x14ac:dyDescent="0.3">
      <c r="A67" s="235"/>
      <c r="B67" s="82" t="s">
        <v>80</v>
      </c>
      <c r="C67" s="83">
        <f t="shared" si="18"/>
        <v>425000</v>
      </c>
      <c r="D67" s="1">
        <v>1000000</v>
      </c>
      <c r="E67" s="119">
        <v>1000000</v>
      </c>
      <c r="F67" s="119">
        <v>420000</v>
      </c>
      <c r="G67" s="119">
        <v>750000</v>
      </c>
      <c r="H67" s="119">
        <v>500000</v>
      </c>
      <c r="I67" s="1">
        <v>500000</v>
      </c>
      <c r="J67" s="83">
        <v>100000</v>
      </c>
      <c r="K67" s="119">
        <v>630000</v>
      </c>
      <c r="L67" s="83">
        <v>100000</v>
      </c>
      <c r="M67" s="83">
        <v>170000</v>
      </c>
      <c r="N67" s="83">
        <v>0</v>
      </c>
      <c r="O67" s="83">
        <v>100000</v>
      </c>
      <c r="P67" s="83">
        <v>0</v>
      </c>
      <c r="Q67" s="119">
        <v>1500000</v>
      </c>
      <c r="R67" s="83">
        <v>400000</v>
      </c>
      <c r="S67" s="83">
        <f t="shared" si="16"/>
        <v>7170000</v>
      </c>
      <c r="T67" s="84">
        <f t="shared" ref="T67:T98" si="19" xml:space="preserve"> C67 - S67</f>
        <v>-6745000</v>
      </c>
      <c r="U67" s="83">
        <f t="shared" si="17"/>
        <v>405000</v>
      </c>
    </row>
    <row r="68" spans="1:21" s="82" customFormat="1" ht="17.25" thickBot="1" x14ac:dyDescent="0.35">
      <c r="A68" s="235"/>
      <c r="B68" s="82" t="s">
        <v>81</v>
      </c>
      <c r="C68" s="83">
        <f t="shared" si="18"/>
        <v>405000</v>
      </c>
      <c r="D68" s="1">
        <v>1000000</v>
      </c>
      <c r="E68" s="119">
        <v>1000000</v>
      </c>
      <c r="F68" s="119">
        <v>420000</v>
      </c>
      <c r="G68" s="119">
        <v>750000</v>
      </c>
      <c r="H68" s="119">
        <v>500000</v>
      </c>
      <c r="I68" s="1">
        <v>500000</v>
      </c>
      <c r="J68" s="83">
        <v>100000</v>
      </c>
      <c r="K68" s="119">
        <v>630000</v>
      </c>
      <c r="L68" s="83">
        <v>100000</v>
      </c>
      <c r="M68" s="83">
        <v>170000</v>
      </c>
      <c r="N68" s="83">
        <v>0</v>
      </c>
      <c r="O68" s="83">
        <v>100000</v>
      </c>
      <c r="P68" s="83">
        <v>0</v>
      </c>
      <c r="Q68" s="25">
        <v>1500000</v>
      </c>
      <c r="R68" s="83">
        <v>0</v>
      </c>
      <c r="S68" s="83">
        <f t="shared" si="16"/>
        <v>6770000</v>
      </c>
      <c r="T68" s="84">
        <f t="shared" si="19"/>
        <v>-6365000</v>
      </c>
      <c r="U68" s="83">
        <f t="shared" si="17"/>
        <v>785000</v>
      </c>
    </row>
    <row r="69" spans="1:21" s="82" customFormat="1" x14ac:dyDescent="0.3">
      <c r="A69" s="235"/>
      <c r="B69" s="82" t="s">
        <v>82</v>
      </c>
      <c r="C69" s="83">
        <f t="shared" si="18"/>
        <v>785000</v>
      </c>
      <c r="D69" s="1">
        <v>1000000</v>
      </c>
      <c r="E69" s="119">
        <v>1000000</v>
      </c>
      <c r="F69" s="119">
        <v>420000</v>
      </c>
      <c r="G69" s="119">
        <v>750000</v>
      </c>
      <c r="H69" s="119">
        <v>500000</v>
      </c>
      <c r="I69" s="1">
        <v>500000</v>
      </c>
      <c r="J69" s="83">
        <v>100000</v>
      </c>
      <c r="K69" s="119">
        <v>630000</v>
      </c>
      <c r="L69" s="83">
        <v>100000</v>
      </c>
      <c r="M69" s="83">
        <v>170000</v>
      </c>
      <c r="N69" s="83">
        <v>0</v>
      </c>
      <c r="O69" s="83">
        <v>100000</v>
      </c>
      <c r="P69" s="83">
        <v>0</v>
      </c>
      <c r="Q69" s="119">
        <v>1500000</v>
      </c>
      <c r="R69" s="83">
        <v>0</v>
      </c>
      <c r="S69" s="83">
        <f t="shared" si="16"/>
        <v>6770000</v>
      </c>
      <c r="T69" s="84">
        <f t="shared" si="19"/>
        <v>-5985000</v>
      </c>
      <c r="U69" s="83">
        <f t="shared" si="17"/>
        <v>1165000</v>
      </c>
    </row>
    <row r="70" spans="1:21" s="82" customFormat="1" x14ac:dyDescent="0.3">
      <c r="A70" s="235"/>
      <c r="B70" s="82" t="s">
        <v>83</v>
      </c>
      <c r="C70" s="83">
        <f t="shared" si="18"/>
        <v>1165000</v>
      </c>
      <c r="D70" s="1">
        <v>1000000</v>
      </c>
      <c r="E70" s="119">
        <v>1000000</v>
      </c>
      <c r="F70" s="119">
        <v>420000</v>
      </c>
      <c r="G70" s="119">
        <v>750000</v>
      </c>
      <c r="H70" s="119">
        <v>500000</v>
      </c>
      <c r="I70" s="1">
        <v>500000</v>
      </c>
      <c r="J70" s="83">
        <v>100000</v>
      </c>
      <c r="K70" s="119">
        <v>630000</v>
      </c>
      <c r="L70" s="83">
        <v>100000</v>
      </c>
      <c r="M70" s="83">
        <v>170000</v>
      </c>
      <c r="N70" s="83">
        <v>0</v>
      </c>
      <c r="O70" s="83">
        <v>100000</v>
      </c>
      <c r="P70" s="83">
        <v>0</v>
      </c>
      <c r="Q70" s="119">
        <v>1500000</v>
      </c>
      <c r="R70" s="83">
        <v>0</v>
      </c>
      <c r="S70" s="83">
        <f t="shared" si="16"/>
        <v>6770000</v>
      </c>
      <c r="T70" s="84">
        <f t="shared" si="19"/>
        <v>-5605000</v>
      </c>
      <c r="U70" s="83">
        <f t="shared" si="17"/>
        <v>1545000</v>
      </c>
    </row>
    <row r="71" spans="1:21" s="82" customFormat="1" ht="17.25" thickBot="1" x14ac:dyDescent="0.35">
      <c r="A71" s="235"/>
      <c r="B71" s="82" t="s">
        <v>84</v>
      </c>
      <c r="C71" s="83">
        <f t="shared" si="18"/>
        <v>1545000</v>
      </c>
      <c r="D71" s="1">
        <v>1000000</v>
      </c>
      <c r="E71" s="119">
        <v>1000000</v>
      </c>
      <c r="F71" s="119">
        <v>420000</v>
      </c>
      <c r="G71" s="119">
        <v>750000</v>
      </c>
      <c r="H71" s="119">
        <v>500000</v>
      </c>
      <c r="I71" s="1">
        <v>500000</v>
      </c>
      <c r="J71" s="83">
        <v>100000</v>
      </c>
      <c r="K71" s="119">
        <v>630000</v>
      </c>
      <c r="L71" s="83">
        <v>100000</v>
      </c>
      <c r="M71" s="83">
        <v>170000</v>
      </c>
      <c r="N71" s="83">
        <v>0</v>
      </c>
      <c r="O71" s="83">
        <v>100000</v>
      </c>
      <c r="P71" s="83">
        <v>0</v>
      </c>
      <c r="Q71" s="25">
        <v>1500000</v>
      </c>
      <c r="R71" s="83">
        <v>400000</v>
      </c>
      <c r="S71" s="83">
        <f t="shared" si="16"/>
        <v>7170000</v>
      </c>
      <c r="T71" s="84">
        <f t="shared" si="19"/>
        <v>-5625000</v>
      </c>
      <c r="U71" s="83">
        <f t="shared" si="17"/>
        <v>1525000</v>
      </c>
    </row>
    <row r="72" spans="1:21" s="82" customFormat="1" x14ac:dyDescent="0.3">
      <c r="A72" s="235"/>
      <c r="B72" s="82" t="s">
        <v>85</v>
      </c>
      <c r="C72" s="83">
        <f t="shared" si="18"/>
        <v>1525000</v>
      </c>
      <c r="D72" s="1">
        <v>1000000</v>
      </c>
      <c r="E72" s="119">
        <v>1000000</v>
      </c>
      <c r="F72" s="119">
        <v>420000</v>
      </c>
      <c r="G72" s="119">
        <v>750000</v>
      </c>
      <c r="H72" s="119">
        <v>500000</v>
      </c>
      <c r="I72" s="1">
        <v>500000</v>
      </c>
      <c r="J72" s="83">
        <v>100000</v>
      </c>
      <c r="K72" s="119">
        <v>630000</v>
      </c>
      <c r="L72" s="83">
        <v>100000</v>
      </c>
      <c r="M72" s="83">
        <v>170000</v>
      </c>
      <c r="N72" s="83">
        <v>0</v>
      </c>
      <c r="O72" s="83">
        <v>100000</v>
      </c>
      <c r="P72" s="83">
        <v>0</v>
      </c>
      <c r="Q72" s="119">
        <v>1500000</v>
      </c>
      <c r="R72" s="83">
        <v>0</v>
      </c>
      <c r="S72" s="83">
        <f t="shared" si="16"/>
        <v>6770000</v>
      </c>
      <c r="T72" s="84">
        <f t="shared" si="19"/>
        <v>-5245000</v>
      </c>
      <c r="U72" s="83">
        <f t="shared" si="17"/>
        <v>1905000</v>
      </c>
    </row>
    <row r="73" spans="1:21" s="82" customFormat="1" x14ac:dyDescent="0.3">
      <c r="A73" s="235"/>
      <c r="B73" s="82" t="s">
        <v>86</v>
      </c>
      <c r="C73" s="83">
        <f t="shared" si="18"/>
        <v>1905000</v>
      </c>
      <c r="D73" s="1">
        <v>1000000</v>
      </c>
      <c r="E73" s="119">
        <v>1000000</v>
      </c>
      <c r="F73" s="119">
        <v>420000</v>
      </c>
      <c r="G73" s="119">
        <v>750000</v>
      </c>
      <c r="H73" s="119">
        <v>500000</v>
      </c>
      <c r="I73" s="1">
        <v>500000</v>
      </c>
      <c r="J73" s="83">
        <v>100000</v>
      </c>
      <c r="K73" s="119">
        <v>630000</v>
      </c>
      <c r="L73" s="83">
        <v>100000</v>
      </c>
      <c r="M73" s="83">
        <v>170000</v>
      </c>
      <c r="N73" s="83">
        <v>0</v>
      </c>
      <c r="O73" s="83">
        <v>100000</v>
      </c>
      <c r="P73" s="83">
        <v>0</v>
      </c>
      <c r="Q73" s="119">
        <v>1500000</v>
      </c>
      <c r="R73" s="83">
        <v>400000</v>
      </c>
      <c r="S73" s="83">
        <f t="shared" si="16"/>
        <v>7170000</v>
      </c>
      <c r="T73" s="84">
        <f t="shared" si="19"/>
        <v>-5265000</v>
      </c>
      <c r="U73" s="83">
        <f t="shared" si="17"/>
        <v>1885000</v>
      </c>
    </row>
    <row r="74" spans="1:21" s="88" customFormat="1" ht="17.25" thickBot="1" x14ac:dyDescent="0.35">
      <c r="A74" s="236"/>
      <c r="B74" s="85" t="s">
        <v>87</v>
      </c>
      <c r="C74" s="86">
        <f t="shared" si="18"/>
        <v>1885000</v>
      </c>
      <c r="D74" s="1">
        <v>1000000</v>
      </c>
      <c r="E74" s="119">
        <v>1000000</v>
      </c>
      <c r="F74" s="119">
        <v>420000</v>
      </c>
      <c r="G74" s="119">
        <v>750000</v>
      </c>
      <c r="H74" s="119">
        <v>500000</v>
      </c>
      <c r="I74" s="1">
        <v>500000</v>
      </c>
      <c r="J74" s="86">
        <v>100000</v>
      </c>
      <c r="K74" s="119">
        <v>630000</v>
      </c>
      <c r="L74" s="86">
        <v>100000</v>
      </c>
      <c r="M74" s="86">
        <v>170000</v>
      </c>
      <c r="N74" s="86">
        <v>0</v>
      </c>
      <c r="O74" s="86">
        <v>100000</v>
      </c>
      <c r="P74" s="86">
        <v>0</v>
      </c>
      <c r="Q74" s="25">
        <v>1500000</v>
      </c>
      <c r="R74" s="86">
        <v>0</v>
      </c>
      <c r="S74" s="86">
        <f t="shared" si="16"/>
        <v>6770000</v>
      </c>
      <c r="T74" s="87">
        <f t="shared" si="19"/>
        <v>-4885000</v>
      </c>
      <c r="U74" s="86">
        <f t="shared" si="17"/>
        <v>2265000</v>
      </c>
    </row>
    <row r="75" spans="1:21" s="82" customFormat="1" x14ac:dyDescent="0.3">
      <c r="A75" s="234">
        <v>2029</v>
      </c>
      <c r="B75" s="82" t="s">
        <v>76</v>
      </c>
      <c r="C75" s="83">
        <f xml:space="preserve"> U74</f>
        <v>2265000</v>
      </c>
      <c r="D75" s="1">
        <v>1000000</v>
      </c>
      <c r="E75" s="119">
        <v>1000000</v>
      </c>
      <c r="F75" s="119">
        <v>420000</v>
      </c>
      <c r="G75" s="119">
        <v>750000</v>
      </c>
      <c r="H75" s="119">
        <v>500000</v>
      </c>
      <c r="I75" s="1">
        <v>500000</v>
      </c>
      <c r="J75" s="83">
        <v>100000</v>
      </c>
      <c r="K75" s="119">
        <v>630000</v>
      </c>
      <c r="L75" s="83">
        <v>100000</v>
      </c>
      <c r="M75" s="83">
        <v>170000</v>
      </c>
      <c r="N75" s="83">
        <v>0</v>
      </c>
      <c r="O75" s="83">
        <v>100000</v>
      </c>
      <c r="P75" s="83">
        <v>0</v>
      </c>
      <c r="Q75" s="119">
        <v>1500000</v>
      </c>
      <c r="R75" s="83">
        <v>400000</v>
      </c>
      <c r="S75" s="83">
        <f t="shared" ref="S75:S86" si="20">SUM(D75:R75)</f>
        <v>7170000</v>
      </c>
      <c r="T75" s="89">
        <f t="shared" si="19"/>
        <v>-4905000</v>
      </c>
      <c r="U75" s="83">
        <f xml:space="preserve"> 7150000 + T75</f>
        <v>2245000</v>
      </c>
    </row>
    <row r="76" spans="1:21" s="82" customFormat="1" x14ac:dyDescent="0.3">
      <c r="A76" s="235"/>
      <c r="B76" s="82" t="s">
        <v>77</v>
      </c>
      <c r="C76" s="83">
        <f xml:space="preserve"> U75</f>
        <v>2245000</v>
      </c>
      <c r="D76" s="1">
        <v>1000000</v>
      </c>
      <c r="E76" s="119">
        <v>1000000</v>
      </c>
      <c r="F76" s="119">
        <v>420000</v>
      </c>
      <c r="G76" s="119">
        <v>750000</v>
      </c>
      <c r="H76" s="119">
        <v>500000</v>
      </c>
      <c r="I76" s="1">
        <v>500000</v>
      </c>
      <c r="J76" s="83">
        <v>100000</v>
      </c>
      <c r="K76" s="119">
        <v>630000</v>
      </c>
      <c r="L76" s="83">
        <v>100000</v>
      </c>
      <c r="M76" s="83">
        <v>170000</v>
      </c>
      <c r="N76" s="83">
        <v>0</v>
      </c>
      <c r="O76" s="83">
        <v>100000</v>
      </c>
      <c r="P76" s="83">
        <v>0</v>
      </c>
      <c r="Q76" s="119">
        <v>1500000</v>
      </c>
      <c r="R76" s="83">
        <v>0</v>
      </c>
      <c r="S76" s="83">
        <f t="shared" si="20"/>
        <v>6770000</v>
      </c>
      <c r="T76" s="84">
        <f t="shared" si="19"/>
        <v>-4525000</v>
      </c>
      <c r="U76" s="83">
        <f t="shared" ref="U76:U86" si="21" xml:space="preserve"> 7150000 + T76</f>
        <v>2625000</v>
      </c>
    </row>
    <row r="77" spans="1:21" s="82" customFormat="1" ht="17.25" thickBot="1" x14ac:dyDescent="0.35">
      <c r="A77" s="235"/>
      <c r="B77" s="82" t="s">
        <v>78</v>
      </c>
      <c r="C77" s="83">
        <f t="shared" ref="C77:C86" si="22" xml:space="preserve"> U76</f>
        <v>2625000</v>
      </c>
      <c r="D77" s="1">
        <v>1000000</v>
      </c>
      <c r="E77" s="119">
        <v>1000000</v>
      </c>
      <c r="F77" s="119">
        <v>420000</v>
      </c>
      <c r="G77" s="119">
        <v>750000</v>
      </c>
      <c r="H77" s="119">
        <v>500000</v>
      </c>
      <c r="I77" s="1">
        <v>500000</v>
      </c>
      <c r="J77" s="83">
        <v>100000</v>
      </c>
      <c r="K77" s="119">
        <v>630000</v>
      </c>
      <c r="L77" s="83">
        <v>100000</v>
      </c>
      <c r="M77" s="83">
        <v>170000</v>
      </c>
      <c r="N77" s="83">
        <v>0</v>
      </c>
      <c r="O77" s="83">
        <v>100000</v>
      </c>
      <c r="P77" s="83">
        <v>0</v>
      </c>
      <c r="Q77" s="25">
        <v>1500000</v>
      </c>
      <c r="R77" s="83">
        <v>0</v>
      </c>
      <c r="S77" s="83">
        <f t="shared" si="20"/>
        <v>6770000</v>
      </c>
      <c r="T77" s="84">
        <f t="shared" si="19"/>
        <v>-4145000</v>
      </c>
      <c r="U77" s="83">
        <f t="shared" si="21"/>
        <v>3005000</v>
      </c>
    </row>
    <row r="78" spans="1:21" s="82" customFormat="1" x14ac:dyDescent="0.3">
      <c r="A78" s="235"/>
      <c r="B78" s="82" t="s">
        <v>79</v>
      </c>
      <c r="C78" s="83">
        <f t="shared" si="22"/>
        <v>3005000</v>
      </c>
      <c r="D78" s="1">
        <v>1000000</v>
      </c>
      <c r="E78" s="119">
        <v>1000000</v>
      </c>
      <c r="F78" s="119">
        <v>420000</v>
      </c>
      <c r="G78" s="119">
        <v>750000</v>
      </c>
      <c r="H78" s="119">
        <v>500000</v>
      </c>
      <c r="I78" s="1">
        <v>500000</v>
      </c>
      <c r="J78" s="83">
        <v>100000</v>
      </c>
      <c r="K78" s="119">
        <v>630000</v>
      </c>
      <c r="L78" s="83">
        <v>100000</v>
      </c>
      <c r="M78" s="83">
        <v>170000</v>
      </c>
      <c r="N78" s="83">
        <v>0</v>
      </c>
      <c r="O78" s="83">
        <v>100000</v>
      </c>
      <c r="P78" s="83">
        <v>0</v>
      </c>
      <c r="Q78" s="119">
        <v>1500000</v>
      </c>
      <c r="R78" s="83">
        <v>0</v>
      </c>
      <c r="S78" s="83">
        <f t="shared" si="20"/>
        <v>6770000</v>
      </c>
      <c r="T78" s="84">
        <f t="shared" si="19"/>
        <v>-3765000</v>
      </c>
      <c r="U78" s="83">
        <f t="shared" si="21"/>
        <v>3385000</v>
      </c>
    </row>
    <row r="79" spans="1:21" s="82" customFormat="1" x14ac:dyDescent="0.3">
      <c r="A79" s="235"/>
      <c r="B79" s="82" t="s">
        <v>80</v>
      </c>
      <c r="C79" s="83">
        <f t="shared" si="22"/>
        <v>3385000</v>
      </c>
      <c r="D79" s="1">
        <v>1000000</v>
      </c>
      <c r="E79" s="119">
        <v>1000000</v>
      </c>
      <c r="F79" s="119">
        <v>420000</v>
      </c>
      <c r="G79" s="119">
        <v>750000</v>
      </c>
      <c r="H79" s="119">
        <v>500000</v>
      </c>
      <c r="I79" s="1">
        <v>500000</v>
      </c>
      <c r="J79" s="83">
        <v>100000</v>
      </c>
      <c r="K79" s="119">
        <v>630000</v>
      </c>
      <c r="L79" s="83">
        <v>100000</v>
      </c>
      <c r="M79" s="83">
        <v>170000</v>
      </c>
      <c r="N79" s="83">
        <v>0</v>
      </c>
      <c r="O79" s="83">
        <v>100000</v>
      </c>
      <c r="P79" s="83">
        <v>0</v>
      </c>
      <c r="Q79" s="119">
        <v>1500000</v>
      </c>
      <c r="R79" s="83">
        <v>400000</v>
      </c>
      <c r="S79" s="83">
        <f t="shared" si="20"/>
        <v>7170000</v>
      </c>
      <c r="T79" s="84">
        <f t="shared" si="19"/>
        <v>-3785000</v>
      </c>
      <c r="U79" s="83">
        <f t="shared" si="21"/>
        <v>3365000</v>
      </c>
    </row>
    <row r="80" spans="1:21" s="82" customFormat="1" ht="17.25" thickBot="1" x14ac:dyDescent="0.35">
      <c r="A80" s="235"/>
      <c r="B80" s="82" t="s">
        <v>81</v>
      </c>
      <c r="C80" s="83">
        <f t="shared" si="22"/>
        <v>3365000</v>
      </c>
      <c r="D80" s="1">
        <v>1000000</v>
      </c>
      <c r="E80" s="119">
        <v>1000000</v>
      </c>
      <c r="F80" s="119">
        <v>420000</v>
      </c>
      <c r="G80" s="119">
        <v>750000</v>
      </c>
      <c r="H80" s="119">
        <v>500000</v>
      </c>
      <c r="I80" s="1">
        <v>500000</v>
      </c>
      <c r="J80" s="83">
        <v>100000</v>
      </c>
      <c r="K80" s="119">
        <v>630000</v>
      </c>
      <c r="L80" s="83">
        <v>100000</v>
      </c>
      <c r="M80" s="83">
        <v>170000</v>
      </c>
      <c r="N80" s="83">
        <v>0</v>
      </c>
      <c r="O80" s="83">
        <v>100000</v>
      </c>
      <c r="P80" s="83">
        <v>0</v>
      </c>
      <c r="Q80" s="25">
        <v>1500000</v>
      </c>
      <c r="R80" s="83">
        <v>0</v>
      </c>
      <c r="S80" s="83">
        <f t="shared" si="20"/>
        <v>6770000</v>
      </c>
      <c r="T80" s="84">
        <f t="shared" si="19"/>
        <v>-3405000</v>
      </c>
      <c r="U80" s="83">
        <f t="shared" si="21"/>
        <v>3745000</v>
      </c>
    </row>
    <row r="81" spans="1:21" s="82" customFormat="1" x14ac:dyDescent="0.3">
      <c r="A81" s="235"/>
      <c r="B81" s="82" t="s">
        <v>82</v>
      </c>
      <c r="C81" s="83">
        <f t="shared" si="22"/>
        <v>3745000</v>
      </c>
      <c r="D81" s="1">
        <v>1000000</v>
      </c>
      <c r="E81" s="119">
        <v>1000000</v>
      </c>
      <c r="F81" s="119">
        <v>420000</v>
      </c>
      <c r="G81" s="119">
        <v>750000</v>
      </c>
      <c r="H81" s="119">
        <v>500000</v>
      </c>
      <c r="I81" s="1">
        <v>500000</v>
      </c>
      <c r="J81" s="83">
        <v>100000</v>
      </c>
      <c r="K81" s="119">
        <v>630000</v>
      </c>
      <c r="L81" s="83">
        <v>100000</v>
      </c>
      <c r="M81" s="83">
        <v>170000</v>
      </c>
      <c r="N81" s="83">
        <v>0</v>
      </c>
      <c r="O81" s="83">
        <v>100000</v>
      </c>
      <c r="P81" s="83">
        <v>0</v>
      </c>
      <c r="Q81" s="119">
        <v>1500000</v>
      </c>
      <c r="R81" s="83">
        <v>0</v>
      </c>
      <c r="S81" s="83">
        <f t="shared" si="20"/>
        <v>6770000</v>
      </c>
      <c r="T81" s="84">
        <f t="shared" si="19"/>
        <v>-3025000</v>
      </c>
      <c r="U81" s="83">
        <f t="shared" si="21"/>
        <v>4125000</v>
      </c>
    </row>
    <row r="82" spans="1:21" s="82" customFormat="1" x14ac:dyDescent="0.3">
      <c r="A82" s="235"/>
      <c r="B82" s="82" t="s">
        <v>83</v>
      </c>
      <c r="C82" s="83">
        <f t="shared" si="22"/>
        <v>4125000</v>
      </c>
      <c r="D82" s="1">
        <v>1000000</v>
      </c>
      <c r="E82" s="119">
        <v>1000000</v>
      </c>
      <c r="F82" s="119">
        <v>420000</v>
      </c>
      <c r="G82" s="119">
        <v>750000</v>
      </c>
      <c r="H82" s="119">
        <v>500000</v>
      </c>
      <c r="I82" s="1">
        <v>500000</v>
      </c>
      <c r="J82" s="83">
        <v>100000</v>
      </c>
      <c r="K82" s="119">
        <v>630000</v>
      </c>
      <c r="L82" s="83">
        <v>100000</v>
      </c>
      <c r="M82" s="83">
        <v>170000</v>
      </c>
      <c r="N82" s="83">
        <v>0</v>
      </c>
      <c r="O82" s="83">
        <v>100000</v>
      </c>
      <c r="P82" s="83">
        <v>0</v>
      </c>
      <c r="Q82" s="119">
        <v>1500000</v>
      </c>
      <c r="R82" s="83">
        <v>0</v>
      </c>
      <c r="S82" s="83">
        <f t="shared" si="20"/>
        <v>6770000</v>
      </c>
      <c r="T82" s="84">
        <f t="shared" si="19"/>
        <v>-2645000</v>
      </c>
      <c r="U82" s="83">
        <f t="shared" si="21"/>
        <v>4505000</v>
      </c>
    </row>
    <row r="83" spans="1:21" s="82" customFormat="1" ht="17.25" thickBot="1" x14ac:dyDescent="0.35">
      <c r="A83" s="235"/>
      <c r="B83" s="82" t="s">
        <v>84</v>
      </c>
      <c r="C83" s="83">
        <f t="shared" si="22"/>
        <v>4505000</v>
      </c>
      <c r="D83" s="1">
        <v>1000000</v>
      </c>
      <c r="E83" s="119">
        <v>1000000</v>
      </c>
      <c r="F83" s="119">
        <v>420000</v>
      </c>
      <c r="G83" s="119">
        <v>750000</v>
      </c>
      <c r="H83" s="119">
        <v>500000</v>
      </c>
      <c r="I83" s="1">
        <v>500000</v>
      </c>
      <c r="J83" s="83">
        <v>100000</v>
      </c>
      <c r="K83" s="119">
        <v>630000</v>
      </c>
      <c r="L83" s="83">
        <v>100000</v>
      </c>
      <c r="M83" s="83">
        <v>170000</v>
      </c>
      <c r="N83" s="83">
        <v>0</v>
      </c>
      <c r="O83" s="83">
        <v>100000</v>
      </c>
      <c r="P83" s="83">
        <v>0</v>
      </c>
      <c r="Q83" s="25">
        <v>1500000</v>
      </c>
      <c r="R83" s="83">
        <v>400000</v>
      </c>
      <c r="S83" s="83">
        <f t="shared" si="20"/>
        <v>7170000</v>
      </c>
      <c r="T83" s="84">
        <f t="shared" si="19"/>
        <v>-2665000</v>
      </c>
      <c r="U83" s="83">
        <f t="shared" si="21"/>
        <v>4485000</v>
      </c>
    </row>
    <row r="84" spans="1:21" s="82" customFormat="1" x14ac:dyDescent="0.3">
      <c r="A84" s="235"/>
      <c r="B84" s="82" t="s">
        <v>85</v>
      </c>
      <c r="C84" s="83">
        <f t="shared" si="22"/>
        <v>4485000</v>
      </c>
      <c r="D84" s="1">
        <v>1000000</v>
      </c>
      <c r="E84" s="119">
        <v>1000000</v>
      </c>
      <c r="F84" s="119">
        <v>420000</v>
      </c>
      <c r="G84" s="119">
        <v>750000</v>
      </c>
      <c r="H84" s="119">
        <v>500000</v>
      </c>
      <c r="I84" s="1">
        <v>500000</v>
      </c>
      <c r="J84" s="83">
        <v>100000</v>
      </c>
      <c r="K84" s="119">
        <v>630000</v>
      </c>
      <c r="L84" s="83">
        <v>100000</v>
      </c>
      <c r="M84" s="83">
        <v>170000</v>
      </c>
      <c r="N84" s="83">
        <v>0</v>
      </c>
      <c r="O84" s="83">
        <v>100000</v>
      </c>
      <c r="P84" s="83">
        <v>0</v>
      </c>
      <c r="Q84" s="119">
        <v>1500000</v>
      </c>
      <c r="R84" s="83">
        <v>0</v>
      </c>
      <c r="S84" s="83">
        <f t="shared" si="20"/>
        <v>6770000</v>
      </c>
      <c r="T84" s="84">
        <f t="shared" si="19"/>
        <v>-2285000</v>
      </c>
      <c r="U84" s="83">
        <f t="shared" si="21"/>
        <v>4865000</v>
      </c>
    </row>
    <row r="85" spans="1:21" s="82" customFormat="1" x14ac:dyDescent="0.3">
      <c r="A85" s="235"/>
      <c r="B85" s="82" t="s">
        <v>86</v>
      </c>
      <c r="C85" s="83">
        <f t="shared" si="22"/>
        <v>4865000</v>
      </c>
      <c r="D85" s="1">
        <v>1000000</v>
      </c>
      <c r="E85" s="119">
        <v>1000000</v>
      </c>
      <c r="F85" s="119">
        <v>420000</v>
      </c>
      <c r="G85" s="119">
        <v>750000</v>
      </c>
      <c r="H85" s="119">
        <v>500000</v>
      </c>
      <c r="I85" s="1">
        <v>500000</v>
      </c>
      <c r="J85" s="83">
        <v>100000</v>
      </c>
      <c r="K85" s="119">
        <v>630000</v>
      </c>
      <c r="L85" s="83">
        <v>100000</v>
      </c>
      <c r="M85" s="83">
        <v>170000</v>
      </c>
      <c r="N85" s="83">
        <v>0</v>
      </c>
      <c r="O85" s="83">
        <v>100000</v>
      </c>
      <c r="P85" s="83">
        <v>0</v>
      </c>
      <c r="Q85" s="119">
        <v>1500000</v>
      </c>
      <c r="R85" s="83">
        <v>400000</v>
      </c>
      <c r="S85" s="83">
        <f t="shared" si="20"/>
        <v>7170000</v>
      </c>
      <c r="T85" s="84">
        <f t="shared" si="19"/>
        <v>-2305000</v>
      </c>
      <c r="U85" s="83">
        <f t="shared" si="21"/>
        <v>4845000</v>
      </c>
    </row>
    <row r="86" spans="1:21" s="88" customFormat="1" ht="17.25" thickBot="1" x14ac:dyDescent="0.35">
      <c r="A86" s="236"/>
      <c r="B86" s="85" t="s">
        <v>87</v>
      </c>
      <c r="C86" s="86">
        <f t="shared" si="22"/>
        <v>4845000</v>
      </c>
      <c r="D86" s="1">
        <v>1000000</v>
      </c>
      <c r="E86" s="119">
        <v>1000000</v>
      </c>
      <c r="F86" s="119">
        <v>420000</v>
      </c>
      <c r="G86" s="119">
        <v>750000</v>
      </c>
      <c r="H86" s="119">
        <v>500000</v>
      </c>
      <c r="I86" s="1">
        <v>500000</v>
      </c>
      <c r="J86" s="86">
        <v>100000</v>
      </c>
      <c r="K86" s="119">
        <v>630000</v>
      </c>
      <c r="L86" s="86">
        <v>100000</v>
      </c>
      <c r="M86" s="86">
        <v>170000</v>
      </c>
      <c r="N86" s="86">
        <v>0</v>
      </c>
      <c r="O86" s="86">
        <v>100000</v>
      </c>
      <c r="P86" s="86">
        <v>0</v>
      </c>
      <c r="Q86" s="25">
        <v>1500000</v>
      </c>
      <c r="R86" s="86">
        <v>0</v>
      </c>
      <c r="S86" s="86">
        <f t="shared" si="20"/>
        <v>6770000</v>
      </c>
      <c r="T86" s="87">
        <f t="shared" si="19"/>
        <v>-1925000</v>
      </c>
      <c r="U86" s="86">
        <f t="shared" si="21"/>
        <v>5225000</v>
      </c>
    </row>
    <row r="87" spans="1:21" s="82" customFormat="1" x14ac:dyDescent="0.3">
      <c r="A87" s="234">
        <v>2030</v>
      </c>
      <c r="B87" s="82" t="s">
        <v>76</v>
      </c>
      <c r="C87" s="83">
        <f xml:space="preserve"> U86</f>
        <v>5225000</v>
      </c>
      <c r="D87" s="1">
        <v>1000000</v>
      </c>
      <c r="E87" s="119">
        <v>1000000</v>
      </c>
      <c r="F87" s="119">
        <v>420000</v>
      </c>
      <c r="G87" s="119">
        <v>750000</v>
      </c>
      <c r="H87" s="119">
        <v>500000</v>
      </c>
      <c r="I87" s="1">
        <v>500000</v>
      </c>
      <c r="J87" s="83">
        <v>100000</v>
      </c>
      <c r="K87" s="119">
        <v>630000</v>
      </c>
      <c r="L87" s="83">
        <v>100000</v>
      </c>
      <c r="M87" s="83">
        <v>170000</v>
      </c>
      <c r="N87" s="83">
        <v>0</v>
      </c>
      <c r="O87" s="83">
        <v>100000</v>
      </c>
      <c r="P87" s="83">
        <v>0</v>
      </c>
      <c r="Q87" s="119">
        <v>1500000</v>
      </c>
      <c r="R87" s="83">
        <v>400000</v>
      </c>
      <c r="S87" s="83">
        <f t="shared" ref="S87:S98" si="23">SUM(D87:R87)</f>
        <v>7170000</v>
      </c>
      <c r="T87" s="89">
        <f t="shared" si="19"/>
        <v>-1945000</v>
      </c>
      <c r="U87" s="83">
        <f xml:space="preserve"> 7150000 + T87</f>
        <v>5205000</v>
      </c>
    </row>
    <row r="88" spans="1:21" s="82" customFormat="1" x14ac:dyDescent="0.3">
      <c r="A88" s="235"/>
      <c r="B88" s="82" t="s">
        <v>77</v>
      </c>
      <c r="C88" s="83">
        <f xml:space="preserve"> U87</f>
        <v>5205000</v>
      </c>
      <c r="D88" s="1">
        <v>1000000</v>
      </c>
      <c r="E88" s="119">
        <v>1000000</v>
      </c>
      <c r="F88" s="119">
        <v>420000</v>
      </c>
      <c r="G88" s="119">
        <v>750000</v>
      </c>
      <c r="H88" s="119">
        <v>500000</v>
      </c>
      <c r="I88" s="1">
        <v>500000</v>
      </c>
      <c r="J88" s="83">
        <v>100000</v>
      </c>
      <c r="K88" s="119">
        <v>630000</v>
      </c>
      <c r="L88" s="83">
        <v>100000</v>
      </c>
      <c r="M88" s="83">
        <v>170000</v>
      </c>
      <c r="N88" s="83">
        <v>0</v>
      </c>
      <c r="O88" s="83">
        <v>100000</v>
      </c>
      <c r="P88" s="83">
        <v>0</v>
      </c>
      <c r="Q88" s="119">
        <v>1500000</v>
      </c>
      <c r="R88" s="83">
        <v>0</v>
      </c>
      <c r="S88" s="83">
        <f t="shared" si="23"/>
        <v>6770000</v>
      </c>
      <c r="T88" s="84">
        <f t="shared" si="19"/>
        <v>-1565000</v>
      </c>
      <c r="U88" s="83">
        <f t="shared" ref="U88:U98" si="24" xml:space="preserve"> 7150000 + T88</f>
        <v>5585000</v>
      </c>
    </row>
    <row r="89" spans="1:21" s="82" customFormat="1" ht="17.25" thickBot="1" x14ac:dyDescent="0.35">
      <c r="A89" s="235"/>
      <c r="B89" s="82" t="s">
        <v>78</v>
      </c>
      <c r="C89" s="83">
        <f t="shared" ref="C89:C98" si="25" xml:space="preserve"> U88</f>
        <v>5585000</v>
      </c>
      <c r="D89" s="1">
        <v>1000000</v>
      </c>
      <c r="E89" s="119">
        <v>1000000</v>
      </c>
      <c r="F89" s="119">
        <v>420000</v>
      </c>
      <c r="G89" s="119">
        <v>750000</v>
      </c>
      <c r="H89" s="119">
        <v>500000</v>
      </c>
      <c r="I89" s="1">
        <v>500000</v>
      </c>
      <c r="J89" s="83">
        <v>100000</v>
      </c>
      <c r="K89" s="119">
        <v>630000</v>
      </c>
      <c r="L89" s="83">
        <v>100000</v>
      </c>
      <c r="M89" s="83">
        <v>170000</v>
      </c>
      <c r="N89" s="83">
        <v>0</v>
      </c>
      <c r="O89" s="83">
        <v>100000</v>
      </c>
      <c r="P89" s="83">
        <v>0</v>
      </c>
      <c r="Q89" s="25">
        <v>1500000</v>
      </c>
      <c r="R89" s="83">
        <v>0</v>
      </c>
      <c r="S89" s="83">
        <f t="shared" si="23"/>
        <v>6770000</v>
      </c>
      <c r="T89" s="84">
        <f t="shared" si="19"/>
        <v>-1185000</v>
      </c>
      <c r="U89" s="83">
        <f t="shared" si="24"/>
        <v>5965000</v>
      </c>
    </row>
    <row r="90" spans="1:21" s="82" customFormat="1" x14ac:dyDescent="0.3">
      <c r="A90" s="235"/>
      <c r="B90" s="82" t="s">
        <v>79</v>
      </c>
      <c r="C90" s="83">
        <f t="shared" si="25"/>
        <v>5965000</v>
      </c>
      <c r="D90" s="1">
        <v>1000000</v>
      </c>
      <c r="E90" s="119">
        <v>1000000</v>
      </c>
      <c r="F90" s="119">
        <v>420000</v>
      </c>
      <c r="G90" s="119">
        <v>750000</v>
      </c>
      <c r="H90" s="119">
        <v>500000</v>
      </c>
      <c r="I90" s="1">
        <v>500000</v>
      </c>
      <c r="J90" s="83">
        <v>100000</v>
      </c>
      <c r="K90" s="119">
        <v>630000</v>
      </c>
      <c r="L90" s="83">
        <v>100000</v>
      </c>
      <c r="M90" s="83">
        <v>170000</v>
      </c>
      <c r="N90" s="83">
        <v>0</v>
      </c>
      <c r="O90" s="83">
        <v>100000</v>
      </c>
      <c r="P90" s="83">
        <v>0</v>
      </c>
      <c r="Q90" s="119">
        <v>1500000</v>
      </c>
      <c r="R90" s="83">
        <v>0</v>
      </c>
      <c r="S90" s="83">
        <f t="shared" si="23"/>
        <v>6770000</v>
      </c>
      <c r="T90" s="84">
        <f t="shared" si="19"/>
        <v>-805000</v>
      </c>
      <c r="U90" s="83">
        <f t="shared" si="24"/>
        <v>6345000</v>
      </c>
    </row>
    <row r="91" spans="1:21" s="82" customFormat="1" x14ac:dyDescent="0.3">
      <c r="A91" s="235"/>
      <c r="B91" s="82" t="s">
        <v>80</v>
      </c>
      <c r="C91" s="83">
        <f t="shared" si="25"/>
        <v>6345000</v>
      </c>
      <c r="D91" s="1">
        <v>1000000</v>
      </c>
      <c r="E91" s="119">
        <v>1000000</v>
      </c>
      <c r="F91" s="119">
        <v>420000</v>
      </c>
      <c r="G91" s="119">
        <v>750000</v>
      </c>
      <c r="H91" s="119">
        <v>500000</v>
      </c>
      <c r="I91" s="1">
        <v>500000</v>
      </c>
      <c r="J91" s="83">
        <v>100000</v>
      </c>
      <c r="K91" s="119">
        <v>630000</v>
      </c>
      <c r="L91" s="83">
        <v>100000</v>
      </c>
      <c r="M91" s="83">
        <v>170000</v>
      </c>
      <c r="N91" s="83">
        <v>0</v>
      </c>
      <c r="O91" s="83">
        <v>100000</v>
      </c>
      <c r="P91" s="83">
        <v>0</v>
      </c>
      <c r="Q91" s="119">
        <v>1500000</v>
      </c>
      <c r="R91" s="83">
        <v>400000</v>
      </c>
      <c r="S91" s="83">
        <f t="shared" si="23"/>
        <v>7170000</v>
      </c>
      <c r="T91" s="84">
        <f t="shared" si="19"/>
        <v>-825000</v>
      </c>
      <c r="U91" s="83">
        <f t="shared" si="24"/>
        <v>6325000</v>
      </c>
    </row>
    <row r="92" spans="1:21" s="82" customFormat="1" ht="17.25" thickBot="1" x14ac:dyDescent="0.35">
      <c r="A92" s="235"/>
      <c r="B92" s="82" t="s">
        <v>81</v>
      </c>
      <c r="C92" s="83">
        <f t="shared" si="25"/>
        <v>6325000</v>
      </c>
      <c r="D92" s="1">
        <v>1000000</v>
      </c>
      <c r="E92" s="119">
        <v>1000000</v>
      </c>
      <c r="F92" s="119">
        <v>420000</v>
      </c>
      <c r="G92" s="119">
        <v>750000</v>
      </c>
      <c r="H92" s="119">
        <v>500000</v>
      </c>
      <c r="I92" s="1">
        <v>500000</v>
      </c>
      <c r="J92" s="83">
        <v>100000</v>
      </c>
      <c r="K92" s="119">
        <v>630000</v>
      </c>
      <c r="L92" s="83">
        <v>100000</v>
      </c>
      <c r="M92" s="83">
        <v>170000</v>
      </c>
      <c r="N92" s="83">
        <v>0</v>
      </c>
      <c r="O92" s="83">
        <v>100000</v>
      </c>
      <c r="P92" s="83">
        <v>0</v>
      </c>
      <c r="Q92" s="25">
        <v>1500000</v>
      </c>
      <c r="R92" s="83">
        <v>0</v>
      </c>
      <c r="S92" s="83">
        <f t="shared" si="23"/>
        <v>6770000</v>
      </c>
      <c r="T92" s="84">
        <f t="shared" si="19"/>
        <v>-445000</v>
      </c>
      <c r="U92" s="83">
        <f t="shared" si="24"/>
        <v>6705000</v>
      </c>
    </row>
    <row r="93" spans="1:21" s="82" customFormat="1" x14ac:dyDescent="0.3">
      <c r="A93" s="235"/>
      <c r="B93" s="82" t="s">
        <v>82</v>
      </c>
      <c r="C93" s="83">
        <f t="shared" si="25"/>
        <v>6705000</v>
      </c>
      <c r="D93" s="1">
        <v>1000000</v>
      </c>
      <c r="E93" s="119">
        <v>1000000</v>
      </c>
      <c r="F93" s="119">
        <v>420000</v>
      </c>
      <c r="G93" s="119">
        <v>750000</v>
      </c>
      <c r="H93" s="119">
        <v>500000</v>
      </c>
      <c r="I93" s="1">
        <v>500000</v>
      </c>
      <c r="J93" s="83">
        <v>100000</v>
      </c>
      <c r="K93" s="119">
        <v>630000</v>
      </c>
      <c r="L93" s="83">
        <v>100000</v>
      </c>
      <c r="M93" s="83">
        <v>170000</v>
      </c>
      <c r="N93" s="83">
        <v>0</v>
      </c>
      <c r="O93" s="83">
        <v>100000</v>
      </c>
      <c r="P93" s="83">
        <v>0</v>
      </c>
      <c r="Q93" s="119">
        <v>1500000</v>
      </c>
      <c r="R93" s="83">
        <v>0</v>
      </c>
      <c r="S93" s="83">
        <f t="shared" si="23"/>
        <v>6770000</v>
      </c>
      <c r="T93" s="84">
        <f t="shared" si="19"/>
        <v>-65000</v>
      </c>
      <c r="U93" s="83">
        <f t="shared" si="24"/>
        <v>7085000</v>
      </c>
    </row>
    <row r="94" spans="1:21" s="82" customFormat="1" x14ac:dyDescent="0.3">
      <c r="A94" s="235"/>
      <c r="B94" s="82" t="s">
        <v>83</v>
      </c>
      <c r="C94" s="83">
        <f t="shared" si="25"/>
        <v>7085000</v>
      </c>
      <c r="D94" s="1">
        <v>1000000</v>
      </c>
      <c r="E94" s="119">
        <v>1000000</v>
      </c>
      <c r="F94" s="119">
        <v>420000</v>
      </c>
      <c r="G94" s="119">
        <v>750000</v>
      </c>
      <c r="H94" s="119">
        <v>500000</v>
      </c>
      <c r="I94" s="1">
        <v>500000</v>
      </c>
      <c r="J94" s="83">
        <v>100000</v>
      </c>
      <c r="K94" s="119">
        <v>630000</v>
      </c>
      <c r="L94" s="83">
        <v>100000</v>
      </c>
      <c r="M94" s="83">
        <v>170000</v>
      </c>
      <c r="N94" s="83">
        <v>0</v>
      </c>
      <c r="O94" s="83">
        <v>100000</v>
      </c>
      <c r="P94" s="83">
        <v>0</v>
      </c>
      <c r="Q94" s="119">
        <v>1500000</v>
      </c>
      <c r="R94" s="83">
        <v>0</v>
      </c>
      <c r="S94" s="83">
        <f t="shared" si="23"/>
        <v>6770000</v>
      </c>
      <c r="T94" s="84">
        <f t="shared" si="19"/>
        <v>315000</v>
      </c>
      <c r="U94" s="83">
        <f t="shared" si="24"/>
        <v>7465000</v>
      </c>
    </row>
    <row r="95" spans="1:21" s="82" customFormat="1" ht="17.25" thickBot="1" x14ac:dyDescent="0.35">
      <c r="A95" s="235"/>
      <c r="B95" s="82" t="s">
        <v>84</v>
      </c>
      <c r="C95" s="83">
        <f t="shared" si="25"/>
        <v>7465000</v>
      </c>
      <c r="D95" s="1">
        <v>1000000</v>
      </c>
      <c r="E95" s="119">
        <v>1000000</v>
      </c>
      <c r="F95" s="119">
        <v>420000</v>
      </c>
      <c r="G95" s="119">
        <v>750000</v>
      </c>
      <c r="H95" s="119">
        <v>500000</v>
      </c>
      <c r="I95" s="1">
        <v>500000</v>
      </c>
      <c r="J95" s="83">
        <v>100000</v>
      </c>
      <c r="K95" s="119">
        <v>630000</v>
      </c>
      <c r="L95" s="83">
        <v>100000</v>
      </c>
      <c r="M95" s="83">
        <v>170000</v>
      </c>
      <c r="N95" s="83">
        <v>0</v>
      </c>
      <c r="O95" s="83">
        <v>100000</v>
      </c>
      <c r="P95" s="83">
        <v>0</v>
      </c>
      <c r="Q95" s="25">
        <v>1500000</v>
      </c>
      <c r="R95" s="83">
        <v>400000</v>
      </c>
      <c r="S95" s="83">
        <f t="shared" si="23"/>
        <v>7170000</v>
      </c>
      <c r="T95" s="84">
        <f t="shared" si="19"/>
        <v>295000</v>
      </c>
      <c r="U95" s="83">
        <f t="shared" si="24"/>
        <v>7445000</v>
      </c>
    </row>
    <row r="96" spans="1:21" s="82" customFormat="1" x14ac:dyDescent="0.3">
      <c r="A96" s="235"/>
      <c r="B96" s="82" t="s">
        <v>85</v>
      </c>
      <c r="C96" s="83">
        <f t="shared" si="25"/>
        <v>7445000</v>
      </c>
      <c r="D96" s="1">
        <v>1000000</v>
      </c>
      <c r="E96" s="119">
        <v>1000000</v>
      </c>
      <c r="F96" s="119">
        <v>420000</v>
      </c>
      <c r="G96" s="119">
        <v>750000</v>
      </c>
      <c r="H96" s="119">
        <v>500000</v>
      </c>
      <c r="I96" s="1">
        <v>500000</v>
      </c>
      <c r="J96" s="83">
        <v>100000</v>
      </c>
      <c r="K96" s="119">
        <v>630000</v>
      </c>
      <c r="L96" s="83">
        <v>100000</v>
      </c>
      <c r="M96" s="83">
        <v>170000</v>
      </c>
      <c r="N96" s="83">
        <v>0</v>
      </c>
      <c r="O96" s="83">
        <v>100000</v>
      </c>
      <c r="P96" s="83">
        <v>0</v>
      </c>
      <c r="Q96" s="119">
        <v>1500000</v>
      </c>
      <c r="R96" s="83">
        <v>0</v>
      </c>
      <c r="S96" s="83">
        <f t="shared" si="23"/>
        <v>6770000</v>
      </c>
      <c r="T96" s="84">
        <f t="shared" si="19"/>
        <v>675000</v>
      </c>
      <c r="U96" s="83">
        <f t="shared" si="24"/>
        <v>7825000</v>
      </c>
    </row>
    <row r="97" spans="1:21" s="82" customFormat="1" x14ac:dyDescent="0.3">
      <c r="A97" s="235"/>
      <c r="B97" s="82" t="s">
        <v>86</v>
      </c>
      <c r="C97" s="83">
        <f t="shared" si="25"/>
        <v>7825000</v>
      </c>
      <c r="D97" s="1">
        <v>1000000</v>
      </c>
      <c r="E97" s="119">
        <v>1000000</v>
      </c>
      <c r="F97" s="119">
        <v>420000</v>
      </c>
      <c r="G97" s="119">
        <v>750000</v>
      </c>
      <c r="H97" s="119">
        <v>500000</v>
      </c>
      <c r="I97" s="1">
        <v>500000</v>
      </c>
      <c r="J97" s="83">
        <v>100000</v>
      </c>
      <c r="K97" s="119">
        <v>630000</v>
      </c>
      <c r="L97" s="83">
        <v>100000</v>
      </c>
      <c r="M97" s="83">
        <v>170000</v>
      </c>
      <c r="N97" s="83">
        <v>0</v>
      </c>
      <c r="O97" s="83">
        <v>100000</v>
      </c>
      <c r="P97" s="83">
        <v>0</v>
      </c>
      <c r="Q97" s="119">
        <v>1500000</v>
      </c>
      <c r="R97" s="83">
        <v>400000</v>
      </c>
      <c r="S97" s="83">
        <f t="shared" si="23"/>
        <v>7170000</v>
      </c>
      <c r="T97" s="84">
        <f t="shared" si="19"/>
        <v>655000</v>
      </c>
      <c r="U97" s="83">
        <f t="shared" si="24"/>
        <v>7805000</v>
      </c>
    </row>
    <row r="98" spans="1:21" s="88" customFormat="1" ht="17.25" thickBot="1" x14ac:dyDescent="0.35">
      <c r="A98" s="236"/>
      <c r="B98" s="85" t="s">
        <v>87</v>
      </c>
      <c r="C98" s="86">
        <f t="shared" si="25"/>
        <v>7805000</v>
      </c>
      <c r="D98" s="1">
        <v>1000000</v>
      </c>
      <c r="E98" s="119">
        <v>1000000</v>
      </c>
      <c r="F98" s="119">
        <v>420000</v>
      </c>
      <c r="G98" s="119">
        <v>750000</v>
      </c>
      <c r="H98" s="119">
        <v>500000</v>
      </c>
      <c r="I98" s="1">
        <v>500000</v>
      </c>
      <c r="J98" s="86">
        <v>100000</v>
      </c>
      <c r="K98" s="119">
        <v>630000</v>
      </c>
      <c r="L98" s="86">
        <v>100000</v>
      </c>
      <c r="M98" s="86">
        <v>170000</v>
      </c>
      <c r="N98" s="86">
        <v>0</v>
      </c>
      <c r="O98" s="86">
        <v>100000</v>
      </c>
      <c r="P98" s="86">
        <v>0</v>
      </c>
      <c r="Q98" s="25">
        <v>1500000</v>
      </c>
      <c r="R98" s="86">
        <v>0</v>
      </c>
      <c r="S98" s="86">
        <f t="shared" si="23"/>
        <v>6770000</v>
      </c>
      <c r="T98" s="87">
        <f t="shared" si="19"/>
        <v>1035000</v>
      </c>
      <c r="U98" s="86">
        <f t="shared" si="24"/>
        <v>8185000</v>
      </c>
    </row>
    <row r="99" spans="1:21" s="82" customFormat="1" x14ac:dyDescent="0.3">
      <c r="A99" s="234">
        <v>2031</v>
      </c>
      <c r="B99" s="82" t="s">
        <v>76</v>
      </c>
      <c r="C99" s="83">
        <f xml:space="preserve"> U98</f>
        <v>8185000</v>
      </c>
      <c r="D99" s="1">
        <v>1000000</v>
      </c>
      <c r="E99" s="119">
        <v>1000000</v>
      </c>
      <c r="F99" s="119">
        <v>420000</v>
      </c>
      <c r="G99" s="119">
        <v>750000</v>
      </c>
      <c r="H99" s="119">
        <v>500000</v>
      </c>
      <c r="I99" s="1">
        <v>500000</v>
      </c>
      <c r="J99" s="83">
        <v>100000</v>
      </c>
      <c r="K99" s="119">
        <v>630000</v>
      </c>
      <c r="L99" s="83">
        <v>100000</v>
      </c>
      <c r="M99" s="83">
        <v>170000</v>
      </c>
      <c r="N99" s="83">
        <v>0</v>
      </c>
      <c r="O99" s="83">
        <v>100000</v>
      </c>
      <c r="P99" s="83">
        <v>0</v>
      </c>
      <c r="Q99" s="119">
        <v>1500000</v>
      </c>
      <c r="R99" s="83">
        <v>400000</v>
      </c>
      <c r="S99" s="83">
        <f t="shared" ref="S99:S110" si="26">SUM(D99:R99)</f>
        <v>7170000</v>
      </c>
      <c r="T99" s="89">
        <f t="shared" ref="T99:T122" si="27" xml:space="preserve"> C99 - S99</f>
        <v>1015000</v>
      </c>
      <c r="U99" s="83">
        <f xml:space="preserve"> 7150000 + T99</f>
        <v>8165000</v>
      </c>
    </row>
    <row r="100" spans="1:21" s="82" customFormat="1" x14ac:dyDescent="0.3">
      <c r="A100" s="235"/>
      <c r="B100" s="82" t="s">
        <v>77</v>
      </c>
      <c r="C100" s="83">
        <f xml:space="preserve"> U99</f>
        <v>8165000</v>
      </c>
      <c r="D100" s="1">
        <v>1000000</v>
      </c>
      <c r="E100" s="119">
        <v>1000000</v>
      </c>
      <c r="F100" s="119">
        <v>420000</v>
      </c>
      <c r="G100" s="119">
        <v>750000</v>
      </c>
      <c r="H100" s="119">
        <v>500000</v>
      </c>
      <c r="I100" s="1">
        <v>500000</v>
      </c>
      <c r="J100" s="83">
        <v>100000</v>
      </c>
      <c r="K100" s="119">
        <v>630000</v>
      </c>
      <c r="L100" s="83">
        <v>100000</v>
      </c>
      <c r="M100" s="83">
        <v>170000</v>
      </c>
      <c r="N100" s="83">
        <v>0</v>
      </c>
      <c r="O100" s="83">
        <v>100000</v>
      </c>
      <c r="P100" s="83">
        <v>0</v>
      </c>
      <c r="Q100" s="119">
        <v>1500000</v>
      </c>
      <c r="R100" s="83">
        <v>0</v>
      </c>
      <c r="S100" s="83">
        <f t="shared" si="26"/>
        <v>6770000</v>
      </c>
      <c r="T100" s="84">
        <f t="shared" si="27"/>
        <v>1395000</v>
      </c>
      <c r="U100" s="83">
        <f t="shared" ref="U100:U110" si="28" xml:space="preserve"> 7150000 + T100</f>
        <v>8545000</v>
      </c>
    </row>
    <row r="101" spans="1:21" s="82" customFormat="1" ht="17.25" thickBot="1" x14ac:dyDescent="0.35">
      <c r="A101" s="235"/>
      <c r="B101" s="82" t="s">
        <v>78</v>
      </c>
      <c r="C101" s="83">
        <f t="shared" ref="C101:C110" si="29" xml:space="preserve"> U100</f>
        <v>8545000</v>
      </c>
      <c r="D101" s="1">
        <v>1000000</v>
      </c>
      <c r="E101" s="119">
        <v>1000000</v>
      </c>
      <c r="F101" s="119">
        <v>420000</v>
      </c>
      <c r="G101" s="119">
        <v>750000</v>
      </c>
      <c r="H101" s="119">
        <v>500000</v>
      </c>
      <c r="I101" s="1">
        <v>500000</v>
      </c>
      <c r="J101" s="83">
        <v>100000</v>
      </c>
      <c r="K101" s="119">
        <v>630000</v>
      </c>
      <c r="L101" s="83">
        <v>100000</v>
      </c>
      <c r="M101" s="83">
        <v>170000</v>
      </c>
      <c r="N101" s="83">
        <v>0</v>
      </c>
      <c r="O101" s="83">
        <v>100000</v>
      </c>
      <c r="P101" s="83">
        <v>0</v>
      </c>
      <c r="Q101" s="25">
        <v>1500000</v>
      </c>
      <c r="R101" s="83">
        <v>0</v>
      </c>
      <c r="S101" s="83">
        <f t="shared" si="26"/>
        <v>6770000</v>
      </c>
      <c r="T101" s="84">
        <f t="shared" si="27"/>
        <v>1775000</v>
      </c>
      <c r="U101" s="83">
        <f t="shared" si="28"/>
        <v>8925000</v>
      </c>
    </row>
    <row r="102" spans="1:21" s="82" customFormat="1" x14ac:dyDescent="0.3">
      <c r="A102" s="235"/>
      <c r="B102" s="82" t="s">
        <v>79</v>
      </c>
      <c r="C102" s="83">
        <f t="shared" si="29"/>
        <v>8925000</v>
      </c>
      <c r="D102" s="1">
        <v>1000000</v>
      </c>
      <c r="E102" s="119">
        <v>1000000</v>
      </c>
      <c r="F102" s="119">
        <v>420000</v>
      </c>
      <c r="G102" s="119">
        <v>750000</v>
      </c>
      <c r="H102" s="119">
        <v>500000</v>
      </c>
      <c r="I102" s="1">
        <v>500000</v>
      </c>
      <c r="J102" s="83">
        <v>100000</v>
      </c>
      <c r="K102" s="119">
        <v>630000</v>
      </c>
      <c r="L102" s="83">
        <v>100000</v>
      </c>
      <c r="M102" s="83">
        <v>170000</v>
      </c>
      <c r="N102" s="83">
        <v>0</v>
      </c>
      <c r="O102" s="83">
        <v>100000</v>
      </c>
      <c r="P102" s="83">
        <v>0</v>
      </c>
      <c r="Q102" s="119">
        <v>1500000</v>
      </c>
      <c r="R102" s="83">
        <v>0</v>
      </c>
      <c r="S102" s="83">
        <f t="shared" si="26"/>
        <v>6770000</v>
      </c>
      <c r="T102" s="84">
        <f t="shared" si="27"/>
        <v>2155000</v>
      </c>
      <c r="U102" s="83">
        <f t="shared" si="28"/>
        <v>9305000</v>
      </c>
    </row>
    <row r="103" spans="1:21" s="82" customFormat="1" x14ac:dyDescent="0.3">
      <c r="A103" s="235"/>
      <c r="B103" s="82" t="s">
        <v>80</v>
      </c>
      <c r="C103" s="83">
        <f t="shared" si="29"/>
        <v>9305000</v>
      </c>
      <c r="D103" s="1">
        <v>1000000</v>
      </c>
      <c r="E103" s="119">
        <v>1000000</v>
      </c>
      <c r="F103" s="119">
        <v>420000</v>
      </c>
      <c r="G103" s="119">
        <v>750000</v>
      </c>
      <c r="H103" s="119">
        <v>500000</v>
      </c>
      <c r="I103" s="1">
        <v>500000</v>
      </c>
      <c r="J103" s="83">
        <v>100000</v>
      </c>
      <c r="K103" s="119">
        <v>630000</v>
      </c>
      <c r="L103" s="83">
        <v>100000</v>
      </c>
      <c r="M103" s="83">
        <v>170000</v>
      </c>
      <c r="N103" s="83">
        <v>0</v>
      </c>
      <c r="O103" s="83">
        <v>100000</v>
      </c>
      <c r="P103" s="83">
        <v>0</v>
      </c>
      <c r="Q103" s="119">
        <v>1500000</v>
      </c>
      <c r="R103" s="83">
        <v>400000</v>
      </c>
      <c r="S103" s="83">
        <f t="shared" si="26"/>
        <v>7170000</v>
      </c>
      <c r="T103" s="84">
        <f t="shared" si="27"/>
        <v>2135000</v>
      </c>
      <c r="U103" s="83">
        <f t="shared" si="28"/>
        <v>9285000</v>
      </c>
    </row>
    <row r="104" spans="1:21" s="82" customFormat="1" ht="17.25" thickBot="1" x14ac:dyDescent="0.35">
      <c r="A104" s="235"/>
      <c r="B104" s="82" t="s">
        <v>81</v>
      </c>
      <c r="C104" s="83">
        <f t="shared" si="29"/>
        <v>9285000</v>
      </c>
      <c r="D104" s="1">
        <v>1000000</v>
      </c>
      <c r="E104" s="119">
        <v>1000000</v>
      </c>
      <c r="F104" s="119">
        <v>420000</v>
      </c>
      <c r="G104" s="119">
        <v>750000</v>
      </c>
      <c r="H104" s="119">
        <v>500000</v>
      </c>
      <c r="I104" s="1">
        <v>500000</v>
      </c>
      <c r="J104" s="83">
        <v>100000</v>
      </c>
      <c r="K104" s="119">
        <v>630000</v>
      </c>
      <c r="L104" s="83">
        <v>100000</v>
      </c>
      <c r="M104" s="83">
        <v>170000</v>
      </c>
      <c r="N104" s="83">
        <v>0</v>
      </c>
      <c r="O104" s="83">
        <v>100000</v>
      </c>
      <c r="P104" s="83">
        <v>0</v>
      </c>
      <c r="Q104" s="25">
        <v>1500000</v>
      </c>
      <c r="R104" s="83">
        <v>0</v>
      </c>
      <c r="S104" s="83">
        <f t="shared" si="26"/>
        <v>6770000</v>
      </c>
      <c r="T104" s="84">
        <f t="shared" si="27"/>
        <v>2515000</v>
      </c>
      <c r="U104" s="83">
        <f t="shared" si="28"/>
        <v>9665000</v>
      </c>
    </row>
    <row r="105" spans="1:21" s="82" customFormat="1" x14ac:dyDescent="0.3">
      <c r="A105" s="235"/>
      <c r="B105" s="82" t="s">
        <v>82</v>
      </c>
      <c r="C105" s="83">
        <f t="shared" si="29"/>
        <v>9665000</v>
      </c>
      <c r="D105" s="1">
        <v>1000000</v>
      </c>
      <c r="E105" s="119">
        <v>1000000</v>
      </c>
      <c r="F105" s="119">
        <v>420000</v>
      </c>
      <c r="G105" s="119">
        <v>750000</v>
      </c>
      <c r="H105" s="119">
        <v>500000</v>
      </c>
      <c r="I105" s="1">
        <v>500000</v>
      </c>
      <c r="J105" s="83">
        <v>100000</v>
      </c>
      <c r="K105" s="119">
        <v>630000</v>
      </c>
      <c r="L105" s="83">
        <v>100000</v>
      </c>
      <c r="M105" s="83">
        <v>170000</v>
      </c>
      <c r="N105" s="83">
        <v>0</v>
      </c>
      <c r="O105" s="83">
        <v>100000</v>
      </c>
      <c r="P105" s="83">
        <v>0</v>
      </c>
      <c r="Q105" s="119">
        <v>1500000</v>
      </c>
      <c r="R105" s="83">
        <v>0</v>
      </c>
      <c r="S105" s="83">
        <f t="shared" si="26"/>
        <v>6770000</v>
      </c>
      <c r="T105" s="84">
        <f t="shared" si="27"/>
        <v>2895000</v>
      </c>
      <c r="U105" s="83">
        <f t="shared" si="28"/>
        <v>10045000</v>
      </c>
    </row>
    <row r="106" spans="1:21" s="82" customFormat="1" x14ac:dyDescent="0.3">
      <c r="A106" s="235"/>
      <c r="B106" s="82" t="s">
        <v>83</v>
      </c>
      <c r="C106" s="83">
        <f t="shared" si="29"/>
        <v>10045000</v>
      </c>
      <c r="D106" s="1">
        <v>1000000</v>
      </c>
      <c r="E106" s="119">
        <v>1000000</v>
      </c>
      <c r="F106" s="119">
        <v>420000</v>
      </c>
      <c r="G106" s="119">
        <v>750000</v>
      </c>
      <c r="H106" s="119">
        <v>500000</v>
      </c>
      <c r="I106" s="1">
        <v>500000</v>
      </c>
      <c r="J106" s="83">
        <v>100000</v>
      </c>
      <c r="K106" s="119">
        <v>630000</v>
      </c>
      <c r="L106" s="83">
        <v>100000</v>
      </c>
      <c r="M106" s="83">
        <v>170000</v>
      </c>
      <c r="N106" s="83">
        <v>0</v>
      </c>
      <c r="O106" s="83">
        <v>100000</v>
      </c>
      <c r="P106" s="83">
        <v>0</v>
      </c>
      <c r="Q106" s="119">
        <v>1500000</v>
      </c>
      <c r="R106" s="83">
        <v>0</v>
      </c>
      <c r="S106" s="83">
        <f t="shared" si="26"/>
        <v>6770000</v>
      </c>
      <c r="T106" s="84">
        <f t="shared" si="27"/>
        <v>3275000</v>
      </c>
      <c r="U106" s="83">
        <f t="shared" si="28"/>
        <v>10425000</v>
      </c>
    </row>
    <row r="107" spans="1:21" s="82" customFormat="1" ht="17.25" thickBot="1" x14ac:dyDescent="0.35">
      <c r="A107" s="235"/>
      <c r="B107" s="82" t="s">
        <v>84</v>
      </c>
      <c r="C107" s="83">
        <f t="shared" si="29"/>
        <v>10425000</v>
      </c>
      <c r="D107" s="1">
        <v>1000000</v>
      </c>
      <c r="E107" s="119">
        <v>1000000</v>
      </c>
      <c r="F107" s="119">
        <v>420000</v>
      </c>
      <c r="G107" s="119">
        <v>750000</v>
      </c>
      <c r="H107" s="119">
        <v>500000</v>
      </c>
      <c r="I107" s="1">
        <v>500000</v>
      </c>
      <c r="J107" s="83">
        <v>100000</v>
      </c>
      <c r="K107" s="119">
        <v>630000</v>
      </c>
      <c r="L107" s="83">
        <v>100000</v>
      </c>
      <c r="M107" s="83">
        <v>170000</v>
      </c>
      <c r="N107" s="83">
        <v>0</v>
      </c>
      <c r="O107" s="83">
        <v>100000</v>
      </c>
      <c r="P107" s="83">
        <v>0</v>
      </c>
      <c r="Q107" s="25">
        <v>1500000</v>
      </c>
      <c r="R107" s="83">
        <v>400000</v>
      </c>
      <c r="S107" s="83">
        <f t="shared" si="26"/>
        <v>7170000</v>
      </c>
      <c r="T107" s="84">
        <f t="shared" si="27"/>
        <v>3255000</v>
      </c>
      <c r="U107" s="83">
        <f t="shared" si="28"/>
        <v>10405000</v>
      </c>
    </row>
    <row r="108" spans="1:21" s="82" customFormat="1" x14ac:dyDescent="0.3">
      <c r="A108" s="235"/>
      <c r="B108" s="82" t="s">
        <v>85</v>
      </c>
      <c r="C108" s="83">
        <f t="shared" si="29"/>
        <v>10405000</v>
      </c>
      <c r="D108" s="1">
        <v>1000000</v>
      </c>
      <c r="E108" s="119">
        <v>1000000</v>
      </c>
      <c r="F108" s="119">
        <v>420000</v>
      </c>
      <c r="G108" s="119">
        <v>750000</v>
      </c>
      <c r="H108" s="119">
        <v>500000</v>
      </c>
      <c r="I108" s="1">
        <v>500000</v>
      </c>
      <c r="J108" s="83">
        <v>100000</v>
      </c>
      <c r="K108" s="119">
        <v>630000</v>
      </c>
      <c r="L108" s="83">
        <v>100000</v>
      </c>
      <c r="M108" s="83">
        <v>170000</v>
      </c>
      <c r="N108" s="83">
        <v>0</v>
      </c>
      <c r="O108" s="83">
        <v>100000</v>
      </c>
      <c r="P108" s="83">
        <v>0</v>
      </c>
      <c r="Q108" s="119">
        <v>1500000</v>
      </c>
      <c r="R108" s="83">
        <v>0</v>
      </c>
      <c r="S108" s="83">
        <f t="shared" si="26"/>
        <v>6770000</v>
      </c>
      <c r="T108" s="84">
        <f t="shared" si="27"/>
        <v>3635000</v>
      </c>
      <c r="U108" s="83">
        <f t="shared" si="28"/>
        <v>10785000</v>
      </c>
    </row>
    <row r="109" spans="1:21" s="82" customFormat="1" x14ac:dyDescent="0.3">
      <c r="A109" s="235"/>
      <c r="B109" s="82" t="s">
        <v>86</v>
      </c>
      <c r="C109" s="83">
        <f t="shared" si="29"/>
        <v>10785000</v>
      </c>
      <c r="D109" s="1">
        <v>1000000</v>
      </c>
      <c r="E109" s="119">
        <v>1000000</v>
      </c>
      <c r="F109" s="119">
        <v>420000</v>
      </c>
      <c r="G109" s="119">
        <v>750000</v>
      </c>
      <c r="H109" s="119">
        <v>500000</v>
      </c>
      <c r="I109" s="1">
        <v>500000</v>
      </c>
      <c r="J109" s="83">
        <v>100000</v>
      </c>
      <c r="K109" s="119">
        <v>630000</v>
      </c>
      <c r="L109" s="83">
        <v>100000</v>
      </c>
      <c r="M109" s="83">
        <v>170000</v>
      </c>
      <c r="N109" s="83">
        <v>0</v>
      </c>
      <c r="O109" s="83">
        <v>100000</v>
      </c>
      <c r="P109" s="83">
        <v>0</v>
      </c>
      <c r="Q109" s="119">
        <v>1500000</v>
      </c>
      <c r="R109" s="83">
        <v>400000</v>
      </c>
      <c r="S109" s="83">
        <f t="shared" si="26"/>
        <v>7170000</v>
      </c>
      <c r="T109" s="84">
        <f t="shared" si="27"/>
        <v>3615000</v>
      </c>
      <c r="U109" s="83">
        <f t="shared" si="28"/>
        <v>10765000</v>
      </c>
    </row>
    <row r="110" spans="1:21" s="88" customFormat="1" ht="17.25" thickBot="1" x14ac:dyDescent="0.35">
      <c r="A110" s="236"/>
      <c r="B110" s="85" t="s">
        <v>87</v>
      </c>
      <c r="C110" s="86">
        <f t="shared" si="29"/>
        <v>10765000</v>
      </c>
      <c r="D110" s="1">
        <v>1000000</v>
      </c>
      <c r="E110" s="119">
        <v>1000000</v>
      </c>
      <c r="F110" s="119">
        <v>420000</v>
      </c>
      <c r="G110" s="119">
        <v>750000</v>
      </c>
      <c r="H110" s="119">
        <v>500000</v>
      </c>
      <c r="I110" s="1">
        <v>500000</v>
      </c>
      <c r="J110" s="86">
        <v>100000</v>
      </c>
      <c r="K110" s="119">
        <v>630000</v>
      </c>
      <c r="L110" s="86">
        <v>100000</v>
      </c>
      <c r="M110" s="86">
        <v>170000</v>
      </c>
      <c r="N110" s="86">
        <v>0</v>
      </c>
      <c r="O110" s="86">
        <v>100000</v>
      </c>
      <c r="P110" s="86">
        <v>0</v>
      </c>
      <c r="Q110" s="25">
        <v>1500000</v>
      </c>
      <c r="R110" s="86">
        <v>0</v>
      </c>
      <c r="S110" s="86">
        <f t="shared" si="26"/>
        <v>6770000</v>
      </c>
      <c r="T110" s="87">
        <f t="shared" si="27"/>
        <v>3995000</v>
      </c>
      <c r="U110" s="86">
        <f t="shared" si="28"/>
        <v>11145000</v>
      </c>
    </row>
    <row r="111" spans="1:21" s="82" customFormat="1" x14ac:dyDescent="0.3">
      <c r="A111" s="234">
        <v>2032</v>
      </c>
      <c r="B111" s="82" t="s">
        <v>76</v>
      </c>
      <c r="C111" s="83">
        <f xml:space="preserve"> U110</f>
        <v>11145000</v>
      </c>
      <c r="D111" s="1">
        <v>1000000</v>
      </c>
      <c r="E111" s="119">
        <v>1000000</v>
      </c>
      <c r="F111" s="119">
        <v>420000</v>
      </c>
      <c r="G111" s="119">
        <v>750000</v>
      </c>
      <c r="H111" s="119">
        <v>500000</v>
      </c>
      <c r="I111" s="1">
        <v>500000</v>
      </c>
      <c r="J111" s="83">
        <v>100000</v>
      </c>
      <c r="K111" s="119">
        <v>630000</v>
      </c>
      <c r="L111" s="83">
        <v>100000</v>
      </c>
      <c r="M111" s="83">
        <v>170000</v>
      </c>
      <c r="N111" s="83">
        <v>0</v>
      </c>
      <c r="O111" s="83">
        <v>100000</v>
      </c>
      <c r="P111" s="83">
        <v>0</v>
      </c>
      <c r="Q111" s="119">
        <v>1500000</v>
      </c>
      <c r="R111" s="83">
        <v>400000</v>
      </c>
      <c r="S111" s="83">
        <f t="shared" ref="S111:S122" si="30">SUM(D111:R111)</f>
        <v>7170000</v>
      </c>
      <c r="T111" s="89">
        <f t="shared" si="27"/>
        <v>3975000</v>
      </c>
      <c r="U111" s="83">
        <f xml:space="preserve"> 7150000 + T111</f>
        <v>11125000</v>
      </c>
    </row>
    <row r="112" spans="1:21" s="82" customFormat="1" x14ac:dyDescent="0.3">
      <c r="A112" s="235"/>
      <c r="B112" s="82" t="s">
        <v>77</v>
      </c>
      <c r="C112" s="83">
        <f xml:space="preserve"> U111</f>
        <v>11125000</v>
      </c>
      <c r="D112" s="1">
        <v>1000000</v>
      </c>
      <c r="E112" s="119">
        <v>1000000</v>
      </c>
      <c r="F112" s="119">
        <v>420000</v>
      </c>
      <c r="G112" s="119">
        <v>750000</v>
      </c>
      <c r="H112" s="119">
        <v>500000</v>
      </c>
      <c r="I112" s="1">
        <v>500000</v>
      </c>
      <c r="J112" s="83">
        <v>100000</v>
      </c>
      <c r="K112" s="119">
        <v>630000</v>
      </c>
      <c r="L112" s="83">
        <v>100000</v>
      </c>
      <c r="M112" s="83">
        <v>170000</v>
      </c>
      <c r="N112" s="83">
        <v>0</v>
      </c>
      <c r="O112" s="83">
        <v>100000</v>
      </c>
      <c r="P112" s="83">
        <v>0</v>
      </c>
      <c r="Q112" s="119">
        <v>1500000</v>
      </c>
      <c r="R112" s="83">
        <v>0</v>
      </c>
      <c r="S112" s="83">
        <f t="shared" si="30"/>
        <v>6770000</v>
      </c>
      <c r="T112" s="84">
        <f t="shared" si="27"/>
        <v>4355000</v>
      </c>
      <c r="U112" s="83">
        <f t="shared" ref="U112:U122" si="31" xml:space="preserve"> 7150000 + T112</f>
        <v>11505000</v>
      </c>
    </row>
    <row r="113" spans="1:21" s="82" customFormat="1" ht="17.25" thickBot="1" x14ac:dyDescent="0.35">
      <c r="A113" s="235"/>
      <c r="B113" s="82" t="s">
        <v>78</v>
      </c>
      <c r="C113" s="83">
        <f t="shared" ref="C113:C122" si="32" xml:space="preserve"> U112</f>
        <v>11505000</v>
      </c>
      <c r="D113" s="1">
        <v>1000000</v>
      </c>
      <c r="E113" s="119">
        <v>1000000</v>
      </c>
      <c r="F113" s="119">
        <v>420000</v>
      </c>
      <c r="G113" s="119">
        <v>750000</v>
      </c>
      <c r="H113" s="119">
        <v>500000</v>
      </c>
      <c r="I113" s="1">
        <v>500000</v>
      </c>
      <c r="J113" s="83">
        <v>100000</v>
      </c>
      <c r="K113" s="119">
        <v>630000</v>
      </c>
      <c r="L113" s="83">
        <v>100000</v>
      </c>
      <c r="M113" s="83">
        <v>170000</v>
      </c>
      <c r="N113" s="83">
        <v>0</v>
      </c>
      <c r="O113" s="83">
        <v>100000</v>
      </c>
      <c r="P113" s="83">
        <v>0</v>
      </c>
      <c r="Q113" s="25">
        <v>1500000</v>
      </c>
      <c r="R113" s="83">
        <v>0</v>
      </c>
      <c r="S113" s="83">
        <f t="shared" si="30"/>
        <v>6770000</v>
      </c>
      <c r="T113" s="84">
        <f t="shared" si="27"/>
        <v>4735000</v>
      </c>
      <c r="U113" s="83">
        <f t="shared" si="31"/>
        <v>11885000</v>
      </c>
    </row>
    <row r="114" spans="1:21" s="82" customFormat="1" x14ac:dyDescent="0.3">
      <c r="A114" s="235"/>
      <c r="B114" s="82" t="s">
        <v>79</v>
      </c>
      <c r="C114" s="83">
        <f t="shared" si="32"/>
        <v>11885000</v>
      </c>
      <c r="D114" s="1">
        <v>1000000</v>
      </c>
      <c r="E114" s="119">
        <v>1000000</v>
      </c>
      <c r="F114" s="119">
        <v>420000</v>
      </c>
      <c r="G114" s="119">
        <v>750000</v>
      </c>
      <c r="H114" s="119">
        <v>500000</v>
      </c>
      <c r="I114" s="1">
        <v>500000</v>
      </c>
      <c r="J114" s="83">
        <v>100000</v>
      </c>
      <c r="K114" s="119">
        <v>630000</v>
      </c>
      <c r="L114" s="83">
        <v>100000</v>
      </c>
      <c r="M114" s="83">
        <v>170000</v>
      </c>
      <c r="N114" s="83">
        <v>0</v>
      </c>
      <c r="O114" s="83">
        <v>100000</v>
      </c>
      <c r="P114" s="83">
        <v>0</v>
      </c>
      <c r="Q114" s="119">
        <v>1500000</v>
      </c>
      <c r="R114" s="83">
        <v>0</v>
      </c>
      <c r="S114" s="83">
        <f t="shared" si="30"/>
        <v>6770000</v>
      </c>
      <c r="T114" s="84">
        <f t="shared" si="27"/>
        <v>5115000</v>
      </c>
      <c r="U114" s="83">
        <f t="shared" si="31"/>
        <v>12265000</v>
      </c>
    </row>
    <row r="115" spans="1:21" s="82" customFormat="1" x14ac:dyDescent="0.3">
      <c r="A115" s="235"/>
      <c r="B115" s="82" t="s">
        <v>80</v>
      </c>
      <c r="C115" s="83">
        <f t="shared" si="32"/>
        <v>12265000</v>
      </c>
      <c r="D115" s="1">
        <v>1000000</v>
      </c>
      <c r="E115" s="119">
        <v>1000000</v>
      </c>
      <c r="F115" s="119">
        <v>420000</v>
      </c>
      <c r="G115" s="119">
        <v>750000</v>
      </c>
      <c r="H115" s="119">
        <v>500000</v>
      </c>
      <c r="I115" s="1">
        <v>500000</v>
      </c>
      <c r="J115" s="83">
        <v>100000</v>
      </c>
      <c r="K115" s="119">
        <v>630000</v>
      </c>
      <c r="L115" s="83">
        <v>100000</v>
      </c>
      <c r="M115" s="83">
        <v>170000</v>
      </c>
      <c r="N115" s="83">
        <v>0</v>
      </c>
      <c r="O115" s="83">
        <v>100000</v>
      </c>
      <c r="P115" s="83">
        <v>0</v>
      </c>
      <c r="Q115" s="119">
        <v>1500000</v>
      </c>
      <c r="R115" s="83">
        <v>400000</v>
      </c>
      <c r="S115" s="83">
        <f t="shared" si="30"/>
        <v>7170000</v>
      </c>
      <c r="T115" s="84">
        <f t="shared" si="27"/>
        <v>5095000</v>
      </c>
      <c r="U115" s="83">
        <f t="shared" si="31"/>
        <v>12245000</v>
      </c>
    </row>
    <row r="116" spans="1:21" s="82" customFormat="1" ht="17.25" thickBot="1" x14ac:dyDescent="0.35">
      <c r="A116" s="235"/>
      <c r="B116" s="82" t="s">
        <v>81</v>
      </c>
      <c r="C116" s="83">
        <f t="shared" si="32"/>
        <v>12245000</v>
      </c>
      <c r="D116" s="1">
        <v>1000000</v>
      </c>
      <c r="E116" s="119">
        <v>1000000</v>
      </c>
      <c r="F116" s="119">
        <v>420000</v>
      </c>
      <c r="G116" s="119">
        <v>750000</v>
      </c>
      <c r="H116" s="119">
        <v>500000</v>
      </c>
      <c r="I116" s="1">
        <v>500000</v>
      </c>
      <c r="J116" s="83">
        <v>100000</v>
      </c>
      <c r="K116" s="119">
        <v>630000</v>
      </c>
      <c r="L116" s="83">
        <v>100000</v>
      </c>
      <c r="M116" s="83">
        <v>170000</v>
      </c>
      <c r="N116" s="83">
        <v>0</v>
      </c>
      <c r="O116" s="83">
        <v>100000</v>
      </c>
      <c r="P116" s="83">
        <v>0</v>
      </c>
      <c r="Q116" s="25">
        <v>1500000</v>
      </c>
      <c r="R116" s="83">
        <v>0</v>
      </c>
      <c r="S116" s="83">
        <f t="shared" si="30"/>
        <v>6770000</v>
      </c>
      <c r="T116" s="84">
        <f t="shared" si="27"/>
        <v>5475000</v>
      </c>
      <c r="U116" s="83">
        <f t="shared" si="31"/>
        <v>12625000</v>
      </c>
    </row>
    <row r="117" spans="1:21" s="82" customFormat="1" x14ac:dyDescent="0.3">
      <c r="A117" s="235"/>
      <c r="B117" s="82" t="s">
        <v>82</v>
      </c>
      <c r="C117" s="83">
        <f t="shared" si="32"/>
        <v>12625000</v>
      </c>
      <c r="D117" s="1">
        <v>1000000</v>
      </c>
      <c r="E117" s="119">
        <v>1000000</v>
      </c>
      <c r="F117" s="119">
        <v>420000</v>
      </c>
      <c r="G117" s="119">
        <v>750000</v>
      </c>
      <c r="H117" s="119">
        <v>500000</v>
      </c>
      <c r="I117" s="1">
        <v>500000</v>
      </c>
      <c r="J117" s="83">
        <v>100000</v>
      </c>
      <c r="K117" s="119">
        <v>630000</v>
      </c>
      <c r="L117" s="83">
        <v>100000</v>
      </c>
      <c r="M117" s="83">
        <v>170000</v>
      </c>
      <c r="N117" s="83">
        <v>0</v>
      </c>
      <c r="O117" s="83">
        <v>100000</v>
      </c>
      <c r="P117" s="83">
        <v>0</v>
      </c>
      <c r="Q117" s="119">
        <v>1500000</v>
      </c>
      <c r="R117" s="83">
        <v>0</v>
      </c>
      <c r="S117" s="83">
        <f t="shared" si="30"/>
        <v>6770000</v>
      </c>
      <c r="T117" s="84">
        <f t="shared" si="27"/>
        <v>5855000</v>
      </c>
      <c r="U117" s="83">
        <f t="shared" si="31"/>
        <v>13005000</v>
      </c>
    </row>
    <row r="118" spans="1:21" s="82" customFormat="1" x14ac:dyDescent="0.3">
      <c r="A118" s="235"/>
      <c r="B118" s="82" t="s">
        <v>83</v>
      </c>
      <c r="C118" s="83">
        <f t="shared" si="32"/>
        <v>13005000</v>
      </c>
      <c r="D118" s="1">
        <v>1000000</v>
      </c>
      <c r="E118" s="119">
        <v>1000000</v>
      </c>
      <c r="F118" s="119">
        <v>420000</v>
      </c>
      <c r="G118" s="119">
        <v>750000</v>
      </c>
      <c r="H118" s="119">
        <v>500000</v>
      </c>
      <c r="I118" s="1">
        <v>500000</v>
      </c>
      <c r="J118" s="83">
        <v>100000</v>
      </c>
      <c r="K118" s="119">
        <v>630000</v>
      </c>
      <c r="L118" s="83">
        <v>100000</v>
      </c>
      <c r="M118" s="83">
        <v>170000</v>
      </c>
      <c r="N118" s="83">
        <v>0</v>
      </c>
      <c r="O118" s="83">
        <v>100000</v>
      </c>
      <c r="P118" s="83">
        <v>0</v>
      </c>
      <c r="Q118" s="119">
        <v>1500000</v>
      </c>
      <c r="R118" s="83">
        <v>0</v>
      </c>
      <c r="S118" s="83">
        <f t="shared" si="30"/>
        <v>6770000</v>
      </c>
      <c r="T118" s="84">
        <f t="shared" si="27"/>
        <v>6235000</v>
      </c>
      <c r="U118" s="83">
        <f t="shared" si="31"/>
        <v>13385000</v>
      </c>
    </row>
    <row r="119" spans="1:21" s="82" customFormat="1" ht="17.25" thickBot="1" x14ac:dyDescent="0.35">
      <c r="A119" s="235"/>
      <c r="B119" s="82" t="s">
        <v>84</v>
      </c>
      <c r="C119" s="83">
        <f t="shared" si="32"/>
        <v>13385000</v>
      </c>
      <c r="D119" s="1">
        <v>1000000</v>
      </c>
      <c r="E119" s="119">
        <v>1000000</v>
      </c>
      <c r="F119" s="119">
        <v>420000</v>
      </c>
      <c r="G119" s="119">
        <v>750000</v>
      </c>
      <c r="H119" s="119">
        <v>500000</v>
      </c>
      <c r="I119" s="1">
        <v>500000</v>
      </c>
      <c r="J119" s="83">
        <v>100000</v>
      </c>
      <c r="K119" s="119">
        <v>630000</v>
      </c>
      <c r="L119" s="83">
        <v>100000</v>
      </c>
      <c r="M119" s="83">
        <v>170000</v>
      </c>
      <c r="N119" s="83">
        <v>0</v>
      </c>
      <c r="O119" s="83">
        <v>100000</v>
      </c>
      <c r="P119" s="83">
        <v>0</v>
      </c>
      <c r="Q119" s="25">
        <v>1500000</v>
      </c>
      <c r="R119" s="83">
        <v>400000</v>
      </c>
      <c r="S119" s="83">
        <f t="shared" si="30"/>
        <v>7170000</v>
      </c>
      <c r="T119" s="84">
        <f t="shared" si="27"/>
        <v>6215000</v>
      </c>
      <c r="U119" s="83">
        <f t="shared" si="31"/>
        <v>13365000</v>
      </c>
    </row>
    <row r="120" spans="1:21" s="82" customFormat="1" x14ac:dyDescent="0.3">
      <c r="A120" s="235"/>
      <c r="B120" s="82" t="s">
        <v>85</v>
      </c>
      <c r="C120" s="83">
        <f t="shared" si="32"/>
        <v>13365000</v>
      </c>
      <c r="D120" s="1">
        <v>1000000</v>
      </c>
      <c r="E120" s="119">
        <v>1000000</v>
      </c>
      <c r="F120" s="119">
        <v>420000</v>
      </c>
      <c r="G120" s="119">
        <v>750000</v>
      </c>
      <c r="H120" s="119">
        <v>500000</v>
      </c>
      <c r="I120" s="1">
        <v>500000</v>
      </c>
      <c r="J120" s="83">
        <v>100000</v>
      </c>
      <c r="K120" s="119">
        <v>630000</v>
      </c>
      <c r="L120" s="83">
        <v>100000</v>
      </c>
      <c r="M120" s="83">
        <v>170000</v>
      </c>
      <c r="N120" s="83">
        <v>0</v>
      </c>
      <c r="O120" s="83">
        <v>100000</v>
      </c>
      <c r="P120" s="83">
        <v>0</v>
      </c>
      <c r="Q120" s="119">
        <v>1500000</v>
      </c>
      <c r="R120" s="83">
        <v>0</v>
      </c>
      <c r="S120" s="83">
        <f t="shared" si="30"/>
        <v>6770000</v>
      </c>
      <c r="T120" s="84">
        <f t="shared" si="27"/>
        <v>6595000</v>
      </c>
      <c r="U120" s="83">
        <f t="shared" si="31"/>
        <v>13745000</v>
      </c>
    </row>
    <row r="121" spans="1:21" s="82" customFormat="1" x14ac:dyDescent="0.3">
      <c r="A121" s="235"/>
      <c r="B121" s="82" t="s">
        <v>86</v>
      </c>
      <c r="C121" s="83">
        <f t="shared" si="32"/>
        <v>13745000</v>
      </c>
      <c r="D121" s="1">
        <v>1000000</v>
      </c>
      <c r="E121" s="119">
        <v>1000000</v>
      </c>
      <c r="F121" s="119">
        <v>420000</v>
      </c>
      <c r="G121" s="119">
        <v>750000</v>
      </c>
      <c r="H121" s="119">
        <v>500000</v>
      </c>
      <c r="I121" s="1">
        <v>500000</v>
      </c>
      <c r="J121" s="83">
        <v>100000</v>
      </c>
      <c r="K121" s="119">
        <v>630000</v>
      </c>
      <c r="L121" s="83">
        <v>100000</v>
      </c>
      <c r="M121" s="83">
        <v>170000</v>
      </c>
      <c r="N121" s="83">
        <v>0</v>
      </c>
      <c r="O121" s="83">
        <v>100000</v>
      </c>
      <c r="P121" s="83">
        <v>0</v>
      </c>
      <c r="Q121" s="119">
        <v>1500000</v>
      </c>
      <c r="R121" s="83">
        <v>400000</v>
      </c>
      <c r="S121" s="83">
        <f t="shared" si="30"/>
        <v>7170000</v>
      </c>
      <c r="T121" s="84">
        <f t="shared" si="27"/>
        <v>6575000</v>
      </c>
      <c r="U121" s="83">
        <f t="shared" si="31"/>
        <v>13725000</v>
      </c>
    </row>
    <row r="122" spans="1:21" s="88" customFormat="1" ht="17.25" thickBot="1" x14ac:dyDescent="0.35">
      <c r="A122" s="236"/>
      <c r="B122" s="85" t="s">
        <v>87</v>
      </c>
      <c r="C122" s="86">
        <f t="shared" si="32"/>
        <v>13725000</v>
      </c>
      <c r="D122" s="1">
        <v>1000000</v>
      </c>
      <c r="E122" s="119">
        <v>1000000</v>
      </c>
      <c r="F122" s="119">
        <v>420000</v>
      </c>
      <c r="G122" s="119">
        <v>750000</v>
      </c>
      <c r="H122" s="119">
        <v>500000</v>
      </c>
      <c r="I122" s="1">
        <v>500000</v>
      </c>
      <c r="J122" s="86">
        <v>100000</v>
      </c>
      <c r="K122" s="119">
        <v>630000</v>
      </c>
      <c r="L122" s="86">
        <v>100000</v>
      </c>
      <c r="M122" s="86">
        <v>170000</v>
      </c>
      <c r="N122" s="86">
        <v>0</v>
      </c>
      <c r="O122" s="86">
        <v>100000</v>
      </c>
      <c r="P122" s="86">
        <v>0</v>
      </c>
      <c r="Q122" s="25">
        <v>1500000</v>
      </c>
      <c r="R122" s="86">
        <v>0</v>
      </c>
      <c r="S122" s="86">
        <f t="shared" si="30"/>
        <v>6770000</v>
      </c>
      <c r="T122" s="87">
        <f t="shared" si="27"/>
        <v>6955000</v>
      </c>
      <c r="U122" s="86">
        <f t="shared" si="31"/>
        <v>14105000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1"/>
      <c r="C1" s="241"/>
    </row>
    <row r="2" spans="2:18" x14ac:dyDescent="0.3">
      <c r="B2" s="240" t="s">
        <v>75</v>
      </c>
      <c r="C2" s="240"/>
      <c r="E2" s="237" t="s">
        <v>75</v>
      </c>
      <c r="F2" s="238"/>
      <c r="G2" s="238"/>
      <c r="H2" s="239"/>
      <c r="J2" s="237" t="s">
        <v>99</v>
      </c>
      <c r="K2" s="238"/>
      <c r="L2" s="238"/>
      <c r="M2" s="239"/>
      <c r="O2" s="237" t="s">
        <v>100</v>
      </c>
      <c r="P2" s="238"/>
      <c r="Q2" s="238"/>
      <c r="R2" s="239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4" t="s">
        <v>176</v>
      </c>
      <c r="C25" s="174">
        <v>16696980</v>
      </c>
      <c r="E25" s="237" t="s">
        <v>177</v>
      </c>
      <c r="F25" s="238"/>
      <c r="G25" s="238"/>
      <c r="H25" s="239"/>
    </row>
    <row r="26" spans="1:8" x14ac:dyDescent="0.3">
      <c r="B26" s="176">
        <v>45301</v>
      </c>
      <c r="C26" s="2">
        <f xml:space="preserve"> C25 / 2</f>
        <v>8348490</v>
      </c>
      <c r="E26" s="175" t="s">
        <v>17</v>
      </c>
      <c r="F26" s="175" t="s">
        <v>14</v>
      </c>
      <c r="G26" s="175" t="s">
        <v>18</v>
      </c>
      <c r="H26" s="175" t="s">
        <v>21</v>
      </c>
    </row>
    <row r="27" spans="1:8" x14ac:dyDescent="0.3">
      <c r="B27" s="176">
        <v>45422</v>
      </c>
      <c r="C27" s="2">
        <f xml:space="preserve"> C25 / 2</f>
        <v>8348490</v>
      </c>
      <c r="E27" s="174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4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4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4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4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4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4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4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4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5" t="s">
        <v>40</v>
      </c>
      <c r="E3" s="225"/>
      <c r="F3" s="225"/>
      <c r="G3" s="225"/>
      <c r="H3" s="225"/>
      <c r="I3" s="225"/>
      <c r="J3" s="225"/>
      <c r="K3" s="225"/>
      <c r="L3" s="225"/>
      <c r="M3" s="225"/>
      <c r="N3" s="225"/>
    </row>
    <row r="4" spans="3:14" x14ac:dyDescent="0.3"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42">
        <f xml:space="preserve"> D22 + E22 + F22 + G22</f>
        <v>18921448</v>
      </c>
      <c r="E23" s="243"/>
      <c r="F23" s="243"/>
      <c r="G23" s="243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44">
        <f xml:space="preserve"> D23 / I23 * 100</f>
        <v>84.996483606996279</v>
      </c>
      <c r="E24" s="245"/>
      <c r="F24" s="245"/>
      <c r="G24" s="246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2" t="s">
        <v>105</v>
      </c>
      <c r="C27" s="256" t="s">
        <v>121</v>
      </c>
      <c r="D27" s="247" t="s">
        <v>103</v>
      </c>
      <c r="E27" s="248"/>
      <c r="F27" s="249"/>
      <c r="G27" s="252" t="s">
        <v>108</v>
      </c>
      <c r="H27" s="250" t="s">
        <v>124</v>
      </c>
      <c r="I27" s="253" t="s">
        <v>101</v>
      </c>
      <c r="J27" s="252" t="s">
        <v>111</v>
      </c>
      <c r="K27" s="252" t="s">
        <v>122</v>
      </c>
    </row>
    <row r="28" spans="2:12" ht="17.25" thickBot="1" x14ac:dyDescent="0.35">
      <c r="B28" s="251"/>
      <c r="C28" s="257"/>
      <c r="D28" s="252" t="s">
        <v>102</v>
      </c>
      <c r="E28" s="250" t="s">
        <v>107</v>
      </c>
      <c r="F28" s="258" t="s">
        <v>110</v>
      </c>
      <c r="G28" s="251"/>
      <c r="H28" s="251"/>
      <c r="I28" s="254"/>
      <c r="J28" s="251"/>
      <c r="K28" s="251"/>
    </row>
    <row r="29" spans="2:12" ht="37.5" customHeight="1" thickBot="1" x14ac:dyDescent="0.35">
      <c r="B29" s="251"/>
      <c r="C29" s="257"/>
      <c r="D29" s="251"/>
      <c r="E29" s="251"/>
      <c r="F29" s="259"/>
      <c r="G29" s="251"/>
      <c r="H29" s="251"/>
      <c r="I29" s="70" t="s">
        <v>104</v>
      </c>
      <c r="J29" s="255"/>
      <c r="K29" s="255"/>
    </row>
    <row r="30" spans="2:12" x14ac:dyDescent="0.3">
      <c r="B30" s="231" t="s">
        <v>106</v>
      </c>
      <c r="C30" s="263">
        <v>521300000000</v>
      </c>
      <c r="D30" s="73">
        <v>521300000000</v>
      </c>
      <c r="E30" s="72">
        <v>0.46</v>
      </c>
      <c r="F30" s="74">
        <v>10.81</v>
      </c>
      <c r="G30" s="265">
        <f xml:space="preserve"> C30 + D31</f>
        <v>22182978723.404297</v>
      </c>
      <c r="H30" s="263">
        <v>65480000</v>
      </c>
      <c r="I30" s="266">
        <f xml:space="preserve"> G30 / H30</f>
        <v>338.77487360116521</v>
      </c>
      <c r="J30" s="269" t="s">
        <v>109</v>
      </c>
      <c r="K30" s="265">
        <f xml:space="preserve"> D30 / H30</f>
        <v>7961.2095296273674</v>
      </c>
    </row>
    <row r="31" spans="2:12" ht="17.25" thickBot="1" x14ac:dyDescent="0.35">
      <c r="B31" s="233"/>
      <c r="C31" s="264"/>
      <c r="D31" s="260">
        <f xml:space="preserve"> (D30 * (E30 - F30)) / F30</f>
        <v>-499117021276.5957</v>
      </c>
      <c r="E31" s="261"/>
      <c r="F31" s="262"/>
      <c r="G31" s="233"/>
      <c r="H31" s="264"/>
      <c r="I31" s="267"/>
      <c r="J31" s="270"/>
      <c r="K31" s="268"/>
    </row>
    <row r="32" spans="2:12" x14ac:dyDescent="0.3">
      <c r="B32" s="231" t="s">
        <v>120</v>
      </c>
      <c r="C32" s="263">
        <v>4679754000</v>
      </c>
      <c r="D32" s="73">
        <v>4679754000</v>
      </c>
      <c r="E32" s="72">
        <v>0</v>
      </c>
      <c r="F32" s="74">
        <v>10.81</v>
      </c>
      <c r="G32" s="265">
        <f xml:space="preserve"> C32 + D33</f>
        <v>0</v>
      </c>
      <c r="H32" s="263">
        <v>583000000</v>
      </c>
      <c r="I32" s="266">
        <f xml:space="preserve"> G32 / H32</f>
        <v>0</v>
      </c>
      <c r="J32" s="269" t="s">
        <v>109</v>
      </c>
      <c r="K32" s="265">
        <f xml:space="preserve"> D32 / H32</f>
        <v>8.0270222984562611</v>
      </c>
    </row>
    <row r="33" spans="1:11" ht="17.25" thickBot="1" x14ac:dyDescent="0.35">
      <c r="B33" s="233"/>
      <c r="C33" s="264"/>
      <c r="D33" s="260">
        <f xml:space="preserve"> (D32 * (E32 - F32)) / F32</f>
        <v>-4679754000</v>
      </c>
      <c r="E33" s="261"/>
      <c r="F33" s="262"/>
      <c r="G33" s="233"/>
      <c r="H33" s="264"/>
      <c r="I33" s="267"/>
      <c r="J33" s="270"/>
      <c r="K33" s="268"/>
    </row>
    <row r="34" spans="1:11" x14ac:dyDescent="0.3">
      <c r="B34" s="231" t="s">
        <v>126</v>
      </c>
      <c r="C34" s="263">
        <v>10054000000</v>
      </c>
      <c r="D34" s="73">
        <v>10054000000</v>
      </c>
      <c r="E34" s="72">
        <v>2.72</v>
      </c>
      <c r="F34" s="74">
        <v>10.81</v>
      </c>
      <c r="G34" s="265">
        <f xml:space="preserve"> C34 + D35</f>
        <v>2529776133.2099915</v>
      </c>
      <c r="H34" s="263">
        <v>1792000000</v>
      </c>
      <c r="I34" s="266">
        <f xml:space="preserve"> G34 / H34</f>
        <v>1.4117054314787898</v>
      </c>
      <c r="J34" s="269" t="s">
        <v>109</v>
      </c>
      <c r="K34" s="265">
        <f xml:space="preserve"> D34 / H34</f>
        <v>5.6104910714285712</v>
      </c>
    </row>
    <row r="35" spans="1:11" ht="17.25" thickBot="1" x14ac:dyDescent="0.35">
      <c r="B35" s="233"/>
      <c r="C35" s="264"/>
      <c r="D35" s="260">
        <f xml:space="preserve"> (D34 * (E34 - F34)) / F34</f>
        <v>-7524223866.7900085</v>
      </c>
      <c r="E35" s="261"/>
      <c r="F35" s="262"/>
      <c r="G35" s="233"/>
      <c r="H35" s="264"/>
      <c r="I35" s="267"/>
      <c r="J35" s="270"/>
      <c r="K35" s="26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43" t="s">
        <v>151</v>
      </c>
      <c r="B29" s="243"/>
      <c r="C29" s="243"/>
    </row>
    <row r="30" spans="1:11" x14ac:dyDescent="0.3">
      <c r="A30" s="2">
        <v>1</v>
      </c>
      <c r="B30" s="243" t="s">
        <v>152</v>
      </c>
      <c r="C30" s="2" t="s">
        <v>153</v>
      </c>
    </row>
    <row r="31" spans="1:11" x14ac:dyDescent="0.3">
      <c r="A31" s="2">
        <v>2</v>
      </c>
      <c r="B31" s="243"/>
      <c r="C31" s="2" t="s">
        <v>154</v>
      </c>
    </row>
    <row r="32" spans="1:11" x14ac:dyDescent="0.3">
      <c r="A32" s="2">
        <v>3</v>
      </c>
      <c r="B32" s="243"/>
      <c r="C32" s="2" t="s">
        <v>155</v>
      </c>
    </row>
    <row r="33" spans="1:3" x14ac:dyDescent="0.3">
      <c r="A33" s="2">
        <v>4</v>
      </c>
      <c r="B33" s="243"/>
      <c r="C33" s="2" t="s">
        <v>156</v>
      </c>
    </row>
    <row r="34" spans="1:3" x14ac:dyDescent="0.3">
      <c r="A34" s="2">
        <v>5</v>
      </c>
      <c r="B34" s="243" t="s">
        <v>160</v>
      </c>
      <c r="C34" s="2" t="s">
        <v>157</v>
      </c>
    </row>
    <row r="35" spans="1:3" x14ac:dyDescent="0.3">
      <c r="A35" s="2">
        <v>6</v>
      </c>
      <c r="B35" s="243"/>
      <c r="C35" s="2" t="s">
        <v>158</v>
      </c>
    </row>
    <row r="36" spans="1:3" x14ac:dyDescent="0.3">
      <c r="A36" s="2">
        <v>7</v>
      </c>
      <c r="B36" s="243"/>
      <c r="C36" s="2" t="s">
        <v>159</v>
      </c>
    </row>
    <row r="37" spans="1:3" x14ac:dyDescent="0.3">
      <c r="A37" s="2">
        <v>8</v>
      </c>
      <c r="B37" s="243" t="s">
        <v>161</v>
      </c>
      <c r="C37" s="2" t="s">
        <v>162</v>
      </c>
    </row>
    <row r="38" spans="1:3" x14ac:dyDescent="0.3">
      <c r="A38" s="2">
        <v>9</v>
      </c>
      <c r="B38" s="243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40" t="s">
        <v>70</v>
      </c>
      <c r="C2" s="240"/>
      <c r="E2" s="240" t="s">
        <v>71</v>
      </c>
      <c r="F2" s="240"/>
      <c r="H2" s="240" t="s">
        <v>72</v>
      </c>
      <c r="I2" s="240"/>
      <c r="K2" s="240" t="s">
        <v>73</v>
      </c>
      <c r="L2" s="240"/>
      <c r="N2" s="240" t="s">
        <v>74</v>
      </c>
      <c r="O2" s="240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206">
        <v>2500000</v>
      </c>
      <c r="C2" s="160">
        <v>0</v>
      </c>
      <c r="D2" s="160"/>
      <c r="E2" s="160">
        <v>400000</v>
      </c>
    </row>
    <row r="3" spans="2:9" x14ac:dyDescent="0.3">
      <c r="B3" s="206">
        <v>2500000</v>
      </c>
      <c r="C3" s="160">
        <v>0</v>
      </c>
      <c r="D3" s="160"/>
      <c r="E3" s="160">
        <v>400000</v>
      </c>
      <c r="G3" s="271">
        <v>5500000</v>
      </c>
    </row>
    <row r="4" spans="2:9" x14ac:dyDescent="0.3">
      <c r="B4" s="206">
        <v>2500000</v>
      </c>
      <c r="C4" s="160">
        <v>0</v>
      </c>
      <c r="D4" s="160"/>
      <c r="E4" s="160">
        <v>400000</v>
      </c>
      <c r="G4">
        <v>19000000</v>
      </c>
    </row>
    <row r="5" spans="2:9" x14ac:dyDescent="0.3">
      <c r="B5" s="206">
        <v>500000</v>
      </c>
      <c r="C5" s="160">
        <v>0</v>
      </c>
      <c r="D5" s="160"/>
      <c r="E5" s="160">
        <v>400000</v>
      </c>
    </row>
    <row r="6" spans="2:9" x14ac:dyDescent="0.3">
      <c r="B6" s="206">
        <v>100000</v>
      </c>
      <c r="C6" s="160">
        <v>0</v>
      </c>
      <c r="D6" s="160">
        <v>100000</v>
      </c>
      <c r="E6" s="160">
        <v>400000</v>
      </c>
    </row>
    <row r="7" spans="2:9" x14ac:dyDescent="0.3">
      <c r="B7" s="206">
        <v>15000000</v>
      </c>
      <c r="C7" s="160">
        <v>0</v>
      </c>
      <c r="D7" s="160">
        <v>750000</v>
      </c>
      <c r="E7" s="160">
        <v>500000</v>
      </c>
    </row>
    <row r="8" spans="2:9" x14ac:dyDescent="0.3">
      <c r="B8" s="182">
        <v>0</v>
      </c>
      <c r="C8" s="164">
        <v>0</v>
      </c>
      <c r="D8" s="161">
        <v>750000</v>
      </c>
      <c r="E8" s="161">
        <v>500000</v>
      </c>
    </row>
    <row r="9" spans="2:9" x14ac:dyDescent="0.3">
      <c r="B9" s="182">
        <v>0</v>
      </c>
      <c r="C9" s="164">
        <v>0</v>
      </c>
      <c r="D9" s="161">
        <v>750000</v>
      </c>
      <c r="E9" s="161">
        <v>500000</v>
      </c>
    </row>
    <row r="10" spans="2:9" x14ac:dyDescent="0.3">
      <c r="B10" s="182">
        <v>0</v>
      </c>
      <c r="C10" s="164">
        <v>0</v>
      </c>
      <c r="D10" s="161">
        <v>750000</v>
      </c>
      <c r="E10" s="161">
        <v>500000</v>
      </c>
    </row>
    <row r="11" spans="2:9" x14ac:dyDescent="0.3">
      <c r="B11" s="182">
        <v>0</v>
      </c>
      <c r="C11" s="164">
        <v>0</v>
      </c>
      <c r="D11" s="161">
        <v>750000</v>
      </c>
      <c r="E11" s="161">
        <v>500000</v>
      </c>
    </row>
    <row r="12" spans="2:9" x14ac:dyDescent="0.3">
      <c r="B12" s="182">
        <v>0</v>
      </c>
      <c r="C12" s="164">
        <v>0</v>
      </c>
      <c r="D12" s="161">
        <v>750000</v>
      </c>
      <c r="E12" s="161">
        <v>500000</v>
      </c>
    </row>
    <row r="13" spans="2:9" x14ac:dyDescent="0.3">
      <c r="B13" s="187">
        <v>0</v>
      </c>
      <c r="C13" s="188">
        <v>0</v>
      </c>
      <c r="D13" s="188">
        <v>750000</v>
      </c>
      <c r="E13" s="188">
        <v>500000</v>
      </c>
    </row>
    <row r="14" spans="2:9" x14ac:dyDescent="0.3">
      <c r="B14" s="1">
        <f>SUM(B2:B13)</f>
        <v>23100000</v>
      </c>
      <c r="D14" s="272">
        <f>SUM(D6:D13)</f>
        <v>5350000</v>
      </c>
      <c r="E14" s="272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2023-07-03T06:36:29Z</dcterms:modified>
</cp:coreProperties>
</file>