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bg61\Desktop\git\"/>
    </mc:Choice>
  </mc:AlternateContent>
  <xr:revisionPtr revIDLastSave="0" documentId="13_ncr:1_{12686688-4009-434B-99E5-2F17B7211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식매매 매수_매도 레코드 흐름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10" l="1"/>
  <c r="S36" i="10"/>
  <c r="S35" i="10"/>
  <c r="S34" i="10"/>
  <c r="E37" i="10"/>
  <c r="F36" i="10"/>
  <c r="F35" i="10"/>
  <c r="F34" i="10"/>
  <c r="F37" i="10" s="1"/>
  <c r="S24" i="10"/>
  <c r="S23" i="10"/>
  <c r="S22" i="10"/>
  <c r="E25" i="10"/>
  <c r="F24" i="10"/>
  <c r="F23" i="10"/>
  <c r="F22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Q12" i="10"/>
  <c r="Q6" i="10"/>
  <c r="J35" i="10"/>
  <c r="K34" i="10"/>
  <c r="K35" i="10" s="1"/>
  <c r="J25" i="10"/>
  <c r="K24" i="10"/>
  <c r="K23" i="10"/>
  <c r="K22" i="10"/>
  <c r="K5" i="10"/>
  <c r="K6" i="10"/>
  <c r="K7" i="10"/>
  <c r="K8" i="10"/>
  <c r="K9" i="10"/>
  <c r="K10" i="10"/>
  <c r="K11" i="10"/>
  <c r="K12" i="10"/>
  <c r="K13" i="10"/>
  <c r="K14" i="10"/>
  <c r="K4" i="10"/>
  <c r="K3" i="10"/>
  <c r="J15" i="10"/>
  <c r="E6" i="10"/>
  <c r="F5" i="10"/>
  <c r="F4" i="10"/>
  <c r="F3" i="10"/>
  <c r="F25" i="10" l="1"/>
  <c r="F39" i="10"/>
  <c r="K25" i="10"/>
  <c r="F26" i="10" s="1"/>
  <c r="F27" i="10" s="1"/>
  <c r="K15" i="10"/>
  <c r="F7" i="10" s="1"/>
  <c r="F6" i="10"/>
  <c r="F8" i="10" l="1"/>
</calcChain>
</file>

<file path=xl/sharedStrings.xml><?xml version="1.0" encoding="utf-8"?>
<sst xmlns="http://schemas.openxmlformats.org/spreadsheetml/2006/main" count="123" uniqueCount="42">
  <si>
    <t>계획1</t>
    <phoneticPr fontId="1" type="noConversion"/>
  </si>
  <si>
    <t>종목A</t>
    <phoneticPr fontId="1" type="noConversion"/>
  </si>
  <si>
    <t>매수1</t>
    <phoneticPr fontId="1" type="noConversion"/>
  </si>
  <si>
    <t>매수2</t>
    <phoneticPr fontId="1" type="noConversion"/>
  </si>
  <si>
    <t>매수3</t>
    <phoneticPr fontId="1" type="noConversion"/>
  </si>
  <si>
    <t>매도1</t>
    <phoneticPr fontId="1" type="noConversion"/>
  </si>
  <si>
    <t>매도2</t>
    <phoneticPr fontId="1" type="noConversion"/>
  </si>
  <si>
    <t>매도3</t>
  </si>
  <si>
    <t>매도4</t>
  </si>
  <si>
    <t>매도5</t>
  </si>
  <si>
    <t>매도6</t>
  </si>
  <si>
    <t>매도7</t>
  </si>
  <si>
    <t>매도8</t>
  </si>
  <si>
    <t>매도10</t>
  </si>
  <si>
    <t>매도11</t>
  </si>
  <si>
    <t>최근시간순</t>
    <phoneticPr fontId="1" type="noConversion"/>
  </si>
  <si>
    <t>수량</t>
    <phoneticPr fontId="1" type="noConversion"/>
  </si>
  <si>
    <t>가격</t>
    <phoneticPr fontId="1" type="noConversion"/>
  </si>
  <si>
    <t>합산</t>
    <phoneticPr fontId="1" type="noConversion"/>
  </si>
  <si>
    <t>합계</t>
    <phoneticPr fontId="1" type="noConversion"/>
  </si>
  <si>
    <t>유형 B</t>
    <phoneticPr fontId="1" type="noConversion"/>
  </si>
  <si>
    <t>유형 C</t>
    <phoneticPr fontId="1" type="noConversion"/>
  </si>
  <si>
    <t>수량합산</t>
    <phoneticPr fontId="1" type="noConversion"/>
  </si>
  <si>
    <t>매도4</t>
    <phoneticPr fontId="1" type="noConversion"/>
  </si>
  <si>
    <t>유형A 매도 레코드</t>
    <phoneticPr fontId="1" type="noConversion"/>
  </si>
  <si>
    <t>A1</t>
  </si>
  <si>
    <t>A1</t>
    <phoneticPr fontId="1" type="noConversion"/>
  </si>
  <si>
    <t>A2</t>
    <phoneticPr fontId="1" type="noConversion"/>
  </si>
  <si>
    <t>매도9</t>
    <phoneticPr fontId="1" type="noConversion"/>
  </si>
  <si>
    <t>매도12</t>
    <phoneticPr fontId="1" type="noConversion"/>
  </si>
  <si>
    <t>개별 수익률</t>
    <phoneticPr fontId="1" type="noConversion"/>
  </si>
  <si>
    <t>최종매도</t>
    <phoneticPr fontId="1" type="noConversion"/>
  </si>
  <si>
    <t>최종 수익률</t>
    <phoneticPr fontId="1" type="noConversion"/>
  </si>
  <si>
    <t>매도 유형 A</t>
    <phoneticPr fontId="1" type="noConversion"/>
  </si>
  <si>
    <t>분할번호</t>
    <phoneticPr fontId="1" type="noConversion"/>
  </si>
  <si>
    <t>매도3</t>
    <phoneticPr fontId="1" type="noConversion"/>
  </si>
  <si>
    <t>매도8</t>
    <phoneticPr fontId="1" type="noConversion"/>
  </si>
  <si>
    <t>유형B 매도 레코드</t>
    <phoneticPr fontId="1" type="noConversion"/>
  </si>
  <si>
    <t>계획2</t>
    <phoneticPr fontId="1" type="noConversion"/>
  </si>
  <si>
    <t>계획3</t>
    <phoneticPr fontId="1" type="noConversion"/>
  </si>
  <si>
    <t>유형C 매도 레코드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</si>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</sst>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>
      <alignment vertical="center"/>
    </xf>
    <xf numFmtId="0" fontId="3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A6E-7DA6-4649-AE2F-86554E0A1491}">
  <dimension ref="A1:S42"/>
  <sheetViews>
    <sheetView tabSelected="1" workbookViewId="0">
      <selection activeCell="E16" sqref="E16"/>
    </sheetView>
  </sheetViews>
  <sheetFormatPr defaultRowHeight="16.5" x14ac:dyDescent="0.3"/>
  <cols>
    <col min="3" max="3" width="11.125" customWidth="1"/>
    <col min="5" max="5" width="11.625" bestFit="1" customWidth="1"/>
    <col min="7" max="7" width="5.125" customWidth="1"/>
    <col min="8" max="8" width="12.75" customWidth="1"/>
    <col min="9" max="9" width="9" customWidth="1"/>
    <col min="10" max="10" width="12.75" customWidth="1"/>
    <col min="11" max="11" width="11.625" customWidth="1"/>
    <col min="12" max="14" width="9" customWidth="1"/>
    <col min="15" max="15" width="12.375" customWidth="1"/>
    <col min="18" max="18" width="10" customWidth="1"/>
    <col min="19" max="19" width="15.625" customWidth="1"/>
  </cols>
  <sheetData>
    <row r="1" spans="1:19" x14ac:dyDescent="0.3">
      <c r="G1">
        <v>1</v>
      </c>
      <c r="H1" s="12" t="s">
        <v>33</v>
      </c>
      <c r="I1" s="19"/>
      <c r="J1" s="19"/>
      <c r="K1" s="19"/>
      <c r="L1" s="13"/>
      <c r="N1" s="18" t="s">
        <v>24</v>
      </c>
      <c r="O1" s="9"/>
      <c r="P1" s="9"/>
      <c r="Q1" s="9"/>
      <c r="R1" s="9"/>
      <c r="S1" s="9"/>
    </row>
    <row r="2" spans="1:19" x14ac:dyDescent="0.3">
      <c r="A2" s="2" t="s">
        <v>0</v>
      </c>
      <c r="B2" s="16"/>
      <c r="C2" s="3" t="s">
        <v>15</v>
      </c>
      <c r="D2" s="3" t="s">
        <v>17</v>
      </c>
      <c r="E2" s="3" t="s">
        <v>16</v>
      </c>
      <c r="F2" s="3" t="s">
        <v>18</v>
      </c>
      <c r="G2">
        <v>2</v>
      </c>
      <c r="H2" s="5"/>
      <c r="I2" s="3" t="s">
        <v>17</v>
      </c>
      <c r="J2" s="3" t="s">
        <v>16</v>
      </c>
      <c r="K2" s="3" t="s">
        <v>18</v>
      </c>
      <c r="L2" s="14" t="s">
        <v>34</v>
      </c>
      <c r="M2" s="1"/>
      <c r="N2" s="3"/>
      <c r="O2" s="3" t="s">
        <v>15</v>
      </c>
      <c r="P2" s="3" t="s">
        <v>16</v>
      </c>
      <c r="Q2" s="3" t="s">
        <v>22</v>
      </c>
      <c r="R2" s="14" t="s">
        <v>34</v>
      </c>
      <c r="S2" s="14" t="s">
        <v>30</v>
      </c>
    </row>
    <row r="3" spans="1:19" x14ac:dyDescent="0.3">
      <c r="A3" s="2"/>
      <c r="B3" s="17" t="s">
        <v>1</v>
      </c>
      <c r="C3" s="3" t="s">
        <v>2</v>
      </c>
      <c r="D3" s="5">
        <v>1000</v>
      </c>
      <c r="E3" s="5">
        <v>100</v>
      </c>
      <c r="F3" s="5">
        <f xml:space="preserve"> D3 * E3</f>
        <v>100000</v>
      </c>
      <c r="G3">
        <v>3</v>
      </c>
      <c r="H3" s="3" t="s">
        <v>5</v>
      </c>
      <c r="I3" s="3">
        <v>2100</v>
      </c>
      <c r="J3" s="3">
        <v>10</v>
      </c>
      <c r="K3" s="3">
        <f xml:space="preserve"> I3 * J3</f>
        <v>21000</v>
      </c>
      <c r="L3" s="3"/>
      <c r="N3" s="10" t="s">
        <v>2</v>
      </c>
      <c r="O3" s="3" t="s">
        <v>5</v>
      </c>
      <c r="P3" s="3">
        <v>10</v>
      </c>
      <c r="Q3" s="2">
        <v>100</v>
      </c>
      <c r="R3" s="5"/>
      <c r="S3" s="5">
        <f xml:space="preserve"> ((I3 - D3) / D3) * 100</f>
        <v>110.00000000000001</v>
      </c>
    </row>
    <row r="4" spans="1:19" x14ac:dyDescent="0.3">
      <c r="A4" s="2"/>
      <c r="B4" s="17"/>
      <c r="C4" s="3" t="s">
        <v>3</v>
      </c>
      <c r="D4" s="5">
        <v>2000</v>
      </c>
      <c r="E4" s="5">
        <v>500</v>
      </c>
      <c r="F4" s="5">
        <f xml:space="preserve"> D4 * E4</f>
        <v>1000000</v>
      </c>
      <c r="G4">
        <v>4</v>
      </c>
      <c r="H4" s="3" t="s">
        <v>6</v>
      </c>
      <c r="I4" s="3">
        <v>1800</v>
      </c>
      <c r="J4" s="3">
        <v>20</v>
      </c>
      <c r="K4" s="3">
        <f xml:space="preserve"> I4 * J4</f>
        <v>36000</v>
      </c>
      <c r="L4" s="3"/>
      <c r="N4" s="2"/>
      <c r="O4" s="3" t="s">
        <v>6</v>
      </c>
      <c r="P4" s="3">
        <v>20</v>
      </c>
      <c r="Q4" s="2"/>
      <c r="R4" s="5"/>
      <c r="S4" s="5">
        <f xml:space="preserve"> ((I4 - D3) / D3) * 100</f>
        <v>80</v>
      </c>
    </row>
    <row r="5" spans="1:19" x14ac:dyDescent="0.3">
      <c r="A5" s="2"/>
      <c r="B5" s="17"/>
      <c r="C5" s="3" t="s">
        <v>4</v>
      </c>
      <c r="D5" s="5">
        <v>3000</v>
      </c>
      <c r="E5" s="5">
        <v>200</v>
      </c>
      <c r="F5" s="5">
        <f xml:space="preserve"> D5 * E5</f>
        <v>600000</v>
      </c>
      <c r="G5">
        <v>5</v>
      </c>
      <c r="H5" s="4" t="s">
        <v>7</v>
      </c>
      <c r="I5" s="4">
        <v>3000</v>
      </c>
      <c r="J5" s="4">
        <v>100</v>
      </c>
      <c r="K5" s="4">
        <f t="shared" ref="K5:K14" si="0" xml:space="preserve"> I5 * J5</f>
        <v>300000</v>
      </c>
      <c r="L5" s="4" t="s">
        <v>26</v>
      </c>
      <c r="N5" s="2"/>
      <c r="O5" s="4" t="s">
        <v>35</v>
      </c>
      <c r="P5" s="4">
        <v>70</v>
      </c>
      <c r="Q5" s="2"/>
      <c r="R5" s="15" t="s">
        <v>25</v>
      </c>
      <c r="S5" s="5">
        <f xml:space="preserve"> ((I5 - D3) / D3) * 100</f>
        <v>200</v>
      </c>
    </row>
    <row r="6" spans="1:19" x14ac:dyDescent="0.3">
      <c r="A6" s="2"/>
      <c r="B6" s="17" t="s">
        <v>19</v>
      </c>
      <c r="C6" s="3"/>
      <c r="D6" s="5"/>
      <c r="E6" s="6">
        <f>SUM(E3:E5)</f>
        <v>800</v>
      </c>
      <c r="F6" s="6">
        <f>SUM(F3:F5)</f>
        <v>1700000</v>
      </c>
      <c r="G6">
        <v>6</v>
      </c>
      <c r="H6" s="3" t="s">
        <v>8</v>
      </c>
      <c r="I6" s="3">
        <v>2600</v>
      </c>
      <c r="J6" s="3">
        <v>200</v>
      </c>
      <c r="K6" s="3">
        <f t="shared" si="0"/>
        <v>520000</v>
      </c>
      <c r="L6" s="3"/>
      <c r="N6" s="2" t="s">
        <v>3</v>
      </c>
      <c r="O6" s="4" t="s">
        <v>35</v>
      </c>
      <c r="P6" s="4">
        <v>30</v>
      </c>
      <c r="Q6" s="2">
        <f xml:space="preserve"> SUM(P7,P11,P10,P9,P8,P6)</f>
        <v>500</v>
      </c>
      <c r="R6" s="15"/>
      <c r="S6" s="5">
        <f xml:space="preserve"> ((I5 - D4) / D4) * 100</f>
        <v>50</v>
      </c>
    </row>
    <row r="7" spans="1:19" x14ac:dyDescent="0.3">
      <c r="A7" s="2"/>
      <c r="E7" t="s">
        <v>31</v>
      </c>
      <c r="F7">
        <f xml:space="preserve"> K15</f>
        <v>1674000</v>
      </c>
      <c r="G7">
        <v>7</v>
      </c>
      <c r="H7" s="3" t="s">
        <v>9</v>
      </c>
      <c r="I7" s="3">
        <v>2300</v>
      </c>
      <c r="J7" s="3">
        <v>30</v>
      </c>
      <c r="K7" s="3">
        <f t="shared" si="0"/>
        <v>69000</v>
      </c>
      <c r="L7" s="3"/>
      <c r="N7" s="2"/>
      <c r="O7" s="3" t="s">
        <v>23</v>
      </c>
      <c r="P7" s="3">
        <v>200</v>
      </c>
      <c r="Q7" s="2"/>
      <c r="R7" s="5"/>
      <c r="S7" s="5">
        <f>(((I6-D4)/D4)*100)</f>
        <v>30</v>
      </c>
    </row>
    <row r="8" spans="1:19" x14ac:dyDescent="0.3">
      <c r="A8" s="2"/>
      <c r="E8" t="s">
        <v>32</v>
      </c>
      <c r="F8">
        <f>((F7-F6)/F6) * 100</f>
        <v>-1.5294117647058825</v>
      </c>
      <c r="G8">
        <v>8</v>
      </c>
      <c r="H8" s="3" t="s">
        <v>10</v>
      </c>
      <c r="I8" s="3">
        <v>2500</v>
      </c>
      <c r="J8" s="3">
        <v>10</v>
      </c>
      <c r="K8" s="3">
        <f t="shared" si="0"/>
        <v>25000</v>
      </c>
      <c r="L8" s="3"/>
      <c r="N8" s="2"/>
      <c r="O8" s="3" t="s">
        <v>9</v>
      </c>
      <c r="P8" s="3">
        <v>30</v>
      </c>
      <c r="Q8" s="2"/>
      <c r="R8" s="5"/>
      <c r="S8" s="5">
        <f>(((I7-D4)/D4)*100)</f>
        <v>15</v>
      </c>
    </row>
    <row r="9" spans="1:19" x14ac:dyDescent="0.3">
      <c r="A9" s="2"/>
      <c r="G9">
        <v>9</v>
      </c>
      <c r="H9" s="3" t="s">
        <v>11</v>
      </c>
      <c r="I9" s="3">
        <v>1500</v>
      </c>
      <c r="J9" s="3">
        <v>100</v>
      </c>
      <c r="K9" s="3">
        <f t="shared" si="0"/>
        <v>150000</v>
      </c>
      <c r="L9" s="3"/>
      <c r="N9" s="2"/>
      <c r="O9" s="3" t="s">
        <v>10</v>
      </c>
      <c r="P9" s="3">
        <v>10</v>
      </c>
      <c r="Q9" s="2"/>
      <c r="R9" s="5"/>
      <c r="S9" s="5">
        <f>(((I8-D4)/D4)*100)</f>
        <v>25</v>
      </c>
    </row>
    <row r="10" spans="1:19" x14ac:dyDescent="0.3">
      <c r="A10" s="2"/>
      <c r="G10">
        <v>10</v>
      </c>
      <c r="H10" s="4" t="s">
        <v>12</v>
      </c>
      <c r="I10" s="4">
        <v>1200</v>
      </c>
      <c r="J10" s="4">
        <v>200</v>
      </c>
      <c r="K10" s="4">
        <f t="shared" si="0"/>
        <v>240000</v>
      </c>
      <c r="L10" s="4" t="s">
        <v>27</v>
      </c>
      <c r="N10" s="2"/>
      <c r="O10" s="3" t="s">
        <v>11</v>
      </c>
      <c r="P10" s="3">
        <v>100</v>
      </c>
      <c r="Q10" s="2"/>
      <c r="R10" s="5"/>
      <c r="S10" s="5">
        <f>(((I9-D4)/D4)*100)</f>
        <v>-25</v>
      </c>
    </row>
    <row r="11" spans="1:19" x14ac:dyDescent="0.3">
      <c r="A11" s="2"/>
      <c r="G11">
        <v>11</v>
      </c>
      <c r="H11" s="3" t="s">
        <v>28</v>
      </c>
      <c r="I11" s="3">
        <v>1000</v>
      </c>
      <c r="J11" s="3">
        <v>30</v>
      </c>
      <c r="K11" s="3">
        <f t="shared" si="0"/>
        <v>30000</v>
      </c>
      <c r="L11" s="3"/>
      <c r="N11" s="2"/>
      <c r="O11" s="4" t="s">
        <v>36</v>
      </c>
      <c r="P11" s="4">
        <v>130</v>
      </c>
      <c r="Q11" s="12"/>
      <c r="R11" s="15" t="s">
        <v>27</v>
      </c>
      <c r="S11" s="5">
        <f>(((I10-D4)/D4)*100)</f>
        <v>-40</v>
      </c>
    </row>
    <row r="12" spans="1:19" x14ac:dyDescent="0.3">
      <c r="A12" s="2"/>
      <c r="G12">
        <v>12</v>
      </c>
      <c r="H12" s="3" t="s">
        <v>13</v>
      </c>
      <c r="I12" s="3">
        <v>1800</v>
      </c>
      <c r="J12" s="3">
        <v>10</v>
      </c>
      <c r="K12" s="3">
        <f t="shared" si="0"/>
        <v>18000</v>
      </c>
      <c r="L12" s="3"/>
      <c r="N12" s="2" t="s">
        <v>4</v>
      </c>
      <c r="O12" s="4" t="s">
        <v>36</v>
      </c>
      <c r="P12" s="4">
        <v>70</v>
      </c>
      <c r="Q12" s="2">
        <f xml:space="preserve"> SUM(P12,P13,P14,P15,P16)</f>
        <v>200</v>
      </c>
      <c r="R12" s="15"/>
      <c r="S12" s="5">
        <f>(((I10-D5)/D5)*100)</f>
        <v>-60</v>
      </c>
    </row>
    <row r="13" spans="1:19" x14ac:dyDescent="0.3">
      <c r="A13" s="2"/>
      <c r="G13">
        <v>13</v>
      </c>
      <c r="H13" s="3" t="s">
        <v>14</v>
      </c>
      <c r="I13" s="3">
        <v>3000</v>
      </c>
      <c r="J13" s="3">
        <v>80</v>
      </c>
      <c r="K13" s="3">
        <f t="shared" si="0"/>
        <v>240000</v>
      </c>
      <c r="L13" s="3"/>
      <c r="N13" s="2"/>
      <c r="O13" s="14" t="s">
        <v>28</v>
      </c>
      <c r="P13" s="14">
        <v>30</v>
      </c>
      <c r="Q13" s="2"/>
      <c r="R13" s="5"/>
      <c r="S13" s="5">
        <f>(((I11-D5)/D5)*100)</f>
        <v>-66.666666666666657</v>
      </c>
    </row>
    <row r="14" spans="1:19" x14ac:dyDescent="0.3">
      <c r="A14" s="2"/>
      <c r="G14">
        <v>14</v>
      </c>
      <c r="H14" s="3" t="s">
        <v>29</v>
      </c>
      <c r="I14" s="3">
        <v>2500</v>
      </c>
      <c r="J14" s="3">
        <v>10</v>
      </c>
      <c r="K14" s="3">
        <f t="shared" si="0"/>
        <v>25000</v>
      </c>
      <c r="L14" s="3"/>
      <c r="N14" s="2"/>
      <c r="O14" s="3" t="s">
        <v>13</v>
      </c>
      <c r="P14" s="14">
        <v>10</v>
      </c>
      <c r="Q14" s="2"/>
      <c r="R14" s="5"/>
      <c r="S14" s="5">
        <f>(((I12-D5)/D5)*100)</f>
        <v>-40</v>
      </c>
    </row>
    <row r="15" spans="1:19" x14ac:dyDescent="0.3">
      <c r="A15" s="2"/>
      <c r="H15" s="3" t="s">
        <v>19</v>
      </c>
      <c r="I15" s="3"/>
      <c r="J15" s="7">
        <f>SUM(J3:J14)</f>
        <v>800</v>
      </c>
      <c r="K15" s="7">
        <f>SUM(K3:K14)</f>
        <v>1674000</v>
      </c>
      <c r="L15" s="3"/>
      <c r="N15" s="2"/>
      <c r="O15" s="3" t="s">
        <v>14</v>
      </c>
      <c r="P15" s="3">
        <v>80</v>
      </c>
      <c r="Q15" s="2"/>
      <c r="R15" s="5"/>
      <c r="S15" s="5">
        <f>(((I13-D5)/D5)*100)</f>
        <v>0</v>
      </c>
    </row>
    <row r="16" spans="1:19" x14ac:dyDescent="0.3">
      <c r="A16" s="2"/>
      <c r="N16" s="2"/>
      <c r="O16" s="14" t="s">
        <v>29</v>
      </c>
      <c r="P16" s="3">
        <v>10</v>
      </c>
      <c r="Q16" s="2"/>
      <c r="R16" s="5"/>
      <c r="S16" s="5">
        <f>(((I14-D5)/D5)*100)</f>
        <v>-16.666666666666664</v>
      </c>
    </row>
    <row r="18" spans="1:19" s="20" customFormat="1" x14ac:dyDescent="0.3"/>
    <row r="20" spans="1:19" x14ac:dyDescent="0.3">
      <c r="H20" s="2" t="s">
        <v>20</v>
      </c>
      <c r="I20" s="2"/>
      <c r="J20" s="2"/>
      <c r="K20" s="2"/>
      <c r="N20" s="2" t="s">
        <v>37</v>
      </c>
      <c r="O20" s="2"/>
      <c r="P20" s="2"/>
      <c r="Q20" s="2"/>
      <c r="R20" s="2"/>
      <c r="S20" s="2"/>
    </row>
    <row r="21" spans="1:19" x14ac:dyDescent="0.3">
      <c r="A21" s="25" t="s">
        <v>38</v>
      </c>
      <c r="B21" s="16"/>
      <c r="C21" s="3" t="s">
        <v>15</v>
      </c>
      <c r="D21" s="3" t="s">
        <v>17</v>
      </c>
      <c r="E21" s="3" t="s">
        <v>16</v>
      </c>
      <c r="F21" s="3" t="s">
        <v>18</v>
      </c>
      <c r="H21" s="5"/>
      <c r="I21" s="5" t="s">
        <v>17</v>
      </c>
      <c r="J21" s="5" t="s">
        <v>16</v>
      </c>
      <c r="K21" s="5" t="s">
        <v>18</v>
      </c>
      <c r="L21" s="14" t="s">
        <v>34</v>
      </c>
      <c r="M21" s="1"/>
      <c r="N21" s="3"/>
      <c r="O21" s="3" t="s">
        <v>15</v>
      </c>
      <c r="P21" s="3" t="s">
        <v>16</v>
      </c>
      <c r="Q21" s="3" t="s">
        <v>22</v>
      </c>
      <c r="R21" s="14" t="s">
        <v>34</v>
      </c>
      <c r="S21" s="14" t="s">
        <v>30</v>
      </c>
    </row>
    <row r="22" spans="1:19" x14ac:dyDescent="0.3">
      <c r="A22" s="26"/>
      <c r="B22" s="17" t="s">
        <v>1</v>
      </c>
      <c r="C22" s="3" t="s">
        <v>2</v>
      </c>
      <c r="D22" s="5">
        <v>1000</v>
      </c>
      <c r="E22" s="5">
        <v>100</v>
      </c>
      <c r="F22" s="5">
        <f xml:space="preserve"> D22 * E22</f>
        <v>100000</v>
      </c>
      <c r="G22">
        <v>22</v>
      </c>
      <c r="H22" s="3" t="s">
        <v>5</v>
      </c>
      <c r="I22" s="3">
        <v>2100</v>
      </c>
      <c r="J22" s="3">
        <v>100</v>
      </c>
      <c r="K22" s="3">
        <f xml:space="preserve"> I22 * J22</f>
        <v>210000</v>
      </c>
      <c r="L22" s="3"/>
      <c r="N22" s="11" t="s">
        <v>2</v>
      </c>
      <c r="O22" s="3" t="s">
        <v>5</v>
      </c>
      <c r="P22" s="3">
        <v>100</v>
      </c>
      <c r="Q22" s="3">
        <v>100</v>
      </c>
      <c r="R22" s="5"/>
      <c r="S22" s="5">
        <f xml:space="preserve"> ((I22 - D22) / D22) * 100</f>
        <v>110.00000000000001</v>
      </c>
    </row>
    <row r="23" spans="1:19" x14ac:dyDescent="0.3">
      <c r="A23" s="26"/>
      <c r="B23" s="17"/>
      <c r="C23" s="3" t="s">
        <v>3</v>
      </c>
      <c r="D23" s="5">
        <v>2000</v>
      </c>
      <c r="E23" s="5">
        <v>500</v>
      </c>
      <c r="F23" s="5">
        <f xml:space="preserve"> D23 * E23</f>
        <v>1000000</v>
      </c>
      <c r="G23">
        <v>23</v>
      </c>
      <c r="H23" s="3" t="s">
        <v>6</v>
      </c>
      <c r="I23" s="3">
        <v>1800</v>
      </c>
      <c r="J23" s="3">
        <v>500</v>
      </c>
      <c r="K23" s="3">
        <f xml:space="preserve"> I23 * J23</f>
        <v>900000</v>
      </c>
      <c r="L23" s="3"/>
      <c r="N23" s="11" t="s">
        <v>3</v>
      </c>
      <c r="O23" s="3" t="s">
        <v>6</v>
      </c>
      <c r="P23" s="3">
        <v>500</v>
      </c>
      <c r="Q23" s="3">
        <v>500</v>
      </c>
      <c r="R23" s="5"/>
      <c r="S23" s="5">
        <f xml:space="preserve"> ((I23 - D23) / D23) * 100</f>
        <v>-10</v>
      </c>
    </row>
    <row r="24" spans="1:19" x14ac:dyDescent="0.3">
      <c r="A24" s="26"/>
      <c r="B24" s="17"/>
      <c r="C24" s="3" t="s">
        <v>4</v>
      </c>
      <c r="D24" s="5">
        <v>3000</v>
      </c>
      <c r="E24" s="5">
        <v>200</v>
      </c>
      <c r="F24" s="5">
        <f xml:space="preserve"> D24 * E24</f>
        <v>600000</v>
      </c>
      <c r="G24">
        <v>24</v>
      </c>
      <c r="H24" s="22" t="s">
        <v>7</v>
      </c>
      <c r="I24" s="23">
        <v>3000</v>
      </c>
      <c r="J24" s="24">
        <v>200</v>
      </c>
      <c r="K24" s="23">
        <f t="shared" ref="K24" si="1" xml:space="preserve"> I24 * J24</f>
        <v>600000</v>
      </c>
      <c r="L24" s="21"/>
      <c r="N24" s="11" t="s">
        <v>4</v>
      </c>
      <c r="O24" s="3" t="s">
        <v>35</v>
      </c>
      <c r="P24" s="24">
        <v>200</v>
      </c>
      <c r="Q24" s="24">
        <v>200</v>
      </c>
      <c r="R24" s="5"/>
      <c r="S24" s="5">
        <f xml:space="preserve"> ((I24 - D24) / D24) * 100</f>
        <v>0</v>
      </c>
    </row>
    <row r="25" spans="1:19" x14ac:dyDescent="0.3">
      <c r="A25" s="26"/>
      <c r="B25" s="17" t="s">
        <v>19</v>
      </c>
      <c r="C25" s="3"/>
      <c r="D25" s="5"/>
      <c r="E25" s="6">
        <f>SUM(E22:E24)</f>
        <v>800</v>
      </c>
      <c r="F25" s="6">
        <f>SUM(F22:F24)</f>
        <v>1700000</v>
      </c>
      <c r="H25" s="3" t="s">
        <v>19</v>
      </c>
      <c r="I25" s="3"/>
      <c r="J25" s="7">
        <f>SUM(J22:J24)</f>
        <v>800</v>
      </c>
      <c r="K25" s="7">
        <f>SUM(K22:K24)</f>
        <v>1710000</v>
      </c>
    </row>
    <row r="26" spans="1:19" x14ac:dyDescent="0.3">
      <c r="A26" s="26"/>
      <c r="E26" t="s">
        <v>31</v>
      </c>
      <c r="F26">
        <f xml:space="preserve"> K25</f>
        <v>1710000</v>
      </c>
    </row>
    <row r="27" spans="1:19" x14ac:dyDescent="0.3">
      <c r="A27" s="26"/>
      <c r="E27" t="s">
        <v>32</v>
      </c>
      <c r="F27">
        <f>((F26-F25)/F25) * 100</f>
        <v>0.58823529411764708</v>
      </c>
    </row>
    <row r="28" spans="1:19" x14ac:dyDescent="0.3">
      <c r="A28" s="10"/>
    </row>
    <row r="30" spans="1:19" s="20" customFormat="1" x14ac:dyDescent="0.3"/>
    <row r="32" spans="1:19" x14ac:dyDescent="0.3">
      <c r="H32" s="2" t="s">
        <v>21</v>
      </c>
      <c r="I32" s="2"/>
      <c r="J32" s="2"/>
      <c r="K32" s="2"/>
      <c r="N32" s="2" t="s">
        <v>40</v>
      </c>
      <c r="O32" s="2"/>
      <c r="P32" s="2"/>
      <c r="Q32" s="2"/>
      <c r="R32" s="2"/>
      <c r="S32" s="2"/>
    </row>
    <row r="33" spans="1:19" x14ac:dyDescent="0.3">
      <c r="A33" s="25" t="s">
        <v>39</v>
      </c>
      <c r="B33" s="16"/>
      <c r="C33" s="3" t="s">
        <v>15</v>
      </c>
      <c r="D33" s="3" t="s">
        <v>17</v>
      </c>
      <c r="E33" s="3" t="s">
        <v>16</v>
      </c>
      <c r="F33" s="3" t="s">
        <v>18</v>
      </c>
      <c r="H33" s="5"/>
      <c r="I33" s="5" t="s">
        <v>17</v>
      </c>
      <c r="J33" s="5" t="s">
        <v>16</v>
      </c>
      <c r="K33" s="5" t="s">
        <v>18</v>
      </c>
      <c r="L33" s="14" t="s">
        <v>34</v>
      </c>
      <c r="N33" s="3"/>
      <c r="O33" s="3" t="s">
        <v>15</v>
      </c>
      <c r="P33" s="3" t="s">
        <v>16</v>
      </c>
      <c r="Q33" s="3" t="s">
        <v>22</v>
      </c>
      <c r="R33" s="14" t="s">
        <v>34</v>
      </c>
      <c r="S33" s="14" t="s">
        <v>30</v>
      </c>
    </row>
    <row r="34" spans="1:19" x14ac:dyDescent="0.3">
      <c r="A34" s="26"/>
      <c r="B34" s="17" t="s">
        <v>1</v>
      </c>
      <c r="C34" s="3" t="s">
        <v>2</v>
      </c>
      <c r="D34" s="5">
        <v>1000</v>
      </c>
      <c r="E34" s="5">
        <v>100</v>
      </c>
      <c r="F34" s="5">
        <f xml:space="preserve"> D34 * E34</f>
        <v>100000</v>
      </c>
      <c r="H34" s="3" t="s">
        <v>5</v>
      </c>
      <c r="I34" s="4">
        <v>2500</v>
      </c>
      <c r="J34" s="4">
        <v>800</v>
      </c>
      <c r="K34" s="4">
        <f xml:space="preserve"> I34 * J34</f>
        <v>2000000</v>
      </c>
      <c r="L34" s="4" t="s">
        <v>41</v>
      </c>
      <c r="N34" s="11" t="s">
        <v>2</v>
      </c>
      <c r="O34" s="4" t="s">
        <v>5</v>
      </c>
      <c r="P34" s="8">
        <v>100</v>
      </c>
      <c r="Q34" s="5">
        <v>100</v>
      </c>
      <c r="R34" s="27" t="s">
        <v>41</v>
      </c>
      <c r="S34" s="5">
        <f xml:space="preserve"> ((I34 - D34) / D34) * 100</f>
        <v>150</v>
      </c>
    </row>
    <row r="35" spans="1:19" x14ac:dyDescent="0.3">
      <c r="A35" s="26"/>
      <c r="B35" s="17"/>
      <c r="C35" s="3" t="s">
        <v>3</v>
      </c>
      <c r="D35" s="5">
        <v>2000</v>
      </c>
      <c r="E35" s="5">
        <v>500</v>
      </c>
      <c r="F35" s="5">
        <f xml:space="preserve"> D35 * E35</f>
        <v>1000000</v>
      </c>
      <c r="H35" s="3" t="s">
        <v>19</v>
      </c>
      <c r="I35" s="3"/>
      <c r="J35" s="7">
        <f>SUM(J34:J34)</f>
        <v>800</v>
      </c>
      <c r="K35" s="7">
        <f>SUM(K34:K34)</f>
        <v>2000000</v>
      </c>
      <c r="N35" s="11" t="s">
        <v>3</v>
      </c>
      <c r="O35" s="4" t="s">
        <v>5</v>
      </c>
      <c r="P35" s="8">
        <v>500</v>
      </c>
      <c r="Q35" s="5">
        <v>500</v>
      </c>
      <c r="R35" s="28"/>
      <c r="S35" s="5">
        <f xml:space="preserve"> ((I34 - D35) / D35) * 100</f>
        <v>25</v>
      </c>
    </row>
    <row r="36" spans="1:19" x14ac:dyDescent="0.3">
      <c r="A36" s="26"/>
      <c r="B36" s="17"/>
      <c r="C36" s="3" t="s">
        <v>4</v>
      </c>
      <c r="D36" s="5">
        <v>3000</v>
      </c>
      <c r="E36" s="5">
        <v>200</v>
      </c>
      <c r="F36" s="5">
        <f xml:space="preserve"> D36 * E36</f>
        <v>600000</v>
      </c>
      <c r="N36" s="11" t="s">
        <v>4</v>
      </c>
      <c r="O36" s="4" t="s">
        <v>5</v>
      </c>
      <c r="P36" s="8">
        <v>200</v>
      </c>
      <c r="Q36" s="5">
        <v>200</v>
      </c>
      <c r="R36" s="29"/>
      <c r="S36" s="5">
        <f xml:space="preserve"> ((I34 - D36) / D36) * 100</f>
        <v>-16.666666666666664</v>
      </c>
    </row>
    <row r="37" spans="1:19" x14ac:dyDescent="0.3">
      <c r="A37" s="26"/>
      <c r="B37" s="17" t="s">
        <v>19</v>
      </c>
      <c r="C37" s="3"/>
      <c r="D37" s="5"/>
      <c r="E37" s="6">
        <f>SUM(E34:E36)</f>
        <v>800</v>
      </c>
      <c r="F37" s="6">
        <f>SUM(F34:F36)</f>
        <v>1700000</v>
      </c>
    </row>
    <row r="38" spans="1:19" x14ac:dyDescent="0.3">
      <c r="A38" s="26"/>
      <c r="E38" t="s">
        <v>31</v>
      </c>
      <c r="F38">
        <f xml:space="preserve"> K35</f>
        <v>2000000</v>
      </c>
    </row>
    <row r="39" spans="1:19" x14ac:dyDescent="0.3">
      <c r="A39" s="26"/>
      <c r="E39" t="s">
        <v>32</v>
      </c>
      <c r="F39">
        <f>((F38-F37)/F37) * 100</f>
        <v>17.647058823529413</v>
      </c>
    </row>
    <row r="40" spans="1:19" x14ac:dyDescent="0.3">
      <c r="A40" s="10"/>
    </row>
    <row r="42" spans="1:19" s="20" customFormat="1" x14ac:dyDescent="0.3"/>
  </sheetData>
  <mergeCells count="18">
    <mergeCell ref="R34:R36"/>
    <mergeCell ref="A21:A28"/>
    <mergeCell ref="A33:A40"/>
    <mergeCell ref="N32:S32"/>
    <mergeCell ref="A2:A16"/>
    <mergeCell ref="N1:S1"/>
    <mergeCell ref="H1:L1"/>
    <mergeCell ref="N20:S20"/>
    <mergeCell ref="H20:K20"/>
    <mergeCell ref="H32:K32"/>
    <mergeCell ref="Q3:Q5"/>
    <mergeCell ref="Q6:Q11"/>
    <mergeCell ref="N6:N11"/>
    <mergeCell ref="R5:R6"/>
    <mergeCell ref="R11:R12"/>
    <mergeCell ref="Q12:Q16"/>
    <mergeCell ref="N12:N16"/>
    <mergeCell ref="N3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주식매매 매수_매도 레코드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송병근</cp:lastModifiedBy>
  <dcterms:created xsi:type="dcterms:W3CDTF">2022-01-13T04:25:16Z</dcterms:created>
  <dcterms:modified xsi:type="dcterms:W3CDTF">2022-09-06T11:25:59Z</dcterms:modified>
</cp:coreProperties>
</file>