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N:\개인\4.사업자\0.스마트스토어\1.주문내역서\"/>
    </mc:Choice>
  </mc:AlternateContent>
  <xr:revisionPtr revIDLastSave="0" documentId="13_ncr:1_{F867AB7C-274A-4995-AC2A-2D34CF20CC10}" xr6:coauthVersionLast="47" xr6:coauthVersionMax="47" xr10:uidLastSave="{00000000-0000-0000-0000-000000000000}"/>
  <bookViews>
    <workbookView xWindow="1950" yWindow="1950" windowWidth="23190" windowHeight="13905" activeTab="2" xr2:uid="{00000000-000D-0000-FFFF-FFFF00000000}"/>
  </bookViews>
  <sheets>
    <sheet name="정산" sheetId="1" r:id="rId1"/>
    <sheet name="9월12일" sheetId="2" r:id="rId2"/>
    <sheet name="최저가 샘플 견적" sheetId="3" r:id="rId3"/>
    <sheet name="수입시 가격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4" l="1"/>
  <c r="J17" i="4" s="1"/>
  <c r="L11" i="4"/>
  <c r="H11" i="4"/>
  <c r="N10" i="4"/>
  <c r="I10" i="4"/>
  <c r="N9" i="4"/>
  <c r="I9" i="4"/>
  <c r="Q8" i="4"/>
  <c r="R8" i="4" s="1"/>
  <c r="N8" i="4"/>
  <c r="I8" i="4"/>
  <c r="P8" i="4" s="1"/>
  <c r="Q7" i="4"/>
  <c r="N7" i="4"/>
  <c r="I7" i="4"/>
  <c r="R7" i="4" s="1"/>
  <c r="Q6" i="4"/>
  <c r="R6" i="4" s="1"/>
  <c r="P6" i="4"/>
  <c r="N6" i="4"/>
  <c r="I6" i="4"/>
  <c r="N5" i="4"/>
  <c r="I5" i="4"/>
  <c r="N4" i="4"/>
  <c r="N11" i="4" s="1"/>
  <c r="I4" i="4"/>
  <c r="I11" i="4" s="1"/>
  <c r="N3" i="4"/>
  <c r="I3" i="4"/>
  <c r="Q3" i="4" s="1"/>
  <c r="O11" i="3"/>
  <c r="N11" i="3"/>
  <c r="K11" i="3"/>
  <c r="F11" i="3"/>
  <c r="G10" i="3"/>
  <c r="P10" i="3" s="1"/>
  <c r="G9" i="3"/>
  <c r="P9" i="3" s="1"/>
  <c r="G8" i="3"/>
  <c r="P8" i="3" s="1"/>
  <c r="G7" i="3"/>
  <c r="P7" i="3" s="1"/>
  <c r="G6" i="3"/>
  <c r="P6" i="3" s="1"/>
  <c r="G5" i="3"/>
  <c r="P5" i="3" s="1"/>
  <c r="G4" i="3"/>
  <c r="P4" i="3" s="1"/>
  <c r="G3" i="3"/>
  <c r="P3" i="3" s="1"/>
  <c r="O18" i="2"/>
  <c r="N18" i="2"/>
  <c r="K18" i="2"/>
  <c r="F18" i="2"/>
  <c r="G17" i="2"/>
  <c r="P17" i="2" s="1"/>
  <c r="P16" i="2"/>
  <c r="G16" i="2"/>
  <c r="G15" i="2"/>
  <c r="P15" i="2" s="1"/>
  <c r="G14" i="2"/>
  <c r="P14" i="2" s="1"/>
  <c r="P13" i="2"/>
  <c r="G13" i="2"/>
  <c r="G12" i="2"/>
  <c r="P12" i="2" s="1"/>
  <c r="G11" i="2"/>
  <c r="P11" i="2" s="1"/>
  <c r="P10" i="2"/>
  <c r="G10" i="2"/>
  <c r="G9" i="2"/>
  <c r="P9" i="2" s="1"/>
  <c r="G8" i="2"/>
  <c r="P8" i="2" s="1"/>
  <c r="P7" i="2"/>
  <c r="G7" i="2"/>
  <c r="G6" i="2"/>
  <c r="P6" i="2" s="1"/>
  <c r="G5" i="2"/>
  <c r="P5" i="2" s="1"/>
  <c r="P4" i="2"/>
  <c r="G4" i="2"/>
  <c r="G3" i="2"/>
  <c r="P3" i="2" s="1"/>
  <c r="H90" i="1"/>
  <c r="D90" i="1"/>
  <c r="I91" i="1" s="1"/>
  <c r="C90" i="1"/>
  <c r="R3" i="4" l="1"/>
  <c r="P18" i="2"/>
  <c r="P11" i="3"/>
  <c r="G11" i="3"/>
  <c r="G18" i="2"/>
  <c r="P4" i="4"/>
  <c r="Q4" i="4"/>
  <c r="P9" i="4"/>
  <c r="R4" i="4"/>
  <c r="Q9" i="4"/>
  <c r="R9" i="4" s="1"/>
  <c r="P7" i="4"/>
  <c r="P5" i="4"/>
  <c r="Q5" i="4"/>
  <c r="Q11" i="4" s="1"/>
  <c r="P10" i="4"/>
  <c r="P3" i="4"/>
  <c r="Q10" i="4"/>
  <c r="R10" i="4" s="1"/>
  <c r="P11" i="4" l="1"/>
  <c r="H12" i="3"/>
  <c r="R5" i="4"/>
  <c r="R11" i="4" s="1"/>
  <c r="H19" i="2"/>
  <c r="J12" i="4" l="1"/>
  <c r="J13" i="4" s="1"/>
  <c r="J18" i="4" s="1"/>
</calcChain>
</file>

<file path=xl/sharedStrings.xml><?xml version="1.0" encoding="utf-8"?>
<sst xmlns="http://schemas.openxmlformats.org/spreadsheetml/2006/main" count="192" uniqueCount="90">
  <si>
    <t xml:space="preserve"> 정산내역</t>
  </si>
  <si>
    <t>입금날짜</t>
  </si>
  <si>
    <t>입금금액(USD)</t>
  </si>
  <si>
    <r>
      <rPr>
        <b/>
        <sz val="12"/>
        <color rgb="FFFF0000"/>
        <rFont val="GulimChe"/>
      </rPr>
      <t>입금금액</t>
    </r>
    <r>
      <rPr>
        <b/>
        <sz val="12"/>
        <color rgb="FFFF0000"/>
        <rFont val="宋体"/>
        <family val="3"/>
        <charset val="129"/>
      </rPr>
      <t>(RMB)</t>
    </r>
  </si>
  <si>
    <t>환율</t>
  </si>
  <si>
    <t>주문날짜</t>
  </si>
  <si>
    <t>물품총금액(RMB)</t>
  </si>
  <si>
    <t>비고</t>
  </si>
  <si>
    <t xml:space="preserve"> </t>
  </si>
  <si>
    <t>잔액</t>
  </si>
  <si>
    <r>
      <rPr>
        <sz val="11"/>
        <color rgb="FFFF0000"/>
        <rFont val="宋体"/>
        <charset val="129"/>
      </rPr>
      <t>2024/</t>
    </r>
    <r>
      <rPr>
        <sz val="11"/>
        <color rgb="FFFF0000"/>
        <rFont val="맑은 고딕"/>
        <family val="3"/>
        <charset val="129"/>
      </rPr>
      <t>09</t>
    </r>
    <r>
      <rPr>
        <sz val="11"/>
        <color rgb="FFFF0000"/>
        <rFont val="宋体"/>
        <charset val="129"/>
      </rPr>
      <t>/</t>
    </r>
    <r>
      <rPr>
        <sz val="11"/>
        <color rgb="FFFF0000"/>
        <rFont val="맑은 고딕"/>
        <family val="3"/>
        <charset val="129"/>
      </rPr>
      <t>12</t>
    </r>
    <r>
      <rPr>
        <sz val="11"/>
        <color rgb="FFFF0000"/>
        <rFont val="BatangChe"/>
      </rPr>
      <t>주문내역서</t>
    </r>
    <r>
      <rPr>
        <sz val="11"/>
        <color rgb="FFFF0000"/>
        <rFont val="宋体"/>
        <charset val="129"/>
      </rPr>
      <t xml:space="preserve"> </t>
    </r>
    <r>
      <rPr>
        <sz val="11"/>
        <color rgb="FFFF0000"/>
        <rFont val="맑은 고딕"/>
        <family val="3"/>
        <charset val="129"/>
      </rPr>
      <t>(스타트패키지</t>
    </r>
    <r>
      <rPr>
        <sz val="11"/>
        <color rgb="FFFF0000"/>
        <rFont val="새굴림"/>
        <family val="1"/>
        <charset val="129"/>
      </rPr>
      <t xml:space="preserve"> 10기</t>
    </r>
    <r>
      <rPr>
        <sz val="11"/>
        <color rgb="FFFF0000"/>
        <rFont val="宋体"/>
        <charset val="129"/>
      </rPr>
      <t xml:space="preserve"> / </t>
    </r>
    <r>
      <rPr>
        <sz val="11"/>
        <color rgb="FFFF0000"/>
        <rFont val="BatangChe"/>
      </rPr>
      <t>송병근</t>
    </r>
    <r>
      <rPr>
        <sz val="11"/>
        <color rgb="FFFF0000"/>
        <rFont val="宋体"/>
        <charset val="129"/>
      </rPr>
      <t>)</t>
    </r>
  </si>
  <si>
    <t>사진</t>
  </si>
  <si>
    <t>품명</t>
  </si>
  <si>
    <t>사이즈</t>
  </si>
  <si>
    <t>컬러</t>
  </si>
  <si>
    <t>단가</t>
  </si>
  <si>
    <t>수량</t>
  </si>
  <si>
    <t>합계</t>
  </si>
  <si>
    <t>단위</t>
  </si>
  <si>
    <t>링크</t>
  </si>
  <si>
    <t>중국내운비</t>
  </si>
  <si>
    <t>납기일</t>
  </si>
  <si>
    <r>
      <rPr>
        <sz val="11"/>
        <color rgb="FFFF0000"/>
        <rFont val="BatangChe"/>
      </rPr>
      <t>비고</t>
    </r>
    <r>
      <rPr>
        <sz val="11"/>
        <color rgb="FFFF0000"/>
        <rFont val="宋体"/>
        <charset val="129"/>
      </rPr>
      <t>（备注）</t>
    </r>
  </si>
  <si>
    <t>항공비용</t>
  </si>
  <si>
    <t>포장비용</t>
  </si>
  <si>
    <r>
      <rPr>
        <sz val="11"/>
        <color rgb="FFFF0000"/>
        <rFont val="BatangChe"/>
      </rPr>
      <t>커미션8</t>
    </r>
    <r>
      <rPr>
        <sz val="11"/>
        <color rgb="FFFF0000"/>
        <rFont val="BatangChe"/>
      </rPr>
      <t>%</t>
    </r>
  </si>
  <si>
    <t>슬리퍼</t>
  </si>
  <si>
    <t>40-41</t>
  </si>
  <si>
    <t>黑色猫咪</t>
  </si>
  <si>
    <t>https://detail.1688.com/offer/826996124395.html?spm=a26352.b28411319.offerlist.17.b74b1e62Z4m0PG</t>
  </si>
  <si>
    <t>샘플링용입니다.</t>
  </si>
  <si>
    <t>38-39</t>
  </si>
  <si>
    <t>白色猫咪</t>
  </si>
  <si>
    <t>36-37</t>
  </si>
  <si>
    <t>粉红猫咪</t>
  </si>
  <si>
    <t>https://detail.1688.com/offer/810865020571.html?spm=a26352.b28411319.offerlist.108.427f1e62VdFZcB</t>
  </si>
  <si>
    <t>쿠션</t>
  </si>
  <si>
    <t>45X45</t>
  </si>
  <si>
    <t>咖色蹲坐呆猫45x45含芯</t>
  </si>
  <si>
    <t>https://detail.1688.com/offer/808526479495.html?spm=a26352.b28411319.offerlist.17.274b1e62HskJ4G</t>
  </si>
  <si>
    <t>雾霾蓝蹲坐呆猫45x45含芯</t>
  </si>
  <si>
    <t>45X42</t>
  </si>
  <si>
    <r>
      <rPr>
        <sz val="11"/>
        <rFont val="BatangChe"/>
      </rPr>
      <t>白色跳</t>
    </r>
    <r>
      <rPr>
        <sz val="11"/>
        <rFont val="宋体"/>
        <charset val="129"/>
      </rPr>
      <t>跃</t>
    </r>
    <r>
      <rPr>
        <sz val="11"/>
        <rFont val="BatangChe"/>
      </rPr>
      <t>憨猫45x42含芯</t>
    </r>
  </si>
  <si>
    <t>https://detail.1688.com/offer/690782261125.html?spm=a26352.b28411319.offerlist.6.64091e62L7FNuk</t>
  </si>
  <si>
    <r>
      <rPr>
        <sz val="11"/>
        <rFont val="BatangChe"/>
      </rPr>
      <t>白色跳</t>
    </r>
    <r>
      <rPr>
        <sz val="11"/>
        <rFont val="宋体"/>
        <charset val="129"/>
      </rPr>
      <t>跃</t>
    </r>
    <r>
      <rPr>
        <sz val="11"/>
        <rFont val="BatangChe"/>
      </rPr>
      <t>憨猫45x42含芯</t>
    </r>
  </si>
  <si>
    <r>
      <rPr>
        <sz val="11"/>
        <rFont val="宋体"/>
        <charset val="129"/>
      </rPr>
      <t>卡通塑料密封多格可微波</t>
    </r>
    <r>
      <rPr>
        <sz val="11"/>
        <rFont val="Yu Gothic"/>
        <family val="2"/>
        <charset val="128"/>
      </rPr>
      <t>炉加</t>
    </r>
    <r>
      <rPr>
        <sz val="11"/>
        <rFont val="Microsoft YaHei"/>
        <family val="2"/>
        <charset val="134"/>
      </rPr>
      <t>热饭盒儿童午餐盒水果方形轻食便当盒</t>
    </r>
  </si>
  <si>
    <t>（塑料款）白色 7112</t>
  </si>
  <si>
    <t>https://detail.1688.com/offer/819308889302.html?spm=a26352.b28411319.offerlist.6.65981e62CRQTyY</t>
  </si>
  <si>
    <r>
      <rPr>
        <sz val="11"/>
        <rFont val="宋体"/>
        <charset val="129"/>
      </rPr>
      <t>卡通塑料密封多格可微波</t>
    </r>
    <r>
      <rPr>
        <sz val="11"/>
        <rFont val="Yu Gothic"/>
        <family val="2"/>
        <charset val="128"/>
      </rPr>
      <t>炉加</t>
    </r>
    <r>
      <rPr>
        <sz val="11"/>
        <rFont val="Microsoft YaHei"/>
        <family val="2"/>
        <charset val="134"/>
      </rPr>
      <t>热饭盒儿童午餐盒水果方形轻食便当盒</t>
    </r>
  </si>
  <si>
    <r>
      <rPr>
        <sz val="9"/>
        <rFont val="SimSun"/>
        <charset val="134"/>
      </rPr>
      <t>（塑料款）杏色</t>
    </r>
    <r>
      <rPr>
        <sz val="9"/>
        <rFont val="Tahoma"/>
        <family val="2"/>
      </rPr>
      <t xml:space="preserve"> 7112</t>
    </r>
  </si>
  <si>
    <t>圆形上班族双层便当日式饭餐盒304不锈钢帕恰狗饭盒带盖上班饭盒</t>
  </si>
  <si>
    <r>
      <rPr>
        <sz val="11"/>
        <rFont val="BatangChe"/>
      </rPr>
      <t>白色双</t>
    </r>
    <r>
      <rPr>
        <sz val="11"/>
        <rFont val="宋体"/>
        <charset val="129"/>
      </rPr>
      <t>层</t>
    </r>
    <r>
      <rPr>
        <sz val="11"/>
        <rFont val="BatangChe"/>
      </rPr>
      <t>+大号1个帕恰狗+金属</t>
    </r>
    <r>
      <rPr>
        <sz val="11"/>
        <rFont val="宋体"/>
        <charset val="129"/>
      </rPr>
      <t>贴</t>
    </r>
  </si>
  <si>
    <t>https://detail.1688.com/offer/820633485261.html?spm=a26352.b28411319.offerlist.15.677a1e62jNCB6F</t>
  </si>
  <si>
    <r>
      <rPr>
        <sz val="11"/>
        <color rgb="FFFF0000"/>
        <rFont val="MS Gothic"/>
        <family val="3"/>
        <charset val="128"/>
      </rPr>
      <t>해당</t>
    </r>
    <r>
      <rPr>
        <sz val="11"/>
        <color rgb="FFFF0000"/>
        <rFont val="宋体"/>
        <charset val="129"/>
      </rPr>
      <t xml:space="preserve"> </t>
    </r>
    <r>
      <rPr>
        <sz val="11"/>
        <color rgb="FFFF0000"/>
        <rFont val="MS Gothic"/>
        <family val="3"/>
        <charset val="128"/>
      </rPr>
      <t>제품</t>
    </r>
    <r>
      <rPr>
        <sz val="11"/>
        <color rgb="FFFF0000"/>
        <rFont val="宋体"/>
        <charset val="129"/>
      </rPr>
      <t xml:space="preserve"> </t>
    </r>
    <r>
      <rPr>
        <sz val="11"/>
        <color rgb="FFFF0000"/>
        <rFont val="MS Gothic"/>
        <family val="3"/>
        <charset val="128"/>
      </rPr>
      <t>유명 캐릭터므로</t>
    </r>
    <r>
      <rPr>
        <sz val="11"/>
        <color rgb="FFFF0000"/>
        <rFont val="宋体"/>
        <charset val="129"/>
      </rPr>
      <t xml:space="preserve"> </t>
    </r>
    <r>
      <rPr>
        <sz val="11"/>
        <color rgb="FFFF0000"/>
        <rFont val="MS Gothic"/>
        <family val="3"/>
        <charset val="128"/>
      </rPr>
      <t>출고</t>
    </r>
    <r>
      <rPr>
        <sz val="11"/>
        <color rgb="FFFF0000"/>
        <rFont val="宋体"/>
        <charset val="129"/>
      </rPr>
      <t xml:space="preserve"> </t>
    </r>
    <r>
      <rPr>
        <sz val="11"/>
        <color rgb="FFFF0000"/>
        <rFont val="MS Gothic"/>
        <family val="3"/>
        <charset val="128"/>
      </rPr>
      <t>안됩니다</t>
    </r>
  </si>
  <si>
    <t>TOTAL</t>
  </si>
  <si>
    <r>
      <rPr>
        <sz val="11"/>
        <color rgb="FFFF0000"/>
        <rFont val="宋体"/>
        <charset val="129"/>
      </rPr>
      <t>2024/</t>
    </r>
    <r>
      <rPr>
        <sz val="11"/>
        <color rgb="FFFF0000"/>
        <rFont val="맑은 고딕"/>
        <family val="3"/>
        <charset val="129"/>
      </rPr>
      <t>09</t>
    </r>
    <r>
      <rPr>
        <sz val="11"/>
        <color rgb="FFFF0000"/>
        <rFont val="宋体"/>
        <charset val="129"/>
      </rPr>
      <t>/</t>
    </r>
    <r>
      <rPr>
        <sz val="11"/>
        <color rgb="FFFF0000"/>
        <rFont val="맑은 고딕"/>
        <family val="3"/>
        <charset val="129"/>
      </rPr>
      <t>12</t>
    </r>
    <r>
      <rPr>
        <sz val="11"/>
        <color rgb="FFFF0000"/>
        <rFont val="BatangChe"/>
      </rPr>
      <t>주문내역서</t>
    </r>
    <r>
      <rPr>
        <sz val="11"/>
        <color rgb="FFFF0000"/>
        <rFont val="宋体"/>
        <charset val="129"/>
      </rPr>
      <t xml:space="preserve"> </t>
    </r>
    <r>
      <rPr>
        <sz val="11"/>
        <color rgb="FFFF0000"/>
        <rFont val="맑은 고딕"/>
        <family val="3"/>
        <charset val="129"/>
      </rPr>
      <t>(스타트패키지</t>
    </r>
    <r>
      <rPr>
        <sz val="11"/>
        <color rgb="FFFF0000"/>
        <rFont val="새굴림"/>
        <family val="1"/>
        <charset val="129"/>
      </rPr>
      <t xml:space="preserve"> 10기</t>
    </r>
    <r>
      <rPr>
        <sz val="11"/>
        <color rgb="FFFF0000"/>
        <rFont val="宋体"/>
        <charset val="129"/>
      </rPr>
      <t xml:space="preserve"> / </t>
    </r>
    <r>
      <rPr>
        <sz val="11"/>
        <color rgb="FFFF0000"/>
        <rFont val="BatangChe"/>
      </rPr>
      <t>송병근</t>
    </r>
    <r>
      <rPr>
        <sz val="11"/>
        <color rgb="FFFF0000"/>
        <rFont val="宋体"/>
        <charset val="129"/>
      </rPr>
      <t>)</t>
    </r>
  </si>
  <si>
    <r>
      <rPr>
        <sz val="11"/>
        <color rgb="FFFF0000"/>
        <rFont val="BatangChe"/>
      </rPr>
      <t>비고</t>
    </r>
    <r>
      <rPr>
        <sz val="11"/>
        <color rgb="FFFF0000"/>
        <rFont val="宋体"/>
        <charset val="129"/>
      </rPr>
      <t>（备注）</t>
    </r>
  </si>
  <si>
    <r>
      <rPr>
        <sz val="11"/>
        <color rgb="FFFF0000"/>
        <rFont val="BatangChe"/>
      </rPr>
      <t>커미션8</t>
    </r>
    <r>
      <rPr>
        <sz val="11"/>
        <color rgb="FFFF0000"/>
        <rFont val="BatangChe"/>
      </rPr>
      <t>%</t>
    </r>
  </si>
  <si>
    <r>
      <rPr>
        <sz val="11"/>
        <color rgb="FFFF0000"/>
        <rFont val="SimSun"/>
        <charset val="134"/>
      </rPr>
      <t>5</t>
    </r>
    <r>
      <rPr>
        <sz val="11"/>
        <color rgb="FFFF0000"/>
        <rFont val="MS Gothic"/>
        <family val="3"/>
        <charset val="128"/>
      </rPr>
      <t>일</t>
    </r>
  </si>
  <si>
    <r>
      <rPr>
        <sz val="11"/>
        <rFont val="MS Gothic"/>
        <family val="3"/>
        <charset val="128"/>
      </rPr>
      <t>OPP 포장
한박스에</t>
    </r>
    <r>
      <rPr>
        <sz val="11"/>
        <rFont val="宋体"/>
        <charset val="129"/>
      </rPr>
      <t xml:space="preserve"> 50</t>
    </r>
    <r>
      <rPr>
        <sz val="11"/>
        <rFont val="MS Gothic"/>
        <family val="3"/>
        <charset val="128"/>
      </rPr>
      <t>족</t>
    </r>
    <r>
      <rPr>
        <sz val="11"/>
        <rFont val="宋体"/>
        <charset val="129"/>
      </rPr>
      <t xml:space="preserve"> </t>
    </r>
    <r>
      <rPr>
        <sz val="11"/>
        <rFont val="MS Gothic"/>
        <family val="3"/>
        <charset val="128"/>
      </rPr>
      <t>입수</t>
    </r>
    <r>
      <rPr>
        <sz val="11"/>
        <rFont val="宋体"/>
        <charset val="129"/>
      </rPr>
      <t xml:space="preserve">
</t>
    </r>
    <r>
      <rPr>
        <sz val="11"/>
        <rFont val="MS Gothic"/>
        <family val="3"/>
        <charset val="128"/>
      </rPr>
      <t>박스규격</t>
    </r>
    <r>
      <rPr>
        <sz val="11"/>
        <rFont val="宋体"/>
        <charset val="129"/>
      </rPr>
      <t xml:space="preserve">:68*45*60cm </t>
    </r>
  </si>
  <si>
    <r>
      <rPr>
        <sz val="11"/>
        <color rgb="FFFF0000"/>
        <rFont val="SimSun"/>
        <charset val="134"/>
      </rPr>
      <t>5</t>
    </r>
    <r>
      <rPr>
        <sz val="11"/>
        <color rgb="FFFF0000"/>
        <rFont val="MS Gothic"/>
        <family val="3"/>
        <charset val="128"/>
      </rPr>
      <t>일</t>
    </r>
  </si>
  <si>
    <r>
      <rPr>
        <sz val="11"/>
        <rFont val="MS Gothic"/>
        <family val="3"/>
        <charset val="128"/>
      </rPr>
      <t>OPP 포장
한박스에</t>
    </r>
    <r>
      <rPr>
        <sz val="11"/>
        <rFont val="宋体"/>
        <charset val="129"/>
      </rPr>
      <t xml:space="preserve"> 50</t>
    </r>
    <r>
      <rPr>
        <sz val="11"/>
        <rFont val="MS Gothic"/>
        <family val="3"/>
        <charset val="128"/>
      </rPr>
      <t>개</t>
    </r>
    <r>
      <rPr>
        <sz val="11"/>
        <rFont val="宋体"/>
        <charset val="129"/>
      </rPr>
      <t xml:space="preserve"> </t>
    </r>
    <r>
      <rPr>
        <sz val="11"/>
        <rFont val="MS Gothic"/>
        <family val="3"/>
        <charset val="128"/>
      </rPr>
      <t>입수</t>
    </r>
    <r>
      <rPr>
        <sz val="11"/>
        <rFont val="宋体"/>
        <charset val="129"/>
      </rPr>
      <t xml:space="preserve">
</t>
    </r>
    <r>
      <rPr>
        <sz val="11"/>
        <rFont val="MS Gothic"/>
        <family val="3"/>
        <charset val="128"/>
      </rPr>
      <t>박스규격</t>
    </r>
    <r>
      <rPr>
        <sz val="11"/>
        <rFont val="宋体"/>
        <charset val="129"/>
      </rPr>
      <t xml:space="preserve">:50*50*50cm </t>
    </r>
  </si>
  <si>
    <r>
      <rPr>
        <sz val="11"/>
        <rFont val="BatangChe"/>
      </rPr>
      <t>白色跳</t>
    </r>
    <r>
      <rPr>
        <sz val="11"/>
        <rFont val="宋体"/>
        <charset val="129"/>
      </rPr>
      <t>跃</t>
    </r>
    <r>
      <rPr>
        <sz val="11"/>
        <rFont val="BatangChe"/>
      </rPr>
      <t>憨猫45x42含芯</t>
    </r>
  </si>
  <si>
    <r>
      <rPr>
        <sz val="11"/>
        <rFont val="宋体"/>
        <charset val="129"/>
      </rPr>
      <t>卡通塑料密封多格可微波</t>
    </r>
    <r>
      <rPr>
        <sz val="11"/>
        <rFont val="Yu Gothic"/>
        <family val="2"/>
        <charset val="128"/>
      </rPr>
      <t>炉加</t>
    </r>
    <r>
      <rPr>
        <sz val="11"/>
        <rFont val="Microsoft YaHei"/>
        <family val="2"/>
        <charset val="134"/>
      </rPr>
      <t>热饭盒儿童午餐盒水果方形轻食便当盒</t>
    </r>
  </si>
  <si>
    <r>
      <rPr>
        <sz val="11"/>
        <color rgb="FFFF0000"/>
        <rFont val="SimSun"/>
        <charset val="134"/>
      </rPr>
      <t>5</t>
    </r>
    <r>
      <rPr>
        <sz val="11"/>
        <color rgb="FFFF0000"/>
        <rFont val="MS Gothic"/>
        <family val="3"/>
        <charset val="128"/>
      </rPr>
      <t>일</t>
    </r>
  </si>
  <si>
    <r>
      <rPr>
        <sz val="11"/>
        <rFont val="MS Gothic"/>
        <family val="3"/>
        <charset val="128"/>
      </rPr>
      <t>블리스터 포장
한박스에</t>
    </r>
    <r>
      <rPr>
        <sz val="11"/>
        <rFont val="宋体"/>
        <charset val="129"/>
      </rPr>
      <t xml:space="preserve"> 48 </t>
    </r>
    <r>
      <rPr>
        <sz val="11"/>
        <rFont val="MS Gothic"/>
        <family val="3"/>
        <charset val="128"/>
      </rPr>
      <t>입수</t>
    </r>
    <r>
      <rPr>
        <sz val="11"/>
        <rFont val="宋体"/>
        <charset val="129"/>
      </rPr>
      <t xml:space="preserve">
</t>
    </r>
    <r>
      <rPr>
        <sz val="11"/>
        <rFont val="MS Gothic"/>
        <family val="3"/>
        <charset val="128"/>
      </rPr>
      <t>박스규격</t>
    </r>
    <r>
      <rPr>
        <sz val="11"/>
        <rFont val="宋体"/>
        <charset val="129"/>
      </rPr>
      <t xml:space="preserve">:58.5*41*73.5cm </t>
    </r>
  </si>
  <si>
    <r>
      <rPr>
        <sz val="11"/>
        <rFont val="宋体"/>
        <charset val="129"/>
      </rPr>
      <t>卡通塑料密封多格可微波</t>
    </r>
    <r>
      <rPr>
        <sz val="11"/>
        <rFont val="Yu Gothic"/>
        <family val="2"/>
        <charset val="128"/>
      </rPr>
      <t>炉加</t>
    </r>
    <r>
      <rPr>
        <sz val="11"/>
        <rFont val="Microsoft YaHei"/>
        <family val="2"/>
        <charset val="134"/>
      </rPr>
      <t>热饭盒儿童午餐盒水果方形轻食便当盒</t>
    </r>
  </si>
  <si>
    <r>
      <rPr>
        <sz val="9"/>
        <rFont val="SimSun"/>
        <charset val="134"/>
      </rPr>
      <t>（塑料款）杏色</t>
    </r>
    <r>
      <rPr>
        <sz val="9"/>
        <rFont val="Tahoma"/>
        <family val="2"/>
      </rPr>
      <t xml:space="preserve"> 7112</t>
    </r>
  </si>
  <si>
    <r>
      <rPr>
        <b/>
        <sz val="12"/>
        <color rgb="FFFF0000"/>
        <rFont val="Dotum"/>
      </rPr>
      <t>24</t>
    </r>
    <r>
      <rPr>
        <b/>
        <sz val="12"/>
        <color rgb="FFFF0000"/>
        <rFont val="MS Gothic"/>
        <family val="3"/>
        <charset val="128"/>
      </rPr>
      <t>년</t>
    </r>
    <r>
      <rPr>
        <b/>
        <sz val="12"/>
        <color rgb="FFFF0000"/>
        <rFont val="Dotum"/>
      </rPr>
      <t>9</t>
    </r>
    <r>
      <rPr>
        <b/>
        <sz val="12"/>
        <color rgb="FFFF0000"/>
        <rFont val="MS Gothic"/>
        <family val="3"/>
        <charset val="128"/>
      </rPr>
      <t>월</t>
    </r>
    <r>
      <rPr>
        <b/>
        <sz val="12"/>
        <color rgb="FFFF0000"/>
        <rFont val="Dotum"/>
      </rPr>
      <t>12</t>
    </r>
    <r>
      <rPr>
        <b/>
        <sz val="12"/>
        <color rgb="FFFF0000"/>
        <rFont val="MS Gothic"/>
        <family val="3"/>
        <charset val="128"/>
      </rPr>
      <t>일</t>
    </r>
    <r>
      <rPr>
        <b/>
        <sz val="12"/>
        <color rgb="FFFF0000"/>
        <rFont val="Dotum"/>
      </rPr>
      <t xml:space="preserve"> </t>
    </r>
    <r>
      <rPr>
        <b/>
        <sz val="12"/>
        <color rgb="FFFF0000"/>
        <rFont val="MS Gothic"/>
        <family val="3"/>
        <charset val="128"/>
      </rPr>
      <t>주문내역서</t>
    </r>
    <r>
      <rPr>
        <b/>
        <sz val="12"/>
        <color rgb="FFFF0000"/>
        <rFont val="Dotum"/>
      </rPr>
      <t xml:space="preserve"> </t>
    </r>
  </si>
  <si>
    <t>NO</t>
  </si>
  <si>
    <t>재질</t>
  </si>
  <si>
    <t>원산지비용</t>
  </si>
  <si>
    <r>
      <rPr>
        <b/>
        <sz val="12"/>
        <color rgb="FFFF0000"/>
        <rFont val="Dotum"/>
      </rPr>
      <t>비고（</t>
    </r>
    <r>
      <rPr>
        <b/>
        <sz val="12"/>
        <color rgb="FFFF0000"/>
        <rFont val="宋体"/>
        <charset val="129"/>
      </rPr>
      <t>备</t>
    </r>
    <r>
      <rPr>
        <b/>
        <sz val="12"/>
        <color rgb="FFFF0000"/>
        <rFont val="Dotum"/>
      </rPr>
      <t>注）</t>
    </r>
  </si>
  <si>
    <t>커미션8%</t>
  </si>
  <si>
    <t>관세</t>
  </si>
  <si>
    <t>상품+관세
부가세</t>
  </si>
  <si>
    <t>씨비엠</t>
  </si>
  <si>
    <r>
      <rPr>
        <sz val="11"/>
        <rFont val="BatangChe"/>
      </rPr>
      <t>白色跳</t>
    </r>
    <r>
      <rPr>
        <sz val="11"/>
        <rFont val="宋体"/>
        <charset val="129"/>
      </rPr>
      <t>跃</t>
    </r>
    <r>
      <rPr>
        <sz val="11"/>
        <rFont val="BatangChe"/>
      </rPr>
      <t>憨猫45x42含芯</t>
    </r>
  </si>
  <si>
    <r>
      <rPr>
        <sz val="11"/>
        <rFont val="宋体"/>
        <charset val="129"/>
      </rPr>
      <t>卡通塑料密封多格可微波</t>
    </r>
    <r>
      <rPr>
        <sz val="11"/>
        <rFont val="Yu Gothic"/>
        <family val="2"/>
        <charset val="128"/>
      </rPr>
      <t>炉加</t>
    </r>
    <r>
      <rPr>
        <sz val="11"/>
        <rFont val="Microsoft YaHei"/>
        <family val="2"/>
        <charset val="134"/>
      </rPr>
      <t>热饭盒儿童午餐盒水果方形轻食便当盒</t>
    </r>
  </si>
  <si>
    <r>
      <rPr>
        <sz val="11"/>
        <rFont val="宋体"/>
        <charset val="129"/>
      </rPr>
      <t>卡通塑料密封多格可微波</t>
    </r>
    <r>
      <rPr>
        <sz val="11"/>
        <rFont val="Yu Gothic"/>
        <family val="2"/>
        <charset val="128"/>
      </rPr>
      <t>炉加</t>
    </r>
    <r>
      <rPr>
        <sz val="11"/>
        <rFont val="Microsoft YaHei"/>
        <family val="2"/>
        <charset val="134"/>
      </rPr>
      <t>热饭盒儿童午餐盒水果方形轻食便当盒</t>
    </r>
  </si>
  <si>
    <r>
      <rPr>
        <sz val="9"/>
        <rFont val="SimSun"/>
        <charset val="134"/>
      </rPr>
      <t>（塑料款）杏色</t>
    </r>
    <r>
      <rPr>
        <sz val="9"/>
        <rFont val="Tahoma"/>
        <family val="2"/>
      </rPr>
      <t xml:space="preserve"> 7112</t>
    </r>
  </si>
  <si>
    <t>(CNY)</t>
  </si>
  <si>
    <t>입금계좌번호 : 3021777699471 농협</t>
  </si>
  <si>
    <t>(KRW)</t>
  </si>
  <si>
    <t>예금주 : LI ZHE</t>
  </si>
  <si>
    <t>CO비(KRW)</t>
  </si>
  <si>
    <t>BL비(KRW)</t>
  </si>
  <si>
    <t>관세사 수수료(KRW)</t>
  </si>
  <si>
    <t>CBM(KRW)</t>
  </si>
  <si>
    <t>TOTAL(KRW)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</si>
</sst>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&quot;￥&quot;#,##0;&quot;￥&quot;\-#,##0"/>
    <numFmt numFmtId="177" formatCode="yyyy/m/d"/>
    <numFmt numFmtId="178" formatCode="\$#,##0;\-\$#,##0"/>
    <numFmt numFmtId="179" formatCode="&quot;￥&quot;#,##0.00;&quot;￥&quot;\-#,##0.00"/>
    <numFmt numFmtId="180" formatCode="&quot;￥&quot;#,##0.00_);[Red]\(&quot;￥&quot;#,##0.00\)"/>
    <numFmt numFmtId="181" formatCode="_ &quot;￥&quot;* #,##0.00_ ;_ &quot;￥&quot;* \-#,##0.00_ ;_ &quot;￥&quot;* &quot;-&quot;??_ ;_ @_ "/>
    <numFmt numFmtId="182" formatCode="&quot;￥&quot;#,##0.00;[Red]&quot;￥&quot;#,##0.00"/>
    <numFmt numFmtId="183" formatCode="0.000_ "/>
    <numFmt numFmtId="184" formatCode="_ &quot;￥&quot;* #,##0.0_ ;_ &quot;￥&quot;* \-#,##0.0_ ;_ &quot;￥&quot;* &quot;-&quot;??_ ;_ @_ "/>
    <numFmt numFmtId="185" formatCode="[$₩-412]#,##0;[Red][$₩-412]#,##0"/>
    <numFmt numFmtId="186" formatCode="0_ "/>
  </numFmts>
  <fonts count="45">
    <font>
      <sz val="11"/>
      <name val="맑은 고딕"/>
      <scheme val="minor"/>
    </font>
    <font>
      <b/>
      <sz val="12"/>
      <color rgb="FF008000"/>
      <name val="GulimChe"/>
    </font>
    <font>
      <sz val="11"/>
      <name val="맑은 고딕"/>
      <family val="3"/>
      <charset val="129"/>
    </font>
    <font>
      <b/>
      <sz val="12"/>
      <color rgb="FFFF0000"/>
      <name val="GulimChe"/>
    </font>
    <font>
      <b/>
      <sz val="12"/>
      <color rgb="FF0000FF"/>
      <name val="GulimChe"/>
    </font>
    <font>
      <sz val="11"/>
      <name val="SimSun"/>
      <charset val="134"/>
    </font>
    <font>
      <b/>
      <sz val="11"/>
      <color rgb="FF1D41D5"/>
      <name val="SimSun"/>
      <charset val="134"/>
    </font>
    <font>
      <b/>
      <sz val="11"/>
      <name val="SimSun"/>
      <charset val="134"/>
    </font>
    <font>
      <b/>
      <sz val="11"/>
      <color rgb="FFFF0000"/>
      <name val="SimSun"/>
      <charset val="134"/>
    </font>
    <font>
      <sz val="11"/>
      <color rgb="FFFF0000"/>
      <name val="SimSun"/>
      <charset val="134"/>
    </font>
    <font>
      <sz val="11"/>
      <color rgb="FFFF0000"/>
      <name val="BatangChe"/>
    </font>
    <font>
      <sz val="11"/>
      <color rgb="FFFF0000"/>
      <name val="ＭＳ ゴシック"/>
      <family val="3"/>
      <charset val="129"/>
    </font>
    <font>
      <sz val="11"/>
      <name val="SimSun"/>
      <charset val="134"/>
    </font>
    <font>
      <u/>
      <sz val="11"/>
      <color rgb="FF800080"/>
      <name val="SimSun"/>
      <charset val="134"/>
    </font>
    <font>
      <sz val="11"/>
      <color rgb="FF800080"/>
      <name val="SimSun"/>
      <charset val="134"/>
    </font>
    <font>
      <u/>
      <sz val="11"/>
      <color rgb="FF0000FF"/>
      <name val="SimSun"/>
      <charset val="134"/>
    </font>
    <font>
      <u/>
      <sz val="11"/>
      <color rgb="FF800080"/>
      <name val="SimSun"/>
      <charset val="134"/>
    </font>
    <font>
      <u/>
      <sz val="11"/>
      <color rgb="FF0000FF"/>
      <name val="SimSun"/>
      <charset val="134"/>
    </font>
    <font>
      <sz val="11"/>
      <color rgb="FFFF0000"/>
      <name val="Malgun Gothic"/>
      <family val="3"/>
      <charset val="129"/>
    </font>
    <font>
      <sz val="11"/>
      <name val="BatangChe"/>
    </font>
    <font>
      <u/>
      <sz val="11"/>
      <color rgb="FF0000FF"/>
      <name val="SimSun"/>
      <charset val="134"/>
    </font>
    <font>
      <u/>
      <sz val="11"/>
      <color rgb="FF800080"/>
      <name val="SimSun"/>
      <charset val="134"/>
    </font>
    <font>
      <sz val="9"/>
      <name val="SimSun"/>
      <charset val="134"/>
    </font>
    <font>
      <u/>
      <sz val="11"/>
      <color rgb="FF800080"/>
      <name val="SimSun"/>
      <charset val="134"/>
    </font>
    <font>
      <u/>
      <sz val="11"/>
      <color rgb="FF0000FF"/>
      <name val="SimSun"/>
      <charset val="134"/>
    </font>
    <font>
      <sz val="11"/>
      <name val="ＭＳ ゴシック"/>
      <family val="3"/>
      <charset val="129"/>
    </font>
    <font>
      <b/>
      <sz val="12"/>
      <color rgb="FFFF0000"/>
      <name val="Dotum"/>
    </font>
    <font>
      <sz val="12"/>
      <name val="Dotum"/>
    </font>
    <font>
      <b/>
      <sz val="12"/>
      <color rgb="FFFF0000"/>
      <name val="ＭＳ ゴシック"/>
      <family val="3"/>
      <charset val="129"/>
    </font>
    <font>
      <b/>
      <sz val="12"/>
      <name val="Dotum"/>
    </font>
    <font>
      <u/>
      <sz val="12"/>
      <color rgb="FF800080"/>
      <name val="SimSun"/>
      <charset val="134"/>
    </font>
    <font>
      <b/>
      <sz val="12"/>
      <name val="Dotum"/>
    </font>
    <font>
      <b/>
      <sz val="12"/>
      <color rgb="FFFF0000"/>
      <name val="宋体"/>
      <family val="3"/>
      <charset val="129"/>
    </font>
    <font>
      <sz val="11"/>
      <color rgb="FFFF0000"/>
      <name val="宋体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새굴림"/>
      <family val="1"/>
      <charset val="129"/>
    </font>
    <font>
      <sz val="11"/>
      <name val="宋体"/>
      <charset val="129"/>
    </font>
    <font>
      <sz val="11"/>
      <name val="Yu Gothic"/>
      <family val="2"/>
      <charset val="128"/>
    </font>
    <font>
      <sz val="11"/>
      <name val="Microsoft YaHei"/>
      <family val="2"/>
      <charset val="134"/>
    </font>
    <font>
      <sz val="9"/>
      <name val="Tahoma"/>
      <family val="2"/>
    </font>
    <font>
      <sz val="11"/>
      <color rgb="FFFF0000"/>
      <name val="MS Gothic"/>
      <family val="3"/>
      <charset val="128"/>
    </font>
    <font>
      <sz val="11"/>
      <name val="MS Gothic"/>
      <family val="3"/>
      <charset val="128"/>
    </font>
    <font>
      <b/>
      <sz val="12"/>
      <color rgb="FFFF0000"/>
      <name val="MS Gothic"/>
      <family val="3"/>
      <charset val="128"/>
    </font>
    <font>
      <b/>
      <sz val="12"/>
      <color rgb="FFFF0000"/>
      <name val="宋体"/>
      <charset val="129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7E4B3"/>
        <bgColor rgb="FFC7E4B3"/>
      </patternFill>
    </fill>
    <fill>
      <patternFill patternType="solid">
        <fgColor rgb="FFA8E9E3"/>
        <bgColor rgb="FFA8E9E3"/>
      </patternFill>
    </fill>
    <fill>
      <patternFill patternType="solid">
        <fgColor rgb="FFF9DBDE"/>
        <bgColor rgb="FFF9DBDE"/>
      </patternFill>
    </fill>
    <fill>
      <patternFill patternType="solid">
        <fgColor rgb="FFA8E9E4"/>
        <bgColor rgb="FFA8E9E4"/>
      </patternFill>
    </fill>
    <fill>
      <patternFill patternType="solid">
        <fgColor rgb="FFD8D8D8"/>
        <bgColor rgb="FFD8D8D8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77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/>
    </xf>
    <xf numFmtId="178" fontId="8" fillId="3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176" fontId="6" fillId="0" borderId="18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78" fontId="8" fillId="3" borderId="21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177" fontId="6" fillId="0" borderId="23" xfId="0" applyNumberFormat="1" applyFont="1" applyBorder="1" applyAlignment="1">
      <alignment horizontal="center" vertical="center"/>
    </xf>
    <xf numFmtId="0" fontId="5" fillId="2" borderId="24" xfId="0" applyFont="1" applyFill="1" applyBorder="1" applyAlignment="1">
      <alignment vertical="center"/>
    </xf>
    <xf numFmtId="14" fontId="8" fillId="0" borderId="25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78" fontId="8" fillId="3" borderId="27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4" fontId="8" fillId="0" borderId="29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178" fontId="8" fillId="0" borderId="18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2" borderId="36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176" fontId="8" fillId="3" borderId="9" xfId="0" applyNumberFormat="1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79" fontId="10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79" fontId="10" fillId="2" borderId="18" xfId="0" applyNumberFormat="1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79" fontId="10" fillId="5" borderId="18" xfId="0" applyNumberFormat="1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179" fontId="12" fillId="4" borderId="18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/>
    </xf>
    <xf numFmtId="179" fontId="12" fillId="2" borderId="27" xfId="0" applyNumberFormat="1" applyFont="1" applyFill="1" applyBorder="1" applyAlignment="1">
      <alignment horizontal="center" vertical="center"/>
    </xf>
    <xf numFmtId="179" fontId="12" fillId="5" borderId="18" xfId="0" applyNumberFormat="1" applyFont="1" applyFill="1" applyBorder="1" applyAlignment="1">
      <alignment horizontal="center" vertical="center"/>
    </xf>
    <xf numFmtId="179" fontId="12" fillId="2" borderId="18" xfId="0" applyNumberFormat="1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/>
    </xf>
    <xf numFmtId="179" fontId="12" fillId="6" borderId="18" xfId="0" applyNumberFormat="1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 wrapText="1"/>
    </xf>
    <xf numFmtId="179" fontId="12" fillId="4" borderId="21" xfId="0" applyNumberFormat="1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/>
    </xf>
    <xf numFmtId="179" fontId="12" fillId="2" borderId="21" xfId="0" applyNumberFormat="1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 wrapText="1"/>
    </xf>
    <xf numFmtId="0" fontId="20" fillId="4" borderId="18" xfId="0" applyFont="1" applyFill="1" applyBorder="1" applyAlignment="1">
      <alignment horizontal="center" vertical="center" wrapText="1"/>
    </xf>
    <xf numFmtId="179" fontId="12" fillId="6" borderId="21" xfId="0" applyNumberFormat="1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22" fillId="4" borderId="42" xfId="0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179" fontId="5" fillId="4" borderId="18" xfId="0" applyNumberFormat="1" applyFont="1" applyFill="1" applyBorder="1" applyAlignment="1">
      <alignment horizontal="center" vertical="center"/>
    </xf>
    <xf numFmtId="179" fontId="5" fillId="2" borderId="18" xfId="0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80" fontId="5" fillId="2" borderId="18" xfId="0" applyNumberFormat="1" applyFont="1" applyFill="1" applyBorder="1" applyAlignment="1">
      <alignment horizontal="center" vertical="center"/>
    </xf>
    <xf numFmtId="179" fontId="5" fillId="5" borderId="18" xfId="0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79" fontId="5" fillId="0" borderId="42" xfId="0" applyNumberFormat="1" applyFont="1" applyBorder="1" applyAlignment="1">
      <alignment horizontal="center" vertical="center"/>
    </xf>
    <xf numFmtId="179" fontId="10" fillId="3" borderId="21" xfId="0" applyNumberFormat="1" applyFont="1" applyFill="1" applyBorder="1" applyAlignment="1">
      <alignment horizontal="center" vertical="center"/>
    </xf>
    <xf numFmtId="179" fontId="12" fillId="7" borderId="18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vertical="center"/>
    </xf>
    <xf numFmtId="181" fontId="26" fillId="0" borderId="18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8" borderId="18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horizontal="center" vertical="center"/>
    </xf>
    <xf numFmtId="181" fontId="26" fillId="8" borderId="18" xfId="0" applyNumberFormat="1" applyFont="1" applyFill="1" applyBorder="1" applyAlignment="1">
      <alignment horizontal="center" vertical="center"/>
    </xf>
    <xf numFmtId="0" fontId="28" fillId="8" borderId="18" xfId="0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79" fontId="12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  <xf numFmtId="182" fontId="29" fillId="0" borderId="18" xfId="0" applyNumberFormat="1" applyFont="1" applyBorder="1" applyAlignment="1">
      <alignment vertical="center" wrapText="1"/>
    </xf>
    <xf numFmtId="181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181" fontId="29" fillId="0" borderId="30" xfId="0" applyNumberFormat="1" applyFont="1" applyBorder="1" applyAlignment="1">
      <alignment horizontal="center" vertical="center"/>
    </xf>
    <xf numFmtId="179" fontId="12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31" fillId="0" borderId="18" xfId="0" applyFont="1" applyBorder="1" applyAlignment="1">
      <alignment horizontal="center" vertical="center"/>
    </xf>
    <xf numFmtId="182" fontId="26" fillId="0" borderId="30" xfId="0" applyNumberFormat="1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182" fontId="26" fillId="0" borderId="18" xfId="0" applyNumberFormat="1" applyFont="1" applyBorder="1" applyAlignment="1">
      <alignment horizontal="center" vertical="center"/>
    </xf>
    <xf numFmtId="184" fontId="26" fillId="0" borderId="18" xfId="0" applyNumberFormat="1" applyFont="1" applyBorder="1" applyAlignment="1">
      <alignment horizontal="center" vertical="center"/>
    </xf>
    <xf numFmtId="183" fontId="26" fillId="0" borderId="18" xfId="0" applyNumberFormat="1" applyFont="1" applyBorder="1" applyAlignment="1">
      <alignment horizontal="center" vertical="center"/>
    </xf>
    <xf numFmtId="181" fontId="26" fillId="2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186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81" fontId="27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79" fontId="12" fillId="6" borderId="30" xfId="0" applyNumberFormat="1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79" fontId="12" fillId="2" borderId="30" xfId="0" applyNumberFormat="1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180" fontId="12" fillId="2" borderId="30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179" fontId="9" fillId="3" borderId="43" xfId="0" applyNumberFormat="1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179" fontId="9" fillId="0" borderId="38" xfId="0" applyNumberFormat="1" applyFont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/>
    </xf>
    <xf numFmtId="0" fontId="25" fillId="2" borderId="30" xfId="0" applyFont="1" applyFill="1" applyBorder="1" applyAlignment="1">
      <alignment horizontal="center" vertical="center" wrapText="1"/>
    </xf>
    <xf numFmtId="180" fontId="12" fillId="2" borderId="46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vertical="center"/>
    </xf>
    <xf numFmtId="0" fontId="24" fillId="4" borderId="30" xfId="0" applyFont="1" applyFill="1" applyBorder="1" applyAlignment="1">
      <alignment horizontal="center" vertical="center" wrapText="1"/>
    </xf>
    <xf numFmtId="182" fontId="26" fillId="2" borderId="3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179" fontId="12" fillId="0" borderId="30" xfId="0" applyNumberFormat="1" applyFont="1" applyBorder="1" applyAlignment="1">
      <alignment horizontal="center" vertical="center"/>
    </xf>
    <xf numFmtId="185" fontId="26" fillId="2" borderId="31" xfId="0" applyNumberFormat="1" applyFont="1" applyFill="1" applyBorder="1" applyAlignment="1">
      <alignment horizontal="center" vertical="center"/>
    </xf>
    <xf numFmtId="185" fontId="26" fillId="2" borderId="49" xfId="0" applyNumberFormat="1" applyFont="1" applyFill="1" applyBorder="1" applyAlignment="1">
      <alignment horizontal="center" vertical="center"/>
    </xf>
    <xf numFmtId="0" fontId="2" fillId="0" borderId="50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6" fillId="0" borderId="31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31" fillId="0" borderId="31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83" fontId="29" fillId="0" borderId="3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5.png"/><Relationship Id="rId7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10" Type="http://schemas.openxmlformats.org/officeDocument/2006/relationships/image" Target="../media/image10.png"/><Relationship Id="rId4" Type="http://schemas.openxmlformats.org/officeDocument/2006/relationships/image" Target="../media/image6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4.png"/><Relationship Id="rId7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4</xdr:row>
      <xdr:rowOff>47625</xdr:rowOff>
    </xdr:from>
    <xdr:ext cx="1381125" cy="1362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3</xdr:row>
      <xdr:rowOff>38100</xdr:rowOff>
    </xdr:from>
    <xdr:ext cx="1257300" cy="1295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16</xdr:row>
      <xdr:rowOff>57150</xdr:rowOff>
    </xdr:from>
    <xdr:ext cx="1238250" cy="12573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8</xdr:row>
      <xdr:rowOff>57150</xdr:rowOff>
    </xdr:from>
    <xdr:ext cx="1419225" cy="129540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9</xdr:row>
      <xdr:rowOff>66675</xdr:rowOff>
    </xdr:from>
    <xdr:ext cx="1295400" cy="1333500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10</xdr:row>
      <xdr:rowOff>47625</xdr:rowOff>
    </xdr:from>
    <xdr:ext cx="1504950" cy="12477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15</xdr:row>
      <xdr:rowOff>47625</xdr:rowOff>
    </xdr:from>
    <xdr:ext cx="1323975" cy="133350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11</xdr:row>
      <xdr:rowOff>57150</xdr:rowOff>
    </xdr:from>
    <xdr:ext cx="1419225" cy="1295400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12</xdr:row>
      <xdr:rowOff>66675</xdr:rowOff>
    </xdr:from>
    <xdr:ext cx="1295400" cy="1333500"/>
    <xdr:pic>
      <xdr:nvPicPr>
        <xdr:cNvPr id="10" name="image9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13</xdr:row>
      <xdr:rowOff>47625</xdr:rowOff>
    </xdr:from>
    <xdr:ext cx="1504950" cy="1247775"/>
    <xdr:pic>
      <xdr:nvPicPr>
        <xdr:cNvPr id="11" name="image10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7</xdr:row>
      <xdr:rowOff>47625</xdr:rowOff>
    </xdr:from>
    <xdr:ext cx="1381125" cy="1362075"/>
    <xdr:pic>
      <xdr:nvPicPr>
        <xdr:cNvPr id="12" name="image11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6</xdr:row>
      <xdr:rowOff>38100</xdr:rowOff>
    </xdr:from>
    <xdr:ext cx="1257300" cy="1295400"/>
    <xdr:pic>
      <xdr:nvPicPr>
        <xdr:cNvPr id="13" name="image12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200025</xdr:colOff>
      <xdr:row>18</xdr:row>
      <xdr:rowOff>152400</xdr:rowOff>
    </xdr:from>
    <xdr:ext cx="1933575" cy="2838450"/>
    <xdr:pic>
      <xdr:nvPicPr>
        <xdr:cNvPr id="14" name="image13.png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1381125" cy="1457325"/>
    <xdr:pic>
      <xdr:nvPicPr>
        <xdr:cNvPr id="15" name="image14.png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381125" cy="1457325"/>
    <xdr:pic>
      <xdr:nvPicPr>
        <xdr:cNvPr id="16" name="image15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1390650" cy="1457325"/>
    <xdr:pic>
      <xdr:nvPicPr>
        <xdr:cNvPr id="17" name="image1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1647825</xdr:colOff>
      <xdr:row>8</xdr:row>
      <xdr:rowOff>1285875</xdr:rowOff>
    </xdr:from>
    <xdr:ext cx="3457575" cy="9525"/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15982315" y="11280140"/>
          <a:ext cx="4184015" cy="10795"/>
        </a:xfrm>
        <a:prstGeom prst="straightConnector1">
          <a:avLst/>
        </a:prstGeom>
        <a:ln w="31750" cap="rnd">
          <a:solidFill>
            <a:schemeClr val="accent6"/>
          </a:solidFill>
          <a:round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 fLocksWithSheet="0"/>
  </xdr:oneCellAnchor>
  <xdr:oneCellAnchor>
    <xdr:from>
      <xdr:col>0</xdr:col>
      <xdr:colOff>152400</xdr:colOff>
      <xdr:row>9</xdr:row>
      <xdr:rowOff>47625</xdr:rowOff>
    </xdr:from>
    <xdr:ext cx="1323975" cy="1333500"/>
    <xdr:pic>
      <xdr:nvPicPr>
        <xdr:cNvPr id="2" name="image1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5</xdr:row>
      <xdr:rowOff>57150</xdr:rowOff>
    </xdr:from>
    <xdr:ext cx="1419225" cy="1295400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6</xdr:row>
      <xdr:rowOff>66675</xdr:rowOff>
    </xdr:from>
    <xdr:ext cx="1295400" cy="1333500"/>
    <xdr:pic>
      <xdr:nvPicPr>
        <xdr:cNvPr id="4" name="image19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7</xdr:row>
      <xdr:rowOff>47625</xdr:rowOff>
    </xdr:from>
    <xdr:ext cx="1504950" cy="1247775"/>
    <xdr:pic>
      <xdr:nvPicPr>
        <xdr:cNvPr id="5" name="image20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4</xdr:row>
      <xdr:rowOff>47625</xdr:rowOff>
    </xdr:from>
    <xdr:ext cx="1381125" cy="1362075"/>
    <xdr:pic>
      <xdr:nvPicPr>
        <xdr:cNvPr id="6" name="image21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3</xdr:row>
      <xdr:rowOff>38100</xdr:rowOff>
    </xdr:from>
    <xdr:ext cx="1257300" cy="1295400"/>
    <xdr:pic>
      <xdr:nvPicPr>
        <xdr:cNvPr id="7" name="image22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504825</xdr:colOff>
      <xdr:row>11</xdr:row>
      <xdr:rowOff>85725</xdr:rowOff>
    </xdr:from>
    <xdr:ext cx="1990725" cy="3609975"/>
    <xdr:pic>
      <xdr:nvPicPr>
        <xdr:cNvPr id="8" name="image23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247650</xdr:colOff>
      <xdr:row>8</xdr:row>
      <xdr:rowOff>552450</xdr:rowOff>
    </xdr:from>
    <xdr:ext cx="1628775" cy="2000250"/>
    <xdr:pic>
      <xdr:nvPicPr>
        <xdr:cNvPr id="9" name="image24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1381125" cy="1457325"/>
    <xdr:pic>
      <xdr:nvPicPr>
        <xdr:cNvPr id="10" name="image25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1390650" cy="1457325"/>
    <xdr:pic>
      <xdr:nvPicPr>
        <xdr:cNvPr id="11" name="image26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8</xdr:row>
      <xdr:rowOff>38100</xdr:rowOff>
    </xdr:from>
    <xdr:ext cx="1343025" cy="1419225"/>
    <xdr:pic>
      <xdr:nvPicPr>
        <xdr:cNvPr id="2" name="image27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9</xdr:row>
      <xdr:rowOff>47625</xdr:rowOff>
    </xdr:from>
    <xdr:ext cx="1323975" cy="1333500"/>
    <xdr:pic>
      <xdr:nvPicPr>
        <xdr:cNvPr id="3" name="image28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5</xdr:row>
      <xdr:rowOff>57150</xdr:rowOff>
    </xdr:from>
    <xdr:ext cx="1419225" cy="1295400"/>
    <xdr:pic>
      <xdr:nvPicPr>
        <xdr:cNvPr id="4" name="image29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6</xdr:row>
      <xdr:rowOff>66675</xdr:rowOff>
    </xdr:from>
    <xdr:ext cx="1295400" cy="1333500"/>
    <xdr:pic>
      <xdr:nvPicPr>
        <xdr:cNvPr id="5" name="image30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7</xdr:row>
      <xdr:rowOff>47625</xdr:rowOff>
    </xdr:from>
    <xdr:ext cx="1504950" cy="1247775"/>
    <xdr:pic>
      <xdr:nvPicPr>
        <xdr:cNvPr id="6" name="image31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</xdr:row>
      <xdr:rowOff>0</xdr:rowOff>
    </xdr:from>
    <xdr:ext cx="1476375" cy="1304925"/>
    <xdr:pic>
      <xdr:nvPicPr>
        <xdr:cNvPr id="7" name="image32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</xdr:row>
      <xdr:rowOff>47625</xdr:rowOff>
    </xdr:from>
    <xdr:ext cx="1381125" cy="1362075"/>
    <xdr:pic>
      <xdr:nvPicPr>
        <xdr:cNvPr id="8" name="image33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3</xdr:row>
      <xdr:rowOff>38100</xdr:rowOff>
    </xdr:from>
    <xdr:ext cx="1257300" cy="1295400"/>
    <xdr:pic>
      <xdr:nvPicPr>
        <xdr:cNvPr id="9" name="image34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820633485261.html?spm=a26352.b28411319.offerlist.15.677a1e62jNCB6F" TargetMode="External"/><Relationship Id="rId3" Type="http://schemas.openxmlformats.org/officeDocument/2006/relationships/hyperlink" Target="https://detail.1688.com/offer/808526479495.html?spm=a26352.b28411319.offerlist.17.274b1e62HskJ4G" TargetMode="External"/><Relationship Id="rId7" Type="http://schemas.openxmlformats.org/officeDocument/2006/relationships/hyperlink" Target="https://detail.1688.com/offer/819308889302.html?spm=a26352.b28411319.offerlist.6.65981e62CRQTyY" TargetMode="External"/><Relationship Id="rId2" Type="http://schemas.openxmlformats.org/officeDocument/2006/relationships/hyperlink" Target="https://detail.1688.com/offer/810865020571.html?spm=a26352.b28411319.offerlist.108.427f1e62VdFZcB" TargetMode="External"/><Relationship Id="rId1" Type="http://schemas.openxmlformats.org/officeDocument/2006/relationships/hyperlink" Target="https://detail.1688.com/offer/826996124395.html?spm=a26352.b28411319.offerlist.17.b74b1e62Z4m0PG" TargetMode="External"/><Relationship Id="rId6" Type="http://schemas.openxmlformats.org/officeDocument/2006/relationships/hyperlink" Target="https://detail.1688.com/offer/690782261125.html?spm=a26352.b28411319.offerlist.6.64091e62L7FNuk" TargetMode="External"/><Relationship Id="rId5" Type="http://schemas.openxmlformats.org/officeDocument/2006/relationships/hyperlink" Target="https://detail.1688.com/offer/808526479495.html?spm=a26352.b28411319.offerlist.17.274b1e62HskJ4G" TargetMode="External"/><Relationship Id="rId4" Type="http://schemas.openxmlformats.org/officeDocument/2006/relationships/hyperlink" Target="https://detail.1688.com/offer/808526479495.html?spm=a26352.b28411319.offerlist.17.274b1e62HskJ4G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1688.com/offer/819308889302.html?spm=a26352.b28411319.offerlist.6.65981e62CRQTyY" TargetMode="External"/><Relationship Id="rId2" Type="http://schemas.openxmlformats.org/officeDocument/2006/relationships/hyperlink" Target="https://detail.1688.com/offer/690782261125.html?spm=a26352.b28411319.offerlist.6.64091e62L7FNuk" TargetMode="External"/><Relationship Id="rId1" Type="http://schemas.openxmlformats.org/officeDocument/2006/relationships/hyperlink" Target="https://detail.1688.com/offer/810865020571.html?spm=a26352.b28411319.offerlist.108.427f1e62VdFZcB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"/>
  <sheetViews>
    <sheetView workbookViewId="0"/>
  </sheetViews>
  <sheetFormatPr defaultColWidth="14.375" defaultRowHeight="15" customHeight="1"/>
  <cols>
    <col min="1" max="1" width="8.875" customWidth="1"/>
    <col min="2" max="2" width="15.25" customWidth="1"/>
    <col min="3" max="3" width="17.375" customWidth="1"/>
    <col min="4" max="4" width="17.25" customWidth="1"/>
    <col min="5" max="5" width="13.25" customWidth="1"/>
    <col min="6" max="6" width="8.875" customWidth="1"/>
    <col min="7" max="7" width="18.125" customWidth="1"/>
    <col min="8" max="8" width="21" customWidth="1"/>
    <col min="9" max="9" width="15.25" customWidth="1"/>
    <col min="10" max="11" width="8.875" customWidth="1"/>
  </cols>
  <sheetData>
    <row r="1" spans="2:9" ht="13.5" customHeight="1"/>
    <row r="2" spans="2:9" ht="13.5" customHeight="1">
      <c r="B2" s="144" t="s">
        <v>0</v>
      </c>
      <c r="C2" s="145"/>
      <c r="D2" s="145"/>
      <c r="E2" s="145"/>
      <c r="F2" s="145"/>
      <c r="G2" s="145"/>
      <c r="H2" s="145"/>
      <c r="I2" s="146"/>
    </row>
    <row r="3" spans="2:9" ht="13.5" customHeight="1">
      <c r="B3" s="1" t="s">
        <v>1</v>
      </c>
      <c r="C3" s="2" t="s">
        <v>2</v>
      </c>
      <c r="D3" s="2" t="s">
        <v>3</v>
      </c>
      <c r="E3" s="3" t="s">
        <v>4</v>
      </c>
      <c r="F3" s="4"/>
      <c r="G3" s="5" t="s">
        <v>5</v>
      </c>
      <c r="H3" s="6" t="s">
        <v>6</v>
      </c>
      <c r="I3" s="7" t="s">
        <v>7</v>
      </c>
    </row>
    <row r="4" spans="2:9" ht="13.5" customHeight="1">
      <c r="B4" s="8"/>
      <c r="C4" s="9"/>
      <c r="D4" s="10"/>
      <c r="E4" s="11"/>
      <c r="F4" s="12"/>
      <c r="G4" s="13"/>
      <c r="H4" s="14"/>
      <c r="I4" s="15"/>
    </row>
    <row r="5" spans="2:9" ht="13.5" customHeight="1">
      <c r="B5" s="16"/>
      <c r="C5" s="17"/>
      <c r="D5" s="18"/>
      <c r="E5" s="19"/>
      <c r="F5" s="20"/>
      <c r="G5" s="13"/>
      <c r="H5" s="21"/>
      <c r="I5" s="22"/>
    </row>
    <row r="6" spans="2:9" ht="13.5" customHeight="1">
      <c r="B6" s="16"/>
      <c r="C6" s="23"/>
      <c r="D6" s="18"/>
      <c r="E6" s="19"/>
      <c r="F6" s="20"/>
      <c r="G6" s="13"/>
      <c r="H6" s="21"/>
      <c r="I6" s="22"/>
    </row>
    <row r="7" spans="2:9" ht="13.5" customHeight="1">
      <c r="B7" s="16"/>
      <c r="C7" s="23"/>
      <c r="D7" s="18"/>
      <c r="E7" s="19"/>
      <c r="F7" s="24"/>
      <c r="G7" s="13"/>
      <c r="H7" s="21"/>
      <c r="I7" s="22"/>
    </row>
    <row r="8" spans="2:9" ht="13.5" customHeight="1">
      <c r="B8" s="16"/>
      <c r="C8" s="23"/>
      <c r="D8" s="18"/>
      <c r="E8" s="19"/>
      <c r="F8" s="20"/>
      <c r="G8" s="13"/>
      <c r="H8" s="21"/>
      <c r="I8" s="25"/>
    </row>
    <row r="9" spans="2:9" ht="13.5" customHeight="1">
      <c r="B9" s="16"/>
      <c r="C9" s="23"/>
      <c r="D9" s="18"/>
      <c r="E9" s="19"/>
      <c r="F9" s="20"/>
      <c r="G9" s="13"/>
      <c r="H9" s="21"/>
      <c r="I9" s="25"/>
    </row>
    <row r="10" spans="2:9" ht="13.5" customHeight="1">
      <c r="B10" s="16"/>
      <c r="C10" s="23"/>
      <c r="D10" s="18"/>
      <c r="E10" s="19"/>
      <c r="F10" s="20"/>
      <c r="G10" s="26"/>
      <c r="H10" s="21"/>
      <c r="I10" s="25"/>
    </row>
    <row r="11" spans="2:9" ht="13.5" customHeight="1">
      <c r="B11" s="16"/>
      <c r="C11" s="23"/>
      <c r="D11" s="18"/>
      <c r="E11" s="19"/>
      <c r="F11" s="20"/>
      <c r="G11" s="26"/>
      <c r="H11" s="21"/>
      <c r="I11" s="25"/>
    </row>
    <row r="12" spans="2:9" ht="13.5" customHeight="1">
      <c r="B12" s="16"/>
      <c r="C12" s="17"/>
      <c r="D12" s="18"/>
      <c r="E12" s="19"/>
      <c r="F12" s="20"/>
      <c r="G12" s="26"/>
      <c r="H12" s="21"/>
      <c r="I12" s="25"/>
    </row>
    <row r="13" spans="2:9" ht="13.5" customHeight="1">
      <c r="B13" s="16"/>
      <c r="C13" s="17"/>
      <c r="D13" s="18"/>
      <c r="E13" s="19"/>
      <c r="F13" s="20"/>
      <c r="G13" s="26"/>
      <c r="H13" s="21"/>
      <c r="I13" s="22"/>
    </row>
    <row r="14" spans="2:9" ht="13.5" customHeight="1">
      <c r="B14" s="16"/>
      <c r="C14" s="17"/>
      <c r="D14" s="18"/>
      <c r="E14" s="19"/>
      <c r="F14" s="20"/>
      <c r="G14" s="26"/>
      <c r="H14" s="21"/>
      <c r="I14" s="22"/>
    </row>
    <row r="15" spans="2:9" ht="13.5" customHeight="1">
      <c r="B15" s="16"/>
      <c r="C15" s="17"/>
      <c r="D15" s="18"/>
      <c r="E15" s="19"/>
      <c r="F15" s="27"/>
      <c r="G15" s="26"/>
      <c r="H15" s="21"/>
      <c r="I15" s="22"/>
    </row>
    <row r="16" spans="2:9" ht="13.5" customHeight="1">
      <c r="B16" s="16"/>
      <c r="C16" s="17"/>
      <c r="D16" s="18"/>
      <c r="E16" s="19"/>
      <c r="F16" s="27"/>
      <c r="G16" s="26"/>
      <c r="H16" s="21"/>
      <c r="I16" s="22"/>
    </row>
    <row r="17" spans="2:9" ht="13.5" customHeight="1">
      <c r="B17" s="16"/>
      <c r="C17" s="17"/>
      <c r="D17" s="18"/>
      <c r="E17" s="19"/>
      <c r="F17" s="27"/>
      <c r="G17" s="26"/>
      <c r="H17" s="21"/>
      <c r="I17" s="22"/>
    </row>
    <row r="18" spans="2:9" ht="13.5" customHeight="1">
      <c r="B18" s="28"/>
      <c r="C18" s="17"/>
      <c r="D18" s="18"/>
      <c r="E18" s="29"/>
      <c r="F18" s="27"/>
      <c r="G18" s="26"/>
      <c r="H18" s="21"/>
      <c r="I18" s="22"/>
    </row>
    <row r="19" spans="2:9" ht="13.5" customHeight="1">
      <c r="B19" s="28"/>
      <c r="C19" s="30"/>
      <c r="D19" s="18"/>
      <c r="E19" s="29"/>
      <c r="F19" s="27"/>
      <c r="G19" s="26"/>
      <c r="H19" s="21"/>
      <c r="I19" s="22"/>
    </row>
    <row r="20" spans="2:9" ht="13.5" customHeight="1">
      <c r="B20" s="28"/>
      <c r="C20" s="30"/>
      <c r="D20" s="18"/>
      <c r="E20" s="29"/>
      <c r="F20" s="27"/>
      <c r="G20" s="26"/>
      <c r="H20" s="21"/>
      <c r="I20" s="31"/>
    </row>
    <row r="21" spans="2:9" ht="13.5" customHeight="1">
      <c r="B21" s="28"/>
      <c r="C21" s="30"/>
      <c r="D21" s="18"/>
      <c r="E21" s="29"/>
      <c r="F21" s="27"/>
      <c r="G21" s="26"/>
      <c r="H21" s="21"/>
      <c r="I21" s="31"/>
    </row>
    <row r="22" spans="2:9" ht="13.5" customHeight="1">
      <c r="B22" s="28"/>
      <c r="C22" s="30"/>
      <c r="D22" s="18"/>
      <c r="E22" s="29"/>
      <c r="F22" s="27"/>
      <c r="G22" s="26"/>
      <c r="H22" s="21"/>
      <c r="I22" s="31"/>
    </row>
    <row r="23" spans="2:9" ht="13.5" customHeight="1">
      <c r="B23" s="32"/>
      <c r="C23" s="30"/>
      <c r="D23" s="18"/>
      <c r="E23" s="29"/>
      <c r="F23" s="27"/>
      <c r="G23" s="26"/>
      <c r="H23" s="21"/>
      <c r="I23" s="31"/>
    </row>
    <row r="24" spans="2:9" ht="13.5" customHeight="1">
      <c r="B24" s="32"/>
      <c r="C24" s="30"/>
      <c r="D24" s="18"/>
      <c r="E24" s="29"/>
      <c r="F24" s="20"/>
      <c r="G24" s="26"/>
      <c r="H24" s="21"/>
      <c r="I24" s="22"/>
    </row>
    <row r="25" spans="2:9" ht="13.5" customHeight="1">
      <c r="B25" s="32"/>
      <c r="C25" s="30"/>
      <c r="D25" s="18"/>
      <c r="E25" s="19"/>
      <c r="F25" s="20"/>
      <c r="G25" s="26"/>
      <c r="H25" s="21"/>
      <c r="I25" s="22"/>
    </row>
    <row r="26" spans="2:9" ht="13.5" customHeight="1">
      <c r="B26" s="16"/>
      <c r="C26" s="17"/>
      <c r="D26" s="18"/>
      <c r="E26" s="19"/>
      <c r="F26" s="20"/>
      <c r="G26" s="33"/>
      <c r="H26" s="34"/>
      <c r="I26" s="22"/>
    </row>
    <row r="27" spans="2:9" ht="13.5" customHeight="1">
      <c r="B27" s="32"/>
      <c r="C27" s="30"/>
      <c r="D27" s="18"/>
      <c r="E27" s="19"/>
      <c r="F27" s="20"/>
      <c r="G27" s="33"/>
      <c r="H27" s="21"/>
      <c r="I27" s="22"/>
    </row>
    <row r="28" spans="2:9" ht="13.5" customHeight="1">
      <c r="B28" s="16"/>
      <c r="C28" s="17"/>
      <c r="D28" s="18"/>
      <c r="E28" s="19"/>
      <c r="F28" s="12"/>
      <c r="G28" s="33"/>
      <c r="H28" s="21"/>
      <c r="I28" s="22"/>
    </row>
    <row r="29" spans="2:9" ht="13.5" customHeight="1">
      <c r="B29" s="16"/>
      <c r="C29" s="35"/>
      <c r="D29" s="18"/>
      <c r="E29" s="36"/>
      <c r="F29" s="12"/>
      <c r="G29" s="33"/>
      <c r="H29" s="21"/>
      <c r="I29" s="22"/>
    </row>
    <row r="30" spans="2:9" ht="13.5" customHeight="1">
      <c r="B30" s="16"/>
      <c r="C30" s="35"/>
      <c r="D30" s="18"/>
      <c r="E30" s="36"/>
      <c r="F30" s="12"/>
      <c r="G30" s="33"/>
      <c r="H30" s="21"/>
      <c r="I30" s="22"/>
    </row>
    <row r="31" spans="2:9" ht="13.5" customHeight="1">
      <c r="B31" s="16"/>
      <c r="C31" s="35"/>
      <c r="D31" s="18"/>
      <c r="E31" s="19"/>
      <c r="F31" s="12"/>
      <c r="G31" s="33"/>
      <c r="H31" s="21"/>
      <c r="I31" s="22"/>
    </row>
    <row r="32" spans="2:9" ht="13.5" customHeight="1">
      <c r="B32" s="16"/>
      <c r="C32" s="35"/>
      <c r="D32" s="18"/>
      <c r="E32" s="36"/>
      <c r="F32" s="12"/>
      <c r="G32" s="33"/>
      <c r="H32" s="21"/>
      <c r="I32" s="22"/>
    </row>
    <row r="33" spans="2:9" ht="13.5" customHeight="1">
      <c r="B33" s="16"/>
      <c r="C33" s="35"/>
      <c r="D33" s="18"/>
      <c r="E33" s="36"/>
      <c r="F33" s="12"/>
      <c r="G33" s="33"/>
      <c r="H33" s="21"/>
      <c r="I33" s="22"/>
    </row>
    <row r="34" spans="2:9" ht="13.5" customHeight="1">
      <c r="B34" s="16"/>
      <c r="C34" s="35"/>
      <c r="D34" s="18"/>
      <c r="E34" s="36"/>
      <c r="F34" s="12"/>
      <c r="G34" s="33"/>
      <c r="H34" s="21"/>
      <c r="I34" s="22"/>
    </row>
    <row r="35" spans="2:9" ht="13.5" customHeight="1">
      <c r="B35" s="16"/>
      <c r="C35" s="35"/>
      <c r="D35" s="18"/>
      <c r="E35" s="36"/>
      <c r="F35" s="12"/>
      <c r="G35" s="33"/>
      <c r="H35" s="21"/>
      <c r="I35" s="22"/>
    </row>
    <row r="36" spans="2:9" ht="13.5" customHeight="1">
      <c r="B36" s="16"/>
      <c r="C36" s="35"/>
      <c r="D36" s="18"/>
      <c r="E36" s="19"/>
      <c r="F36" s="12"/>
      <c r="G36" s="33"/>
      <c r="H36" s="21"/>
      <c r="I36" s="22"/>
    </row>
    <row r="37" spans="2:9" ht="13.5" customHeight="1">
      <c r="B37" s="16"/>
      <c r="C37" s="35"/>
      <c r="D37" s="18"/>
      <c r="E37" s="19"/>
      <c r="F37" s="12"/>
      <c r="G37" s="33"/>
      <c r="H37" s="21"/>
      <c r="I37" s="22"/>
    </row>
    <row r="38" spans="2:9" ht="13.5" customHeight="1">
      <c r="B38" s="16"/>
      <c r="C38" s="35"/>
      <c r="D38" s="18"/>
      <c r="E38" s="36"/>
      <c r="F38" s="12"/>
      <c r="G38" s="33"/>
      <c r="H38" s="21"/>
      <c r="I38" s="22"/>
    </row>
    <row r="39" spans="2:9" ht="13.5" customHeight="1">
      <c r="B39" s="16"/>
      <c r="C39" s="35"/>
      <c r="D39" s="18"/>
      <c r="E39" s="36"/>
      <c r="F39" s="12"/>
      <c r="G39" s="33"/>
      <c r="H39" s="21"/>
      <c r="I39" s="22"/>
    </row>
    <row r="40" spans="2:9" ht="13.5" customHeight="1">
      <c r="B40" s="16"/>
      <c r="C40" s="35"/>
      <c r="D40" s="18"/>
      <c r="E40" s="36"/>
      <c r="F40" s="12"/>
      <c r="G40" s="33"/>
      <c r="H40" s="21"/>
      <c r="I40" s="22"/>
    </row>
    <row r="41" spans="2:9" ht="13.5" customHeight="1">
      <c r="B41" s="16"/>
      <c r="C41" s="35"/>
      <c r="D41" s="18"/>
      <c r="E41" s="36"/>
      <c r="F41" s="12"/>
      <c r="G41" s="33"/>
      <c r="H41" s="21"/>
      <c r="I41" s="22"/>
    </row>
    <row r="42" spans="2:9" ht="13.5" customHeight="1">
      <c r="B42" s="16"/>
      <c r="C42" s="35"/>
      <c r="D42" s="18"/>
      <c r="E42" s="36"/>
      <c r="F42" s="12"/>
      <c r="G42" s="33"/>
      <c r="H42" s="21"/>
      <c r="I42" s="22"/>
    </row>
    <row r="43" spans="2:9" ht="13.5" customHeight="1">
      <c r="B43" s="16"/>
      <c r="C43" s="35"/>
      <c r="D43" s="18"/>
      <c r="E43" s="36"/>
      <c r="F43" s="12"/>
      <c r="G43" s="33"/>
      <c r="H43" s="21"/>
      <c r="I43" s="22"/>
    </row>
    <row r="44" spans="2:9" ht="13.5" customHeight="1">
      <c r="B44" s="16"/>
      <c r="C44" s="35"/>
      <c r="D44" s="18"/>
      <c r="E44" s="36"/>
      <c r="F44" s="12"/>
      <c r="G44" s="33"/>
      <c r="H44" s="21"/>
      <c r="I44" s="22"/>
    </row>
    <row r="45" spans="2:9" ht="13.5" customHeight="1">
      <c r="B45" s="16"/>
      <c r="C45" s="18"/>
      <c r="D45" s="18"/>
      <c r="E45" s="36"/>
      <c r="F45" s="12"/>
      <c r="G45" s="33"/>
      <c r="H45" s="21"/>
      <c r="I45" s="22"/>
    </row>
    <row r="46" spans="2:9" ht="13.5" customHeight="1">
      <c r="B46" s="16"/>
      <c r="C46" s="18"/>
      <c r="D46" s="18"/>
      <c r="E46" s="36"/>
      <c r="F46" s="12"/>
      <c r="G46" s="33"/>
      <c r="H46" s="21"/>
      <c r="I46" s="22"/>
    </row>
    <row r="47" spans="2:9" ht="13.5" customHeight="1">
      <c r="B47" s="16"/>
      <c r="C47" s="35"/>
      <c r="D47" s="18"/>
      <c r="E47" s="19"/>
      <c r="F47" s="12"/>
      <c r="G47" s="33"/>
      <c r="H47" s="21"/>
      <c r="I47" s="22"/>
    </row>
    <row r="48" spans="2:9" ht="13.5" customHeight="1">
      <c r="B48" s="16"/>
      <c r="C48" s="35"/>
      <c r="D48" s="18"/>
      <c r="E48" s="19"/>
      <c r="F48" s="12"/>
      <c r="G48" s="33"/>
      <c r="H48" s="21"/>
      <c r="I48" s="22"/>
    </row>
    <row r="49" spans="2:9" ht="13.5" customHeight="1">
      <c r="B49" s="16"/>
      <c r="C49" s="35"/>
      <c r="D49" s="18"/>
      <c r="E49" s="19"/>
      <c r="F49" s="12"/>
      <c r="G49" s="33"/>
      <c r="H49" s="21"/>
      <c r="I49" s="22"/>
    </row>
    <row r="50" spans="2:9" ht="13.5" customHeight="1">
      <c r="B50" s="16"/>
      <c r="C50" s="35"/>
      <c r="D50" s="18"/>
      <c r="E50" s="36"/>
      <c r="F50" s="12"/>
      <c r="G50" s="33"/>
      <c r="H50" s="21"/>
      <c r="I50" s="22"/>
    </row>
    <row r="51" spans="2:9" ht="13.5" customHeight="1">
      <c r="B51" s="16"/>
      <c r="C51" s="35"/>
      <c r="D51" s="18"/>
      <c r="E51" s="36"/>
      <c r="F51" s="12"/>
      <c r="G51" s="33"/>
      <c r="H51" s="21"/>
      <c r="I51" s="22"/>
    </row>
    <row r="52" spans="2:9" ht="13.5" customHeight="1">
      <c r="B52" s="16"/>
      <c r="C52" s="35"/>
      <c r="D52" s="18"/>
      <c r="E52" s="36"/>
      <c r="F52" s="12"/>
      <c r="G52" s="33"/>
      <c r="H52" s="21"/>
      <c r="I52" s="22"/>
    </row>
    <row r="53" spans="2:9" ht="13.5" customHeight="1">
      <c r="B53" s="16"/>
      <c r="C53" s="35"/>
      <c r="D53" s="18"/>
      <c r="E53" s="36"/>
      <c r="F53" s="12"/>
      <c r="G53" s="33"/>
      <c r="H53" s="21"/>
      <c r="I53" s="22"/>
    </row>
    <row r="54" spans="2:9" ht="13.5" customHeight="1">
      <c r="B54" s="16"/>
      <c r="C54" s="35"/>
      <c r="D54" s="18"/>
      <c r="E54" s="19"/>
      <c r="F54" s="12"/>
      <c r="G54" s="33"/>
      <c r="H54" s="21"/>
      <c r="I54" s="22"/>
    </row>
    <row r="55" spans="2:9" ht="13.5" customHeight="1">
      <c r="B55" s="16"/>
      <c r="C55" s="18"/>
      <c r="D55" s="18"/>
      <c r="E55" s="36"/>
      <c r="F55" s="12"/>
      <c r="G55" s="33"/>
      <c r="H55" s="21"/>
      <c r="I55" s="22"/>
    </row>
    <row r="56" spans="2:9" ht="13.5" customHeight="1">
      <c r="B56" s="37"/>
      <c r="C56" s="18"/>
      <c r="D56" s="35"/>
      <c r="E56" s="36"/>
      <c r="F56" s="12"/>
      <c r="G56" s="33"/>
      <c r="H56" s="21"/>
      <c r="I56" s="22"/>
    </row>
    <row r="57" spans="2:9" ht="13.5" customHeight="1">
      <c r="B57" s="37"/>
      <c r="C57" s="18"/>
      <c r="D57" s="35"/>
      <c r="E57" s="36"/>
      <c r="F57" s="12"/>
      <c r="G57" s="33"/>
      <c r="H57" s="21"/>
      <c r="I57" s="22"/>
    </row>
    <row r="58" spans="2:9" ht="13.5" customHeight="1">
      <c r="B58" s="37"/>
      <c r="C58" s="18"/>
      <c r="D58" s="35"/>
      <c r="E58" s="36"/>
      <c r="F58" s="12"/>
      <c r="G58" s="33"/>
      <c r="H58" s="21"/>
      <c r="I58" s="22"/>
    </row>
    <row r="59" spans="2:9" ht="13.5" customHeight="1">
      <c r="B59" s="37"/>
      <c r="C59" s="18"/>
      <c r="D59" s="35"/>
      <c r="E59" s="36"/>
      <c r="F59" s="12"/>
      <c r="G59" s="33"/>
      <c r="H59" s="21"/>
      <c r="I59" s="22"/>
    </row>
    <row r="60" spans="2:9" ht="13.5" customHeight="1">
      <c r="B60" s="37"/>
      <c r="C60" s="18"/>
      <c r="D60" s="35"/>
      <c r="E60" s="36"/>
      <c r="F60" s="12"/>
      <c r="G60" s="33"/>
      <c r="H60" s="21"/>
      <c r="I60" s="22"/>
    </row>
    <row r="61" spans="2:9" ht="13.5" customHeight="1">
      <c r="B61" s="37"/>
      <c r="C61" s="18"/>
      <c r="D61" s="35"/>
      <c r="E61" s="36"/>
      <c r="F61" s="12"/>
      <c r="G61" s="33"/>
      <c r="H61" s="21"/>
      <c r="I61" s="22"/>
    </row>
    <row r="62" spans="2:9" ht="13.5" customHeight="1">
      <c r="B62" s="37"/>
      <c r="C62" s="18"/>
      <c r="D62" s="35"/>
      <c r="E62" s="36"/>
      <c r="F62" s="12"/>
      <c r="G62" s="33"/>
      <c r="H62" s="21"/>
      <c r="I62" s="22"/>
    </row>
    <row r="63" spans="2:9" ht="13.5" customHeight="1">
      <c r="B63" s="37"/>
      <c r="C63" s="18"/>
      <c r="D63" s="35"/>
      <c r="E63" s="36"/>
      <c r="F63" s="12"/>
      <c r="G63" s="33"/>
      <c r="H63" s="21"/>
      <c r="I63" s="22"/>
    </row>
    <row r="64" spans="2:9" ht="13.5" customHeight="1">
      <c r="B64" s="37"/>
      <c r="C64" s="18"/>
      <c r="D64" s="35"/>
      <c r="E64" s="36"/>
      <c r="F64" s="12"/>
      <c r="G64" s="33"/>
      <c r="H64" s="21"/>
      <c r="I64" s="22"/>
    </row>
    <row r="65" spans="2:9" ht="13.5" customHeight="1">
      <c r="B65" s="37"/>
      <c r="C65" s="18"/>
      <c r="D65" s="35"/>
      <c r="E65" s="36"/>
      <c r="F65" s="12"/>
      <c r="G65" s="33"/>
      <c r="H65" s="21"/>
      <c r="I65" s="22"/>
    </row>
    <row r="66" spans="2:9" ht="13.5" customHeight="1">
      <c r="B66" s="37"/>
      <c r="C66" s="18"/>
      <c r="D66" s="35"/>
      <c r="E66" s="36"/>
      <c r="F66" s="12"/>
      <c r="G66" s="33"/>
      <c r="H66" s="21"/>
      <c r="I66" s="22"/>
    </row>
    <row r="67" spans="2:9" ht="13.5" customHeight="1">
      <c r="B67" s="37"/>
      <c r="C67" s="18"/>
      <c r="D67" s="35"/>
      <c r="E67" s="36"/>
      <c r="F67" s="12"/>
      <c r="G67" s="33"/>
      <c r="H67" s="21"/>
      <c r="I67" s="22"/>
    </row>
    <row r="68" spans="2:9" ht="13.5" customHeight="1">
      <c r="B68" s="37"/>
      <c r="C68" s="18"/>
      <c r="D68" s="35"/>
      <c r="E68" s="36"/>
      <c r="F68" s="12"/>
      <c r="G68" s="33"/>
      <c r="H68" s="21"/>
      <c r="I68" s="22"/>
    </row>
    <row r="69" spans="2:9" ht="13.5" customHeight="1">
      <c r="B69" s="37"/>
      <c r="C69" s="18"/>
      <c r="D69" s="35"/>
      <c r="E69" s="36"/>
      <c r="F69" s="12"/>
      <c r="G69" s="33"/>
      <c r="H69" s="21"/>
      <c r="I69" s="22"/>
    </row>
    <row r="70" spans="2:9" ht="13.5" customHeight="1">
      <c r="B70" s="37"/>
      <c r="C70" s="18"/>
      <c r="D70" s="35"/>
      <c r="E70" s="36"/>
      <c r="F70" s="12"/>
      <c r="G70" s="33"/>
      <c r="H70" s="21"/>
      <c r="I70" s="22"/>
    </row>
    <row r="71" spans="2:9" ht="13.5" customHeight="1">
      <c r="B71" s="37"/>
      <c r="C71" s="18"/>
      <c r="D71" s="35"/>
      <c r="E71" s="36"/>
      <c r="F71" s="12"/>
      <c r="G71" s="33"/>
      <c r="H71" s="21"/>
      <c r="I71" s="22"/>
    </row>
    <row r="72" spans="2:9" ht="13.5" customHeight="1">
      <c r="B72" s="37"/>
      <c r="C72" s="18"/>
      <c r="D72" s="35"/>
      <c r="E72" s="36"/>
      <c r="F72" s="12"/>
      <c r="G72" s="33"/>
      <c r="H72" s="21"/>
      <c r="I72" s="22"/>
    </row>
    <row r="73" spans="2:9" ht="13.5" customHeight="1">
      <c r="B73" s="37"/>
      <c r="C73" s="18"/>
      <c r="D73" s="35"/>
      <c r="E73" s="36"/>
      <c r="F73" s="12"/>
      <c r="G73" s="33"/>
      <c r="H73" s="21"/>
      <c r="I73" s="22"/>
    </row>
    <row r="74" spans="2:9" ht="13.5" customHeight="1">
      <c r="B74" s="37"/>
      <c r="C74" s="18"/>
      <c r="D74" s="35"/>
      <c r="E74" s="36"/>
      <c r="F74" s="12"/>
      <c r="G74" s="33"/>
      <c r="H74" s="21"/>
      <c r="I74" s="22"/>
    </row>
    <row r="75" spans="2:9" ht="13.5" customHeight="1">
      <c r="B75" s="37"/>
      <c r="C75" s="18"/>
      <c r="D75" s="35"/>
      <c r="E75" s="36"/>
      <c r="F75" s="12"/>
      <c r="G75" s="33"/>
      <c r="H75" s="21"/>
      <c r="I75" s="22"/>
    </row>
    <row r="76" spans="2:9" ht="13.5" customHeight="1">
      <c r="B76" s="37"/>
      <c r="C76" s="18"/>
      <c r="D76" s="35"/>
      <c r="E76" s="36"/>
      <c r="F76" s="12"/>
      <c r="G76" s="33"/>
      <c r="H76" s="21"/>
      <c r="I76" s="22"/>
    </row>
    <row r="77" spans="2:9" ht="13.5" customHeight="1">
      <c r="B77" s="37"/>
      <c r="C77" s="18"/>
      <c r="D77" s="35"/>
      <c r="E77" s="36"/>
      <c r="F77" s="12"/>
      <c r="G77" s="33"/>
      <c r="H77" s="21"/>
      <c r="I77" s="22"/>
    </row>
    <row r="78" spans="2:9" ht="13.5" customHeight="1">
      <c r="B78" s="37"/>
      <c r="C78" s="18"/>
      <c r="D78" s="35"/>
      <c r="E78" s="36"/>
      <c r="F78" s="12"/>
      <c r="G78" s="33"/>
      <c r="H78" s="21"/>
      <c r="I78" s="22"/>
    </row>
    <row r="79" spans="2:9" ht="13.5" customHeight="1">
      <c r="B79" s="37"/>
      <c r="C79" s="18"/>
      <c r="D79" s="35"/>
      <c r="E79" s="36"/>
      <c r="F79" s="12"/>
      <c r="G79" s="33"/>
      <c r="H79" s="21"/>
      <c r="I79" s="22"/>
    </row>
    <row r="80" spans="2:9" ht="13.5" customHeight="1">
      <c r="B80" s="37"/>
      <c r="C80" s="18"/>
      <c r="D80" s="35"/>
      <c r="E80" s="36"/>
      <c r="F80" s="12"/>
      <c r="G80" s="33"/>
      <c r="H80" s="21"/>
      <c r="I80" s="22"/>
    </row>
    <row r="81" spans="2:9" ht="13.5" customHeight="1">
      <c r="B81" s="37"/>
      <c r="C81" s="18"/>
      <c r="D81" s="35"/>
      <c r="E81" s="36"/>
      <c r="F81" s="12"/>
      <c r="G81" s="33"/>
      <c r="H81" s="21"/>
      <c r="I81" s="22"/>
    </row>
    <row r="82" spans="2:9" ht="13.5" customHeight="1">
      <c r="B82" s="37"/>
      <c r="C82" s="18"/>
      <c r="D82" s="35"/>
      <c r="E82" s="36"/>
      <c r="F82" s="12"/>
      <c r="G82" s="33"/>
      <c r="H82" s="21"/>
      <c r="I82" s="22"/>
    </row>
    <row r="83" spans="2:9" ht="13.5" customHeight="1">
      <c r="B83" s="37"/>
      <c r="C83" s="18"/>
      <c r="D83" s="35"/>
      <c r="E83" s="36"/>
      <c r="F83" s="12"/>
      <c r="G83" s="33"/>
      <c r="H83" s="21"/>
      <c r="I83" s="22"/>
    </row>
    <row r="84" spans="2:9" ht="13.5" customHeight="1">
      <c r="B84" s="37"/>
      <c r="C84" s="18"/>
      <c r="D84" s="35"/>
      <c r="E84" s="36"/>
      <c r="F84" s="12"/>
      <c r="G84" s="33"/>
      <c r="H84" s="21"/>
      <c r="I84" s="22"/>
    </row>
    <row r="85" spans="2:9" ht="13.5" customHeight="1">
      <c r="B85" s="37"/>
      <c r="C85" s="18"/>
      <c r="D85" s="35"/>
      <c r="E85" s="36"/>
      <c r="F85" s="12"/>
      <c r="G85" s="33"/>
      <c r="H85" s="21"/>
      <c r="I85" s="22"/>
    </row>
    <row r="86" spans="2:9" ht="13.5" customHeight="1">
      <c r="B86" s="37"/>
      <c r="C86" s="18"/>
      <c r="D86" s="35"/>
      <c r="E86" s="36"/>
      <c r="F86" s="12"/>
      <c r="G86" s="33"/>
      <c r="H86" s="21"/>
      <c r="I86" s="22"/>
    </row>
    <row r="87" spans="2:9" ht="13.5" customHeight="1">
      <c r="B87" s="37"/>
      <c r="C87" s="18"/>
      <c r="D87" s="35"/>
      <c r="E87" s="36"/>
      <c r="F87" s="12"/>
      <c r="G87" s="33"/>
      <c r="H87" s="21"/>
      <c r="I87" s="22"/>
    </row>
    <row r="88" spans="2:9" ht="13.5" customHeight="1">
      <c r="B88" s="37"/>
      <c r="C88" s="18"/>
      <c r="D88" s="35"/>
      <c r="E88" s="36"/>
      <c r="F88" s="12"/>
      <c r="G88" s="33"/>
      <c r="H88" s="21"/>
      <c r="I88" s="22"/>
    </row>
    <row r="89" spans="2:9" ht="13.5" customHeight="1">
      <c r="B89" s="37"/>
      <c r="C89" s="18"/>
      <c r="D89" s="35"/>
      <c r="E89" s="36"/>
      <c r="F89" s="12"/>
      <c r="G89" s="33"/>
      <c r="H89" s="21"/>
      <c r="I89" s="22"/>
    </row>
    <row r="90" spans="2:9" ht="13.5" customHeight="1">
      <c r="B90" s="38"/>
      <c r="C90" s="35">
        <f t="shared" ref="C90:D90" si="0">SUM(C4:C89)</f>
        <v>0</v>
      </c>
      <c r="D90" s="18">
        <f t="shared" si="0"/>
        <v>0</v>
      </c>
      <c r="E90" s="39"/>
      <c r="F90" s="40"/>
      <c r="G90" s="41"/>
      <c r="H90" s="34">
        <f>SUM(H4:H89)</f>
        <v>0</v>
      </c>
      <c r="I90" s="31"/>
    </row>
    <row r="91" spans="2:9" ht="13.5" customHeight="1">
      <c r="B91" s="42" t="s">
        <v>8</v>
      </c>
      <c r="C91" s="43"/>
      <c r="D91" s="43"/>
      <c r="E91" s="44"/>
      <c r="F91" s="45"/>
      <c r="G91" s="46"/>
      <c r="H91" s="47" t="s">
        <v>9</v>
      </c>
      <c r="I91" s="48">
        <f>D90-H90</f>
        <v>0</v>
      </c>
    </row>
    <row r="92" spans="2:9" ht="13.5" customHeight="1"/>
    <row r="93" spans="2:9" ht="13.5" customHeight="1"/>
    <row r="94" spans="2:9" ht="13.5" customHeight="1"/>
    <row r="95" spans="2:9" ht="13.5" customHeight="1"/>
    <row r="96" spans="2:9" ht="13.5" customHeight="1"/>
    <row r="97" ht="13.5" customHeight="1"/>
    <row r="98" ht="13.5" customHeight="1"/>
    <row r="99" ht="13.5" customHeight="1"/>
    <row r="100" ht="13.5" customHeight="1"/>
  </sheetData>
  <mergeCells count="1">
    <mergeCell ref="B2:I2"/>
  </mergeCells>
  <phoneticPr fontId="44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>
      <pane ySplit="2" topLeftCell="A3" activePane="bottomLeft" state="frozen"/>
      <selection pane="bottomLeft" activeCell="B4" sqref="B4"/>
    </sheetView>
  </sheetViews>
  <sheetFormatPr defaultColWidth="14.375" defaultRowHeight="15" customHeight="1"/>
  <cols>
    <col min="1" max="1" width="23.625" customWidth="1"/>
    <col min="2" max="2" width="18.625" customWidth="1"/>
    <col min="3" max="3" width="13" customWidth="1"/>
    <col min="4" max="4" width="16.625" customWidth="1"/>
    <col min="5" max="5" width="11.375" customWidth="1"/>
    <col min="6" max="6" width="13" customWidth="1"/>
    <col min="7" max="7" width="15.125" customWidth="1"/>
    <col min="8" max="8" width="12.625" customWidth="1"/>
    <col min="9" max="10" width="14.125" customWidth="1"/>
    <col min="11" max="11" width="21.125" customWidth="1"/>
    <col min="12" max="12" width="14.625" customWidth="1"/>
    <col min="13" max="14" width="18.75" customWidth="1"/>
    <col min="15" max="15" width="14.75" customWidth="1"/>
    <col min="16" max="16" width="14.375" customWidth="1"/>
  </cols>
  <sheetData>
    <row r="1" spans="1:16" ht="39" customHeight="1">
      <c r="A1" s="153" t="s">
        <v>10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5"/>
    </row>
    <row r="2" spans="1:16" ht="42" customHeight="1">
      <c r="A2" s="49" t="s">
        <v>11</v>
      </c>
      <c r="B2" s="50" t="s">
        <v>12</v>
      </c>
      <c r="C2" s="50" t="s">
        <v>13</v>
      </c>
      <c r="D2" s="50" t="s">
        <v>14</v>
      </c>
      <c r="E2" s="51" t="s">
        <v>15</v>
      </c>
      <c r="F2" s="49" t="s">
        <v>16</v>
      </c>
      <c r="G2" s="51" t="s">
        <v>17</v>
      </c>
      <c r="H2" s="49" t="s">
        <v>18</v>
      </c>
      <c r="I2" s="49" t="s">
        <v>19</v>
      </c>
      <c r="J2" s="52" t="s">
        <v>7</v>
      </c>
      <c r="K2" s="53" t="s">
        <v>20</v>
      </c>
      <c r="L2" s="54" t="s">
        <v>21</v>
      </c>
      <c r="M2" s="54" t="s">
        <v>22</v>
      </c>
      <c r="N2" s="55" t="s">
        <v>23</v>
      </c>
      <c r="O2" s="53" t="s">
        <v>24</v>
      </c>
      <c r="P2" s="56" t="s">
        <v>25</v>
      </c>
    </row>
    <row r="3" spans="1:16" ht="114.75" customHeight="1">
      <c r="A3" s="57"/>
      <c r="B3" s="58" t="s">
        <v>26</v>
      </c>
      <c r="C3" s="59" t="s">
        <v>27</v>
      </c>
      <c r="D3" s="58" t="s">
        <v>28</v>
      </c>
      <c r="E3" s="60">
        <v>7.99</v>
      </c>
      <c r="F3" s="57">
        <v>1</v>
      </c>
      <c r="G3" s="60">
        <f t="shared" ref="G3:G17" si="0">F3*E3</f>
        <v>7.99</v>
      </c>
      <c r="H3" s="57"/>
      <c r="I3" s="160" t="s">
        <v>29</v>
      </c>
      <c r="J3" s="61" t="s">
        <v>30</v>
      </c>
      <c r="K3" s="150">
        <v>4</v>
      </c>
      <c r="L3" s="62"/>
      <c r="M3" s="62"/>
      <c r="N3" s="152">
        <v>210</v>
      </c>
      <c r="O3" s="63"/>
      <c r="P3" s="64">
        <f t="shared" ref="P3:P17" si="1">G3*8%</f>
        <v>0.63919999999999999</v>
      </c>
    </row>
    <row r="4" spans="1:16" ht="114.75" customHeight="1">
      <c r="A4" s="57"/>
      <c r="B4" s="58" t="s">
        <v>26</v>
      </c>
      <c r="C4" s="59" t="s">
        <v>31</v>
      </c>
      <c r="D4" s="58" t="s">
        <v>32</v>
      </c>
      <c r="E4" s="60">
        <v>7.99</v>
      </c>
      <c r="F4" s="57">
        <v>1</v>
      </c>
      <c r="G4" s="60">
        <f t="shared" si="0"/>
        <v>7.99</v>
      </c>
      <c r="H4" s="57"/>
      <c r="I4" s="148"/>
      <c r="J4" s="61" t="s">
        <v>30</v>
      </c>
      <c r="K4" s="148"/>
      <c r="L4" s="62"/>
      <c r="M4" s="62"/>
      <c r="N4" s="148"/>
      <c r="O4" s="65"/>
      <c r="P4" s="64">
        <f t="shared" si="1"/>
        <v>0.63919999999999999</v>
      </c>
    </row>
    <row r="5" spans="1:16" ht="114.75" customHeight="1">
      <c r="A5" s="57"/>
      <c r="B5" s="58" t="s">
        <v>26</v>
      </c>
      <c r="C5" s="59" t="s">
        <v>33</v>
      </c>
      <c r="D5" s="58" t="s">
        <v>34</v>
      </c>
      <c r="E5" s="60">
        <v>7.99</v>
      </c>
      <c r="F5" s="57">
        <v>1</v>
      </c>
      <c r="G5" s="60">
        <f t="shared" si="0"/>
        <v>7.99</v>
      </c>
      <c r="H5" s="57"/>
      <c r="I5" s="149"/>
      <c r="J5" s="61" t="s">
        <v>30</v>
      </c>
      <c r="K5" s="149"/>
      <c r="L5" s="62"/>
      <c r="M5" s="62"/>
      <c r="N5" s="148"/>
      <c r="O5" s="65"/>
      <c r="P5" s="64">
        <f t="shared" si="1"/>
        <v>0.63919999999999999</v>
      </c>
    </row>
    <row r="6" spans="1:16" ht="114.75" customHeight="1">
      <c r="A6" s="66"/>
      <c r="B6" s="67" t="s">
        <v>26</v>
      </c>
      <c r="C6" s="68" t="s">
        <v>27</v>
      </c>
      <c r="D6" s="67" t="s">
        <v>28</v>
      </c>
      <c r="E6" s="69">
        <v>7.4</v>
      </c>
      <c r="F6" s="66">
        <v>1</v>
      </c>
      <c r="G6" s="69">
        <f t="shared" si="0"/>
        <v>7.4</v>
      </c>
      <c r="H6" s="66"/>
      <c r="I6" s="161" t="s">
        <v>35</v>
      </c>
      <c r="J6" s="70"/>
      <c r="K6" s="147">
        <v>6</v>
      </c>
      <c r="L6" s="66"/>
      <c r="M6" s="66"/>
      <c r="N6" s="148"/>
      <c r="O6" s="69"/>
      <c r="P6" s="69">
        <f t="shared" si="1"/>
        <v>0.59200000000000008</v>
      </c>
    </row>
    <row r="7" spans="1:16" ht="114.75" customHeight="1">
      <c r="A7" s="66"/>
      <c r="B7" s="67" t="s">
        <v>26</v>
      </c>
      <c r="C7" s="68" t="s">
        <v>31</v>
      </c>
      <c r="D7" s="67" t="s">
        <v>32</v>
      </c>
      <c r="E7" s="69">
        <v>7.99</v>
      </c>
      <c r="F7" s="66">
        <v>1</v>
      </c>
      <c r="G7" s="69">
        <f t="shared" si="0"/>
        <v>7.99</v>
      </c>
      <c r="H7" s="66"/>
      <c r="I7" s="148"/>
      <c r="J7" s="70"/>
      <c r="K7" s="148"/>
      <c r="L7" s="66"/>
      <c r="M7" s="66"/>
      <c r="N7" s="148"/>
      <c r="O7" s="69"/>
      <c r="P7" s="69">
        <f t="shared" si="1"/>
        <v>0.63919999999999999</v>
      </c>
    </row>
    <row r="8" spans="1:16" ht="114.75" customHeight="1">
      <c r="A8" s="66"/>
      <c r="B8" s="67" t="s">
        <v>26</v>
      </c>
      <c r="C8" s="68" t="s">
        <v>33</v>
      </c>
      <c r="D8" s="67" t="s">
        <v>34</v>
      </c>
      <c r="E8" s="69">
        <v>7.99</v>
      </c>
      <c r="F8" s="66">
        <v>1</v>
      </c>
      <c r="G8" s="69">
        <f t="shared" si="0"/>
        <v>7.99</v>
      </c>
      <c r="H8" s="66"/>
      <c r="I8" s="149"/>
      <c r="J8" s="70"/>
      <c r="K8" s="149"/>
      <c r="L8" s="66"/>
      <c r="M8" s="66"/>
      <c r="N8" s="148"/>
      <c r="O8" s="69"/>
      <c r="P8" s="69">
        <f t="shared" si="1"/>
        <v>0.63919999999999999</v>
      </c>
    </row>
    <row r="9" spans="1:16" ht="114.75" customHeight="1">
      <c r="A9" s="57"/>
      <c r="B9" s="58" t="s">
        <v>36</v>
      </c>
      <c r="C9" s="59" t="s">
        <v>37</v>
      </c>
      <c r="D9" s="58" t="s">
        <v>38</v>
      </c>
      <c r="E9" s="71">
        <v>40</v>
      </c>
      <c r="F9" s="57">
        <v>1</v>
      </c>
      <c r="G9" s="60">
        <f t="shared" si="0"/>
        <v>40</v>
      </c>
      <c r="H9" s="57"/>
      <c r="I9" s="72" t="s">
        <v>39</v>
      </c>
      <c r="J9" s="61" t="s">
        <v>30</v>
      </c>
      <c r="K9" s="150">
        <v>7</v>
      </c>
      <c r="L9" s="62"/>
      <c r="M9" s="62"/>
      <c r="N9" s="148"/>
      <c r="O9" s="65"/>
      <c r="P9" s="64">
        <f t="shared" si="1"/>
        <v>3.2</v>
      </c>
    </row>
    <row r="10" spans="1:16" ht="130.5" customHeight="1">
      <c r="A10" s="73"/>
      <c r="B10" s="58" t="s">
        <v>36</v>
      </c>
      <c r="C10" s="59" t="s">
        <v>37</v>
      </c>
      <c r="D10" s="74" t="s">
        <v>40</v>
      </c>
      <c r="E10" s="71">
        <v>40</v>
      </c>
      <c r="F10" s="73">
        <v>1</v>
      </c>
      <c r="G10" s="60">
        <f t="shared" si="0"/>
        <v>40</v>
      </c>
      <c r="H10" s="73"/>
      <c r="I10" s="75" t="s">
        <v>39</v>
      </c>
      <c r="J10" s="61" t="s">
        <v>30</v>
      </c>
      <c r="K10" s="148"/>
      <c r="L10" s="76"/>
      <c r="M10" s="76"/>
      <c r="N10" s="148"/>
      <c r="O10" s="77"/>
      <c r="P10" s="64">
        <f t="shared" si="1"/>
        <v>3.2</v>
      </c>
    </row>
    <row r="11" spans="1:16" ht="130.5" customHeight="1">
      <c r="A11" s="57"/>
      <c r="B11" s="58" t="s">
        <v>36</v>
      </c>
      <c r="C11" s="78" t="s">
        <v>41</v>
      </c>
      <c r="D11" s="79" t="s">
        <v>42</v>
      </c>
      <c r="E11" s="60">
        <v>40</v>
      </c>
      <c r="F11" s="57">
        <v>1</v>
      </c>
      <c r="G11" s="60">
        <f t="shared" si="0"/>
        <v>40</v>
      </c>
      <c r="H11" s="57"/>
      <c r="I11" s="80" t="s">
        <v>39</v>
      </c>
      <c r="J11" s="61" t="s">
        <v>30</v>
      </c>
      <c r="K11" s="149"/>
      <c r="L11" s="62"/>
      <c r="M11" s="62"/>
      <c r="N11" s="148"/>
      <c r="O11" s="65"/>
      <c r="P11" s="64">
        <f t="shared" si="1"/>
        <v>3.2</v>
      </c>
    </row>
    <row r="12" spans="1:16" ht="130.5" customHeight="1">
      <c r="A12" s="66"/>
      <c r="B12" s="67" t="s">
        <v>36</v>
      </c>
      <c r="C12" s="68" t="s">
        <v>37</v>
      </c>
      <c r="D12" s="67" t="s">
        <v>38</v>
      </c>
      <c r="E12" s="81">
        <v>32</v>
      </c>
      <c r="F12" s="66">
        <v>1</v>
      </c>
      <c r="G12" s="69">
        <f t="shared" si="0"/>
        <v>32</v>
      </c>
      <c r="H12" s="66"/>
      <c r="I12" s="162" t="s">
        <v>43</v>
      </c>
      <c r="J12" s="70"/>
      <c r="K12" s="147">
        <v>7</v>
      </c>
      <c r="L12" s="66"/>
      <c r="M12" s="66"/>
      <c r="N12" s="148"/>
      <c r="O12" s="69"/>
      <c r="P12" s="69">
        <f t="shared" si="1"/>
        <v>2.56</v>
      </c>
    </row>
    <row r="13" spans="1:16" ht="114.75" customHeight="1">
      <c r="A13" s="82"/>
      <c r="B13" s="67" t="s">
        <v>36</v>
      </c>
      <c r="C13" s="68" t="s">
        <v>37</v>
      </c>
      <c r="D13" s="83" t="s">
        <v>40</v>
      </c>
      <c r="E13" s="81">
        <v>32</v>
      </c>
      <c r="F13" s="82">
        <v>1</v>
      </c>
      <c r="G13" s="69">
        <f t="shared" si="0"/>
        <v>32</v>
      </c>
      <c r="H13" s="66"/>
      <c r="I13" s="148"/>
      <c r="J13" s="70"/>
      <c r="K13" s="148"/>
      <c r="L13" s="66"/>
      <c r="M13" s="66"/>
      <c r="N13" s="148"/>
      <c r="O13" s="69"/>
      <c r="P13" s="69">
        <f t="shared" si="1"/>
        <v>2.56</v>
      </c>
    </row>
    <row r="14" spans="1:16" ht="114.75" customHeight="1">
      <c r="A14" s="66"/>
      <c r="B14" s="67" t="s">
        <v>36</v>
      </c>
      <c r="C14" s="84" t="s">
        <v>41</v>
      </c>
      <c r="D14" s="85" t="s">
        <v>44</v>
      </c>
      <c r="E14" s="69">
        <v>32</v>
      </c>
      <c r="F14" s="66">
        <v>1</v>
      </c>
      <c r="G14" s="69">
        <f t="shared" si="0"/>
        <v>32</v>
      </c>
      <c r="H14" s="66"/>
      <c r="I14" s="149"/>
      <c r="J14" s="70"/>
      <c r="K14" s="149"/>
      <c r="L14" s="66"/>
      <c r="M14" s="66"/>
      <c r="N14" s="148"/>
      <c r="O14" s="69"/>
      <c r="P14" s="69">
        <f t="shared" si="1"/>
        <v>2.56</v>
      </c>
    </row>
    <row r="15" spans="1:16" ht="114.75" customHeight="1">
      <c r="A15" s="57"/>
      <c r="B15" s="58" t="s">
        <v>45</v>
      </c>
      <c r="C15" s="59"/>
      <c r="D15" s="58" t="s">
        <v>46</v>
      </c>
      <c r="E15" s="60">
        <v>11.5</v>
      </c>
      <c r="F15" s="57">
        <v>1</v>
      </c>
      <c r="G15" s="60">
        <f t="shared" si="0"/>
        <v>11.5</v>
      </c>
      <c r="H15" s="57"/>
      <c r="I15" s="72" t="s">
        <v>47</v>
      </c>
      <c r="J15" s="61" t="s">
        <v>30</v>
      </c>
      <c r="K15" s="150">
        <v>7</v>
      </c>
      <c r="L15" s="62"/>
      <c r="M15" s="151"/>
      <c r="N15" s="148"/>
      <c r="O15" s="65"/>
      <c r="P15" s="64">
        <f t="shared" si="1"/>
        <v>0.92</v>
      </c>
    </row>
    <row r="16" spans="1:16" ht="114.75" customHeight="1">
      <c r="A16" s="73"/>
      <c r="B16" s="58" t="s">
        <v>48</v>
      </c>
      <c r="C16" s="86"/>
      <c r="D16" s="87" t="s">
        <v>49</v>
      </c>
      <c r="E16" s="60">
        <v>11.5</v>
      </c>
      <c r="F16" s="73">
        <v>1</v>
      </c>
      <c r="G16" s="60">
        <f t="shared" si="0"/>
        <v>11.5</v>
      </c>
      <c r="H16" s="73"/>
      <c r="I16" s="88" t="s">
        <v>47</v>
      </c>
      <c r="J16" s="61" t="s">
        <v>30</v>
      </c>
      <c r="K16" s="149"/>
      <c r="L16" s="76"/>
      <c r="M16" s="149"/>
      <c r="N16" s="148"/>
      <c r="O16" s="77"/>
      <c r="P16" s="64">
        <f t="shared" si="1"/>
        <v>0.92</v>
      </c>
    </row>
    <row r="17" spans="1:16" ht="114.75" customHeight="1">
      <c r="A17" s="57"/>
      <c r="B17" s="58" t="s">
        <v>50</v>
      </c>
      <c r="C17" s="59"/>
      <c r="D17" s="79" t="s">
        <v>51</v>
      </c>
      <c r="E17" s="60">
        <v>40.200000000000003</v>
      </c>
      <c r="F17" s="57"/>
      <c r="G17" s="60">
        <f t="shared" si="0"/>
        <v>0</v>
      </c>
      <c r="H17" s="57"/>
      <c r="I17" s="72" t="s">
        <v>52</v>
      </c>
      <c r="J17" s="61" t="s">
        <v>30</v>
      </c>
      <c r="K17" s="65"/>
      <c r="L17" s="62"/>
      <c r="M17" s="89" t="s">
        <v>53</v>
      </c>
      <c r="N17" s="149"/>
      <c r="O17" s="65"/>
      <c r="P17" s="64">
        <f t="shared" si="1"/>
        <v>0</v>
      </c>
    </row>
    <row r="18" spans="1:16" ht="27" customHeight="1">
      <c r="A18" s="90"/>
      <c r="B18" s="91"/>
      <c r="C18" s="92"/>
      <c r="D18" s="91"/>
      <c r="E18" s="93"/>
      <c r="F18" s="90">
        <f t="shared" ref="F18:G18" si="2">SUM(F3:F17)</f>
        <v>14</v>
      </c>
      <c r="G18" s="93">
        <f t="shared" si="2"/>
        <v>286.35000000000002</v>
      </c>
      <c r="H18" s="90"/>
      <c r="I18" s="90"/>
      <c r="J18" s="90"/>
      <c r="K18" s="94">
        <f>SUM(K3:K17)</f>
        <v>31</v>
      </c>
      <c r="L18" s="95"/>
      <c r="M18" s="95"/>
      <c r="N18" s="96">
        <f t="shared" ref="N18:P18" si="3">SUM(N3:N17)</f>
        <v>210</v>
      </c>
      <c r="O18" s="94">
        <f t="shared" si="3"/>
        <v>0</v>
      </c>
      <c r="P18" s="97">
        <f t="shared" si="3"/>
        <v>22.908000000000001</v>
      </c>
    </row>
    <row r="19" spans="1:16" ht="27" customHeight="1">
      <c r="A19" s="98"/>
      <c r="B19" s="99"/>
      <c r="C19" s="100"/>
      <c r="D19" s="99"/>
      <c r="E19" s="101"/>
      <c r="F19" s="98"/>
      <c r="G19" s="102" t="s">
        <v>54</v>
      </c>
      <c r="H19" s="156">
        <f>P18+O18+K18+G18+N18</f>
        <v>550.25800000000004</v>
      </c>
      <c r="I19" s="157"/>
      <c r="J19" s="158"/>
      <c r="K19" s="159"/>
      <c r="L19" s="155"/>
      <c r="M19" s="98"/>
      <c r="N19" s="98"/>
      <c r="O19" s="101"/>
      <c r="P19" s="101"/>
    </row>
    <row r="20" spans="1:16" ht="27" customHeight="1">
      <c r="A20" s="98"/>
      <c r="B20" s="99"/>
      <c r="C20" s="100"/>
      <c r="D20" s="99"/>
      <c r="E20" s="101"/>
      <c r="F20" s="98"/>
      <c r="G20" s="101"/>
      <c r="H20" s="98"/>
      <c r="I20" s="98"/>
      <c r="J20" s="98"/>
      <c r="K20" s="101"/>
      <c r="L20" s="98"/>
      <c r="M20" s="98"/>
      <c r="N20" s="98"/>
      <c r="O20" s="101"/>
      <c r="P20" s="101"/>
    </row>
    <row r="21" spans="1:16" ht="27" customHeight="1">
      <c r="A21" s="98"/>
      <c r="B21" s="99"/>
      <c r="C21" s="100"/>
      <c r="D21" s="99"/>
      <c r="E21" s="101"/>
      <c r="F21" s="98"/>
      <c r="G21" s="101"/>
      <c r="H21" s="98"/>
      <c r="I21" s="98"/>
      <c r="J21" s="98"/>
      <c r="K21" s="101"/>
      <c r="L21" s="98"/>
      <c r="M21" s="98"/>
      <c r="N21" s="98"/>
      <c r="O21" s="101"/>
      <c r="P21" s="101"/>
    </row>
    <row r="22" spans="1:16" ht="114.75" customHeight="1">
      <c r="A22" s="98"/>
      <c r="B22" s="99"/>
      <c r="C22" s="100"/>
      <c r="D22" s="99"/>
      <c r="E22" s="101"/>
      <c r="F22" s="98"/>
      <c r="G22" s="101"/>
      <c r="H22" s="98"/>
      <c r="I22" s="98"/>
      <c r="J22" s="98"/>
      <c r="K22" s="101"/>
      <c r="L22" s="98"/>
      <c r="M22" s="98"/>
      <c r="N22" s="98"/>
      <c r="O22" s="101"/>
      <c r="P22" s="101"/>
    </row>
    <row r="23" spans="1:16" ht="114.75" customHeight="1">
      <c r="A23" s="98"/>
      <c r="B23" s="99"/>
      <c r="C23" s="100"/>
      <c r="D23" s="99"/>
      <c r="E23" s="101"/>
      <c r="F23" s="98"/>
      <c r="G23" s="101"/>
      <c r="H23" s="98"/>
      <c r="I23" s="98"/>
      <c r="J23" s="98"/>
      <c r="K23" s="101"/>
      <c r="L23" s="98"/>
      <c r="M23" s="98"/>
      <c r="N23" s="98"/>
      <c r="O23" s="101"/>
      <c r="P23" s="101"/>
    </row>
    <row r="24" spans="1:16" ht="114.75" customHeight="1">
      <c r="A24" s="98"/>
      <c r="B24" s="99"/>
      <c r="C24" s="100"/>
      <c r="D24" s="99"/>
      <c r="E24" s="101"/>
      <c r="F24" s="98"/>
      <c r="G24" s="101"/>
      <c r="H24" s="98"/>
      <c r="I24" s="98"/>
      <c r="J24" s="98"/>
      <c r="K24" s="101"/>
      <c r="L24" s="98"/>
      <c r="M24" s="98"/>
      <c r="N24" s="98"/>
      <c r="O24" s="101"/>
      <c r="P24" s="101"/>
    </row>
    <row r="25" spans="1:16" ht="114.75" customHeight="1">
      <c r="A25" s="98"/>
      <c r="B25" s="99"/>
      <c r="C25" s="100"/>
      <c r="D25" s="99"/>
      <c r="E25" s="101"/>
      <c r="F25" s="98"/>
      <c r="G25" s="101"/>
      <c r="H25" s="98"/>
      <c r="I25" s="98"/>
      <c r="J25" s="98"/>
      <c r="K25" s="101"/>
      <c r="L25" s="98"/>
      <c r="M25" s="98"/>
      <c r="N25" s="98"/>
      <c r="O25" s="101"/>
      <c r="P25" s="101"/>
    </row>
    <row r="26" spans="1:16" ht="114.75" customHeight="1">
      <c r="A26" s="98"/>
      <c r="B26" s="99"/>
      <c r="C26" s="100"/>
      <c r="D26" s="99"/>
      <c r="E26" s="101"/>
      <c r="F26" s="98"/>
      <c r="G26" s="101"/>
      <c r="H26" s="98"/>
      <c r="I26" s="98"/>
      <c r="J26" s="98"/>
      <c r="K26" s="101"/>
      <c r="L26" s="98"/>
      <c r="M26" s="98"/>
      <c r="N26" s="98"/>
      <c r="O26" s="101"/>
      <c r="P26" s="101"/>
    </row>
    <row r="27" spans="1:16" ht="114.75" customHeight="1">
      <c r="A27" s="98"/>
      <c r="B27" s="99"/>
      <c r="C27" s="100"/>
      <c r="D27" s="99"/>
      <c r="E27" s="101"/>
      <c r="F27" s="98"/>
      <c r="G27" s="101"/>
      <c r="H27" s="98"/>
      <c r="I27" s="98"/>
      <c r="J27" s="98"/>
      <c r="K27" s="101"/>
      <c r="L27" s="98"/>
      <c r="M27" s="98"/>
      <c r="N27" s="98"/>
      <c r="O27" s="101"/>
      <c r="P27" s="101"/>
    </row>
    <row r="28" spans="1:16" ht="114.75" customHeight="1">
      <c r="A28" s="98"/>
      <c r="B28" s="99"/>
      <c r="C28" s="100"/>
      <c r="D28" s="99"/>
      <c r="E28" s="101"/>
      <c r="F28" s="98"/>
      <c r="G28" s="101"/>
      <c r="H28" s="98"/>
      <c r="I28" s="98"/>
      <c r="J28" s="98"/>
      <c r="K28" s="101"/>
      <c r="L28" s="98"/>
      <c r="M28" s="98"/>
      <c r="N28" s="98"/>
      <c r="O28" s="101"/>
      <c r="P28" s="101"/>
    </row>
    <row r="29" spans="1:16" ht="114.75" customHeight="1">
      <c r="A29" s="98"/>
      <c r="B29" s="99"/>
      <c r="C29" s="100"/>
      <c r="D29" s="99"/>
      <c r="E29" s="101"/>
      <c r="F29" s="98"/>
      <c r="G29" s="101"/>
      <c r="H29" s="98"/>
      <c r="I29" s="98"/>
      <c r="J29" s="98"/>
      <c r="K29" s="101"/>
      <c r="L29" s="98"/>
      <c r="M29" s="98"/>
      <c r="N29" s="98"/>
      <c r="O29" s="101"/>
      <c r="P29" s="101"/>
    </row>
    <row r="30" spans="1:16" ht="114.75" customHeight="1">
      <c r="A30" s="98"/>
      <c r="B30" s="99"/>
      <c r="C30" s="100"/>
      <c r="D30" s="99"/>
      <c r="E30" s="101"/>
      <c r="F30" s="98"/>
      <c r="G30" s="101"/>
      <c r="H30" s="98"/>
      <c r="I30" s="98"/>
      <c r="J30" s="98"/>
      <c r="K30" s="101"/>
      <c r="L30" s="98"/>
      <c r="M30" s="98"/>
      <c r="N30" s="98"/>
      <c r="O30" s="101"/>
      <c r="P30" s="101"/>
    </row>
    <row r="31" spans="1:16" ht="114.75" customHeight="1">
      <c r="A31" s="98"/>
      <c r="B31" s="99"/>
      <c r="C31" s="100"/>
      <c r="D31" s="99"/>
      <c r="E31" s="101"/>
      <c r="F31" s="98"/>
      <c r="G31" s="101"/>
      <c r="H31" s="98"/>
      <c r="I31" s="98"/>
      <c r="J31" s="98"/>
      <c r="K31" s="101"/>
      <c r="L31" s="98"/>
      <c r="M31" s="98"/>
      <c r="N31" s="98"/>
      <c r="O31" s="101"/>
      <c r="P31" s="101"/>
    </row>
    <row r="32" spans="1:16" ht="114.75" customHeight="1">
      <c r="A32" s="98"/>
      <c r="B32" s="99"/>
      <c r="C32" s="100"/>
      <c r="D32" s="99"/>
      <c r="E32" s="101"/>
      <c r="F32" s="98"/>
      <c r="G32" s="101"/>
      <c r="H32" s="98"/>
      <c r="I32" s="98"/>
      <c r="J32" s="98"/>
      <c r="K32" s="101"/>
      <c r="L32" s="98"/>
      <c r="M32" s="98"/>
      <c r="N32" s="98"/>
      <c r="O32" s="101"/>
      <c r="P32" s="101"/>
    </row>
    <row r="33" spans="1:16" ht="114.75" customHeight="1">
      <c r="A33" s="98"/>
      <c r="B33" s="99"/>
      <c r="C33" s="100"/>
      <c r="D33" s="99"/>
      <c r="E33" s="101"/>
      <c r="F33" s="98"/>
      <c r="G33" s="101"/>
      <c r="H33" s="98"/>
      <c r="I33" s="98"/>
      <c r="J33" s="98"/>
      <c r="K33" s="101"/>
      <c r="L33" s="98"/>
      <c r="M33" s="98"/>
      <c r="N33" s="98"/>
      <c r="O33" s="101"/>
      <c r="P33" s="101"/>
    </row>
    <row r="34" spans="1:16" ht="114.75" customHeight="1">
      <c r="A34" s="98"/>
      <c r="B34" s="99"/>
      <c r="C34" s="100"/>
      <c r="D34" s="99"/>
      <c r="E34" s="101"/>
      <c r="F34" s="98"/>
      <c r="G34" s="101"/>
      <c r="H34" s="98"/>
      <c r="I34" s="98"/>
      <c r="J34" s="98"/>
      <c r="K34" s="101"/>
      <c r="L34" s="98"/>
      <c r="M34" s="98"/>
      <c r="N34" s="98"/>
      <c r="O34" s="101"/>
      <c r="P34" s="101"/>
    </row>
    <row r="35" spans="1:16" ht="114.75" customHeight="1">
      <c r="A35" s="98"/>
      <c r="B35" s="99"/>
      <c r="C35" s="100"/>
      <c r="D35" s="99"/>
      <c r="E35" s="101"/>
      <c r="F35" s="98"/>
      <c r="G35" s="101"/>
      <c r="H35" s="98"/>
      <c r="I35" s="98"/>
      <c r="J35" s="98"/>
      <c r="K35" s="101"/>
      <c r="L35" s="98"/>
      <c r="M35" s="98"/>
      <c r="N35" s="98"/>
      <c r="O35" s="101"/>
      <c r="P35" s="101"/>
    </row>
    <row r="36" spans="1:16" ht="114.75" customHeight="1">
      <c r="A36" s="98"/>
      <c r="B36" s="99"/>
      <c r="C36" s="100"/>
      <c r="D36" s="99"/>
      <c r="E36" s="101"/>
      <c r="F36" s="98"/>
      <c r="G36" s="101"/>
      <c r="H36" s="98"/>
      <c r="I36" s="98"/>
      <c r="J36" s="98"/>
      <c r="K36" s="101"/>
      <c r="L36" s="98"/>
      <c r="M36" s="98"/>
      <c r="N36" s="98"/>
      <c r="O36" s="101"/>
      <c r="P36" s="101"/>
    </row>
    <row r="37" spans="1:16" ht="114.75" customHeight="1">
      <c r="A37" s="98"/>
      <c r="B37" s="99"/>
      <c r="C37" s="100"/>
      <c r="D37" s="99"/>
      <c r="E37" s="101"/>
      <c r="F37" s="98"/>
      <c r="G37" s="101"/>
      <c r="H37" s="98"/>
      <c r="I37" s="98"/>
      <c r="J37" s="98"/>
      <c r="K37" s="101"/>
      <c r="L37" s="98"/>
      <c r="M37" s="98"/>
      <c r="N37" s="98"/>
      <c r="O37" s="101"/>
      <c r="P37" s="101"/>
    </row>
    <row r="38" spans="1:16" ht="114.75" customHeight="1">
      <c r="A38" s="98"/>
      <c r="B38" s="99"/>
      <c r="C38" s="100"/>
      <c r="D38" s="99"/>
      <c r="E38" s="101"/>
      <c r="F38" s="98"/>
      <c r="G38" s="101"/>
      <c r="H38" s="98"/>
      <c r="I38" s="98"/>
      <c r="J38" s="98"/>
      <c r="K38" s="101"/>
      <c r="L38" s="98"/>
      <c r="M38" s="98"/>
      <c r="N38" s="98"/>
      <c r="O38" s="101"/>
      <c r="P38" s="101"/>
    </row>
    <row r="39" spans="1:16" ht="114.75" customHeight="1">
      <c r="A39" s="98"/>
      <c r="B39" s="99"/>
      <c r="C39" s="100"/>
      <c r="D39" s="99"/>
      <c r="E39" s="101"/>
      <c r="F39" s="98"/>
      <c r="G39" s="101"/>
      <c r="H39" s="98"/>
      <c r="I39" s="98"/>
      <c r="J39" s="98"/>
      <c r="K39" s="101"/>
      <c r="L39" s="98"/>
      <c r="M39" s="98"/>
      <c r="N39" s="98"/>
      <c r="O39" s="101"/>
      <c r="P39" s="101"/>
    </row>
    <row r="40" spans="1:16" ht="114.75" customHeight="1">
      <c r="A40" s="98"/>
      <c r="B40" s="99"/>
      <c r="C40" s="100"/>
      <c r="D40" s="99"/>
      <c r="E40" s="101"/>
      <c r="F40" s="98"/>
      <c r="G40" s="101"/>
      <c r="H40" s="98"/>
      <c r="I40" s="98"/>
      <c r="J40" s="98"/>
      <c r="K40" s="101"/>
      <c r="L40" s="98"/>
      <c r="M40" s="98"/>
      <c r="N40" s="98"/>
      <c r="O40" s="101"/>
      <c r="P40" s="101"/>
    </row>
    <row r="41" spans="1:16" ht="114.75" customHeight="1">
      <c r="A41" s="98"/>
      <c r="B41" s="99"/>
      <c r="C41" s="100"/>
      <c r="D41" s="99"/>
      <c r="E41" s="101"/>
      <c r="F41" s="98"/>
      <c r="G41" s="101"/>
      <c r="H41" s="98"/>
      <c r="I41" s="98"/>
      <c r="J41" s="98"/>
      <c r="K41" s="101"/>
      <c r="L41" s="98"/>
      <c r="M41" s="98"/>
      <c r="N41" s="98"/>
      <c r="O41" s="101"/>
      <c r="P41" s="101"/>
    </row>
    <row r="42" spans="1:16" ht="114.75" customHeight="1">
      <c r="A42" s="98"/>
      <c r="B42" s="99"/>
      <c r="C42" s="100"/>
      <c r="D42" s="99"/>
      <c r="E42" s="101"/>
      <c r="F42" s="98"/>
      <c r="G42" s="101"/>
      <c r="H42" s="98"/>
      <c r="I42" s="98"/>
      <c r="J42" s="98"/>
      <c r="K42" s="101"/>
      <c r="L42" s="98"/>
      <c r="M42" s="98"/>
      <c r="N42" s="98"/>
      <c r="O42" s="101"/>
      <c r="P42" s="101"/>
    </row>
    <row r="43" spans="1:16" ht="114.75" customHeight="1">
      <c r="A43" s="98"/>
      <c r="B43" s="99"/>
      <c r="C43" s="100"/>
      <c r="D43" s="99"/>
      <c r="E43" s="101"/>
      <c r="F43" s="98"/>
      <c r="G43" s="101"/>
      <c r="H43" s="98"/>
      <c r="I43" s="98"/>
      <c r="J43" s="98"/>
      <c r="K43" s="101"/>
      <c r="L43" s="98"/>
      <c r="M43" s="98"/>
      <c r="N43" s="98"/>
      <c r="O43" s="101"/>
      <c r="P43" s="101"/>
    </row>
    <row r="44" spans="1:16" ht="114.75" customHeight="1">
      <c r="A44" s="98"/>
      <c r="B44" s="99"/>
      <c r="C44" s="100"/>
      <c r="D44" s="99"/>
      <c r="E44" s="101"/>
      <c r="F44" s="98"/>
      <c r="G44" s="101"/>
      <c r="H44" s="98"/>
      <c r="I44" s="98"/>
      <c r="J44" s="98"/>
      <c r="K44" s="101"/>
      <c r="L44" s="98"/>
      <c r="M44" s="98"/>
      <c r="N44" s="98"/>
      <c r="O44" s="101"/>
      <c r="P44" s="101"/>
    </row>
    <row r="45" spans="1:16" ht="114.75" customHeight="1">
      <c r="A45" s="98"/>
      <c r="B45" s="99"/>
      <c r="C45" s="100"/>
      <c r="D45" s="99"/>
      <c r="E45" s="101"/>
      <c r="F45" s="98"/>
      <c r="G45" s="101"/>
      <c r="H45" s="98"/>
      <c r="I45" s="98"/>
      <c r="J45" s="98"/>
      <c r="K45" s="101"/>
      <c r="L45" s="98"/>
      <c r="M45" s="98"/>
      <c r="N45" s="98"/>
      <c r="O45" s="101"/>
      <c r="P45" s="101"/>
    </row>
    <row r="46" spans="1:16" ht="114.75" customHeight="1">
      <c r="A46" s="98"/>
      <c r="B46" s="99"/>
      <c r="C46" s="100"/>
      <c r="D46" s="99"/>
      <c r="E46" s="101"/>
      <c r="F46" s="98"/>
      <c r="G46" s="101"/>
      <c r="H46" s="98"/>
      <c r="I46" s="98"/>
      <c r="J46" s="98"/>
      <c r="K46" s="101"/>
      <c r="L46" s="98"/>
      <c r="M46" s="98"/>
      <c r="N46" s="98"/>
      <c r="O46" s="101"/>
      <c r="P46" s="101"/>
    </row>
    <row r="47" spans="1:16" ht="114.75" customHeight="1">
      <c r="A47" s="98"/>
      <c r="B47" s="99"/>
      <c r="C47" s="100"/>
      <c r="D47" s="99"/>
      <c r="E47" s="101"/>
      <c r="F47" s="98"/>
      <c r="G47" s="101"/>
      <c r="H47" s="98"/>
      <c r="I47" s="98"/>
      <c r="J47" s="98"/>
      <c r="K47" s="101"/>
      <c r="L47" s="98"/>
      <c r="M47" s="98"/>
      <c r="N47" s="98"/>
      <c r="O47" s="101"/>
      <c r="P47" s="101"/>
    </row>
    <row r="48" spans="1:16" ht="114.75" customHeight="1">
      <c r="A48" s="98"/>
      <c r="B48" s="99"/>
      <c r="C48" s="100"/>
      <c r="D48" s="99"/>
      <c r="E48" s="101"/>
      <c r="F48" s="98"/>
      <c r="G48" s="101"/>
      <c r="H48" s="98"/>
      <c r="I48" s="98"/>
      <c r="J48" s="98"/>
      <c r="K48" s="101"/>
      <c r="L48" s="98"/>
      <c r="M48" s="98"/>
      <c r="N48" s="98"/>
      <c r="O48" s="101"/>
      <c r="P48" s="101"/>
    </row>
    <row r="49" spans="1:16" ht="114.75" customHeight="1">
      <c r="A49" s="98"/>
      <c r="B49" s="99"/>
      <c r="C49" s="100"/>
      <c r="D49" s="99"/>
      <c r="E49" s="101"/>
      <c r="F49" s="98"/>
      <c r="G49" s="101"/>
      <c r="H49" s="98"/>
      <c r="I49" s="98"/>
      <c r="J49" s="98"/>
      <c r="K49" s="101"/>
      <c r="L49" s="98"/>
      <c r="M49" s="98"/>
      <c r="N49" s="98"/>
      <c r="O49" s="101"/>
      <c r="P49" s="101"/>
    </row>
    <row r="50" spans="1:16" ht="114.75" customHeight="1">
      <c r="A50" s="98"/>
      <c r="B50" s="99"/>
      <c r="C50" s="100"/>
      <c r="D50" s="99"/>
      <c r="E50" s="101"/>
      <c r="F50" s="98"/>
      <c r="G50" s="101"/>
      <c r="H50" s="98"/>
      <c r="I50" s="98"/>
      <c r="J50" s="98"/>
      <c r="K50" s="101"/>
      <c r="L50" s="98"/>
      <c r="M50" s="98"/>
      <c r="N50" s="98"/>
      <c r="O50" s="101"/>
      <c r="P50" s="101"/>
    </row>
    <row r="51" spans="1:16" ht="114.75" customHeight="1">
      <c r="A51" s="98"/>
      <c r="B51" s="99"/>
      <c r="C51" s="100"/>
      <c r="D51" s="99"/>
      <c r="E51" s="101"/>
      <c r="F51" s="98"/>
      <c r="G51" s="101"/>
      <c r="H51" s="98"/>
      <c r="I51" s="98"/>
      <c r="J51" s="98"/>
      <c r="K51" s="101"/>
      <c r="L51" s="98"/>
      <c r="M51" s="98"/>
      <c r="N51" s="98"/>
      <c r="O51" s="101"/>
      <c r="P51" s="101"/>
    </row>
    <row r="52" spans="1:16" ht="114.75" customHeight="1">
      <c r="A52" s="98"/>
      <c r="B52" s="99"/>
      <c r="C52" s="100"/>
      <c r="D52" s="99"/>
      <c r="E52" s="101"/>
      <c r="F52" s="98"/>
      <c r="G52" s="101"/>
      <c r="H52" s="98"/>
      <c r="I52" s="98"/>
      <c r="J52" s="98"/>
      <c r="K52" s="101"/>
      <c r="L52" s="98"/>
      <c r="M52" s="98"/>
      <c r="N52" s="98"/>
      <c r="O52" s="101"/>
      <c r="P52" s="101"/>
    </row>
    <row r="53" spans="1:16" ht="114.75" customHeight="1">
      <c r="A53" s="98"/>
      <c r="B53" s="99"/>
      <c r="C53" s="100"/>
      <c r="D53" s="99"/>
      <c r="E53" s="101"/>
      <c r="F53" s="98"/>
      <c r="G53" s="101"/>
      <c r="H53" s="98"/>
      <c r="I53" s="98"/>
      <c r="J53" s="98"/>
      <c r="K53" s="101"/>
      <c r="L53" s="98"/>
      <c r="M53" s="98"/>
      <c r="N53" s="98"/>
      <c r="O53" s="101"/>
      <c r="P53" s="101"/>
    </row>
    <row r="54" spans="1:16" ht="114.75" customHeight="1">
      <c r="A54" s="98"/>
      <c r="B54" s="99"/>
      <c r="C54" s="100"/>
      <c r="D54" s="99"/>
      <c r="E54" s="101"/>
      <c r="F54" s="98"/>
      <c r="G54" s="101"/>
      <c r="H54" s="98"/>
      <c r="I54" s="98"/>
      <c r="J54" s="98"/>
      <c r="K54" s="101"/>
      <c r="L54" s="98"/>
      <c r="M54" s="98"/>
      <c r="N54" s="98"/>
      <c r="O54" s="101"/>
      <c r="P54" s="101"/>
    </row>
    <row r="55" spans="1:16" ht="114.75" customHeight="1">
      <c r="A55" s="98"/>
      <c r="B55" s="99"/>
      <c r="C55" s="100"/>
      <c r="D55" s="99"/>
      <c r="E55" s="101"/>
      <c r="F55" s="98"/>
      <c r="G55" s="101"/>
      <c r="H55" s="98"/>
      <c r="I55" s="98"/>
      <c r="J55" s="98"/>
      <c r="K55" s="101"/>
      <c r="L55" s="98"/>
      <c r="M55" s="98"/>
      <c r="N55" s="98"/>
      <c r="O55" s="101"/>
      <c r="P55" s="101"/>
    </row>
    <row r="56" spans="1:16" ht="114.75" customHeight="1">
      <c r="A56" s="98"/>
      <c r="B56" s="99"/>
      <c r="C56" s="100"/>
      <c r="D56" s="99"/>
      <c r="E56" s="101"/>
      <c r="F56" s="98"/>
      <c r="G56" s="101"/>
      <c r="H56" s="98"/>
      <c r="I56" s="98"/>
      <c r="J56" s="98"/>
      <c r="K56" s="101"/>
      <c r="L56" s="98"/>
      <c r="M56" s="98"/>
      <c r="N56" s="98"/>
      <c r="O56" s="101"/>
      <c r="P56" s="101"/>
    </row>
    <row r="57" spans="1:16" ht="114.75" customHeight="1">
      <c r="A57" s="98"/>
      <c r="B57" s="99"/>
      <c r="C57" s="100"/>
      <c r="D57" s="99"/>
      <c r="E57" s="101"/>
      <c r="F57" s="98"/>
      <c r="G57" s="101"/>
      <c r="H57" s="98"/>
      <c r="I57" s="98"/>
      <c r="J57" s="98"/>
      <c r="K57" s="101"/>
      <c r="L57" s="98"/>
      <c r="M57" s="98"/>
      <c r="N57" s="98"/>
      <c r="O57" s="101"/>
      <c r="P57" s="101"/>
    </row>
    <row r="58" spans="1:16" ht="114.75" customHeight="1">
      <c r="A58" s="98"/>
      <c r="B58" s="99"/>
      <c r="C58" s="100"/>
      <c r="D58" s="99"/>
      <c r="E58" s="101"/>
      <c r="F58" s="98"/>
      <c r="G58" s="101"/>
      <c r="H58" s="98"/>
      <c r="I58" s="98"/>
      <c r="J58" s="98"/>
      <c r="K58" s="101"/>
      <c r="L58" s="98"/>
      <c r="M58" s="98"/>
      <c r="N58" s="98"/>
      <c r="O58" s="101"/>
      <c r="P58" s="101"/>
    </row>
    <row r="59" spans="1:16" ht="114.75" customHeight="1">
      <c r="A59" s="98"/>
      <c r="B59" s="99"/>
      <c r="C59" s="100"/>
      <c r="D59" s="99"/>
      <c r="E59" s="101"/>
      <c r="F59" s="98"/>
      <c r="G59" s="101"/>
      <c r="H59" s="98"/>
      <c r="I59" s="98"/>
      <c r="J59" s="98"/>
      <c r="K59" s="101"/>
      <c r="L59" s="98"/>
      <c r="M59" s="98"/>
      <c r="N59" s="98"/>
      <c r="O59" s="101"/>
      <c r="P59" s="101"/>
    </row>
    <row r="60" spans="1:16" ht="114.75" customHeight="1">
      <c r="A60" s="98"/>
      <c r="B60" s="99"/>
      <c r="C60" s="100"/>
      <c r="D60" s="99"/>
      <c r="E60" s="101"/>
      <c r="F60" s="98"/>
      <c r="G60" s="101"/>
      <c r="H60" s="98"/>
      <c r="I60" s="98"/>
      <c r="J60" s="98"/>
      <c r="K60" s="101"/>
      <c r="L60" s="98"/>
      <c r="M60" s="98"/>
      <c r="N60" s="98"/>
      <c r="O60" s="101"/>
      <c r="P60" s="101"/>
    </row>
    <row r="61" spans="1:16" ht="114.75" customHeight="1">
      <c r="A61" s="98"/>
      <c r="B61" s="99"/>
      <c r="C61" s="100"/>
      <c r="D61" s="99"/>
      <c r="E61" s="101"/>
      <c r="F61" s="98"/>
      <c r="G61" s="101"/>
      <c r="H61" s="98"/>
      <c r="I61" s="98"/>
      <c r="J61" s="98"/>
      <c r="K61" s="101"/>
      <c r="L61" s="98"/>
      <c r="M61" s="98"/>
      <c r="N61" s="98"/>
      <c r="O61" s="101"/>
      <c r="P61" s="101"/>
    </row>
    <row r="62" spans="1:16" ht="114.75" customHeight="1">
      <c r="A62" s="98"/>
      <c r="B62" s="99"/>
      <c r="C62" s="100"/>
      <c r="D62" s="99"/>
      <c r="E62" s="101"/>
      <c r="F62" s="98"/>
      <c r="G62" s="101"/>
      <c r="H62" s="98"/>
      <c r="I62" s="98"/>
      <c r="J62" s="98"/>
      <c r="K62" s="101"/>
      <c r="L62" s="98"/>
      <c r="M62" s="98"/>
      <c r="N62" s="98"/>
      <c r="O62" s="101"/>
      <c r="P62" s="101"/>
    </row>
    <row r="63" spans="1:16" ht="114.75" customHeight="1">
      <c r="A63" s="98"/>
      <c r="B63" s="99"/>
      <c r="C63" s="100"/>
      <c r="D63" s="99"/>
      <c r="E63" s="101"/>
      <c r="F63" s="98"/>
      <c r="G63" s="101"/>
      <c r="H63" s="98"/>
      <c r="I63" s="98"/>
      <c r="J63" s="98"/>
      <c r="K63" s="101"/>
      <c r="L63" s="98"/>
      <c r="M63" s="98"/>
      <c r="N63" s="98"/>
      <c r="O63" s="101"/>
      <c r="P63" s="101"/>
    </row>
    <row r="64" spans="1:16" ht="114.75" customHeight="1">
      <c r="A64" s="98"/>
      <c r="B64" s="99"/>
      <c r="C64" s="100"/>
      <c r="D64" s="99"/>
      <c r="E64" s="101"/>
      <c r="F64" s="98"/>
      <c r="G64" s="101"/>
      <c r="H64" s="98"/>
      <c r="I64" s="98"/>
      <c r="J64" s="98"/>
      <c r="K64" s="101"/>
      <c r="L64" s="98"/>
      <c r="M64" s="98"/>
      <c r="N64" s="98"/>
      <c r="O64" s="101"/>
      <c r="P64" s="101"/>
    </row>
    <row r="65" spans="1:16" ht="114.75" customHeight="1">
      <c r="A65" s="98"/>
      <c r="B65" s="99"/>
      <c r="C65" s="100"/>
      <c r="D65" s="99"/>
      <c r="E65" s="101"/>
      <c r="F65" s="98"/>
      <c r="G65" s="101"/>
      <c r="H65" s="98"/>
      <c r="I65" s="98"/>
      <c r="J65" s="98"/>
      <c r="K65" s="101"/>
      <c r="L65" s="98"/>
      <c r="M65" s="98"/>
      <c r="N65" s="98"/>
      <c r="O65" s="101"/>
      <c r="P65" s="101"/>
    </row>
    <row r="66" spans="1:16" ht="114.75" customHeight="1">
      <c r="A66" s="98"/>
      <c r="B66" s="99"/>
      <c r="C66" s="100"/>
      <c r="D66" s="99"/>
      <c r="E66" s="101"/>
      <c r="F66" s="98"/>
      <c r="G66" s="101"/>
      <c r="H66" s="98"/>
      <c r="I66" s="98"/>
      <c r="J66" s="98"/>
      <c r="K66" s="101"/>
      <c r="L66" s="98"/>
      <c r="M66" s="98"/>
      <c r="N66" s="98"/>
      <c r="O66" s="101"/>
      <c r="P66" s="101"/>
    </row>
    <row r="67" spans="1:16" ht="114.75" customHeight="1">
      <c r="A67" s="98"/>
      <c r="B67" s="99"/>
      <c r="C67" s="100"/>
      <c r="D67" s="99"/>
      <c r="E67" s="101"/>
      <c r="F67" s="98"/>
      <c r="G67" s="101"/>
      <c r="H67" s="98"/>
      <c r="I67" s="98"/>
      <c r="J67" s="98"/>
      <c r="K67" s="101"/>
      <c r="L67" s="98"/>
      <c r="M67" s="98"/>
      <c r="N67" s="98"/>
      <c r="O67" s="101"/>
      <c r="P67" s="101"/>
    </row>
    <row r="68" spans="1:16" ht="114.75" customHeight="1">
      <c r="A68" s="98"/>
      <c r="B68" s="99"/>
      <c r="C68" s="100"/>
      <c r="D68" s="99"/>
      <c r="E68" s="101"/>
      <c r="F68" s="98"/>
      <c r="G68" s="101"/>
      <c r="H68" s="98"/>
      <c r="I68" s="98"/>
      <c r="J68" s="98"/>
      <c r="K68" s="101"/>
      <c r="L68" s="98"/>
      <c r="M68" s="98"/>
      <c r="N68" s="98"/>
      <c r="O68" s="101"/>
      <c r="P68" s="101"/>
    </row>
    <row r="69" spans="1:16" ht="114.75" customHeight="1">
      <c r="A69" s="98"/>
      <c r="B69" s="99"/>
      <c r="C69" s="100"/>
      <c r="D69" s="99"/>
      <c r="E69" s="101"/>
      <c r="F69" s="98"/>
      <c r="G69" s="101"/>
      <c r="H69" s="98"/>
      <c r="I69" s="98"/>
      <c r="J69" s="98"/>
      <c r="K69" s="101"/>
      <c r="L69" s="98"/>
      <c r="M69" s="98"/>
      <c r="N69" s="98"/>
      <c r="O69" s="101"/>
      <c r="P69" s="101"/>
    </row>
    <row r="70" spans="1:16" ht="114.75" customHeight="1">
      <c r="A70" s="98"/>
      <c r="B70" s="99"/>
      <c r="C70" s="100"/>
      <c r="D70" s="99"/>
      <c r="E70" s="101"/>
      <c r="F70" s="98"/>
      <c r="G70" s="101"/>
      <c r="H70" s="98"/>
      <c r="I70" s="98"/>
      <c r="J70" s="98"/>
      <c r="K70" s="101"/>
      <c r="L70" s="98"/>
      <c r="M70" s="98"/>
      <c r="N70" s="98"/>
      <c r="O70" s="101"/>
      <c r="P70" s="101"/>
    </row>
    <row r="71" spans="1:16" ht="114.75" customHeight="1">
      <c r="A71" s="98"/>
      <c r="B71" s="99"/>
      <c r="C71" s="100"/>
      <c r="D71" s="99"/>
      <c r="E71" s="101"/>
      <c r="F71" s="98"/>
      <c r="G71" s="101"/>
      <c r="H71" s="98"/>
      <c r="I71" s="98"/>
      <c r="J71" s="98"/>
      <c r="K71" s="101"/>
      <c r="L71" s="98"/>
      <c r="M71" s="98"/>
      <c r="N71" s="98"/>
      <c r="O71" s="101"/>
      <c r="P71" s="101"/>
    </row>
    <row r="72" spans="1:16" ht="114.75" customHeight="1">
      <c r="A72" s="98"/>
      <c r="B72" s="99"/>
      <c r="C72" s="100"/>
      <c r="D72" s="99"/>
      <c r="E72" s="101"/>
      <c r="F72" s="98"/>
      <c r="G72" s="101"/>
      <c r="H72" s="98"/>
      <c r="I72" s="98"/>
      <c r="J72" s="98"/>
      <c r="K72" s="101"/>
      <c r="L72" s="98"/>
      <c r="M72" s="98"/>
      <c r="N72" s="98"/>
      <c r="O72" s="101"/>
      <c r="P72" s="101"/>
    </row>
    <row r="73" spans="1:16" ht="114.75" customHeight="1">
      <c r="A73" s="98"/>
      <c r="B73" s="99"/>
      <c r="C73" s="100"/>
      <c r="D73" s="99"/>
      <c r="E73" s="101"/>
      <c r="F73" s="98"/>
      <c r="G73" s="101"/>
      <c r="H73" s="98"/>
      <c r="I73" s="98"/>
      <c r="J73" s="98"/>
      <c r="K73" s="101"/>
      <c r="L73" s="98"/>
      <c r="M73" s="98"/>
      <c r="N73" s="98"/>
      <c r="O73" s="101"/>
      <c r="P73" s="101"/>
    </row>
    <row r="74" spans="1:16" ht="114.75" customHeight="1">
      <c r="A74" s="98"/>
      <c r="B74" s="99"/>
      <c r="C74" s="100"/>
      <c r="D74" s="99"/>
      <c r="E74" s="101"/>
      <c r="F74" s="98"/>
      <c r="G74" s="101"/>
      <c r="H74" s="98"/>
      <c r="I74" s="98"/>
      <c r="J74" s="98"/>
      <c r="K74" s="101"/>
      <c r="L74" s="98"/>
      <c r="M74" s="98"/>
      <c r="N74" s="98"/>
      <c r="O74" s="101"/>
      <c r="P74" s="101"/>
    </row>
    <row r="75" spans="1:16" ht="114.75" customHeight="1">
      <c r="A75" s="98"/>
      <c r="B75" s="99"/>
      <c r="C75" s="100"/>
      <c r="D75" s="99"/>
      <c r="E75" s="101"/>
      <c r="F75" s="98"/>
      <c r="G75" s="101"/>
      <c r="H75" s="98"/>
      <c r="I75" s="98"/>
      <c r="J75" s="98"/>
      <c r="K75" s="101"/>
      <c r="L75" s="98"/>
      <c r="M75" s="98"/>
      <c r="N75" s="98"/>
      <c r="O75" s="101"/>
      <c r="P75" s="101"/>
    </row>
    <row r="76" spans="1:16" ht="114.75" customHeight="1">
      <c r="A76" s="98"/>
      <c r="B76" s="99"/>
      <c r="C76" s="100"/>
      <c r="D76" s="99"/>
      <c r="E76" s="101"/>
      <c r="F76" s="98"/>
      <c r="G76" s="101"/>
      <c r="H76" s="98"/>
      <c r="I76" s="98"/>
      <c r="J76" s="98"/>
      <c r="K76" s="101"/>
      <c r="L76" s="98"/>
      <c r="M76" s="98"/>
      <c r="N76" s="98"/>
      <c r="O76" s="101"/>
      <c r="P76" s="101"/>
    </row>
    <row r="77" spans="1:16" ht="114.75" customHeight="1">
      <c r="A77" s="98"/>
      <c r="B77" s="99"/>
      <c r="C77" s="100"/>
      <c r="D77" s="99"/>
      <c r="E77" s="101"/>
      <c r="F77" s="98"/>
      <c r="G77" s="101"/>
      <c r="H77" s="98"/>
      <c r="I77" s="98"/>
      <c r="J77" s="98"/>
      <c r="K77" s="101"/>
      <c r="L77" s="98"/>
      <c r="M77" s="98"/>
      <c r="N77" s="98"/>
      <c r="O77" s="101"/>
      <c r="P77" s="101"/>
    </row>
    <row r="78" spans="1:16" ht="114.75" customHeight="1">
      <c r="A78" s="98"/>
      <c r="B78" s="99"/>
      <c r="C78" s="100"/>
      <c r="D78" s="99"/>
      <c r="E78" s="101"/>
      <c r="F78" s="98"/>
      <c r="G78" s="101"/>
      <c r="H78" s="98"/>
      <c r="I78" s="98"/>
      <c r="J78" s="98"/>
      <c r="K78" s="101"/>
      <c r="L78" s="98"/>
      <c r="M78" s="98"/>
      <c r="N78" s="98"/>
      <c r="O78" s="101"/>
      <c r="P78" s="101"/>
    </row>
    <row r="79" spans="1:16" ht="114.75" customHeight="1">
      <c r="A79" s="98"/>
      <c r="B79" s="99"/>
      <c r="C79" s="100"/>
      <c r="D79" s="99"/>
      <c r="E79" s="101"/>
      <c r="F79" s="98"/>
      <c r="G79" s="101"/>
      <c r="H79" s="98"/>
      <c r="I79" s="98"/>
      <c r="J79" s="98"/>
      <c r="K79" s="101"/>
      <c r="L79" s="98"/>
      <c r="M79" s="98"/>
      <c r="N79" s="98"/>
      <c r="O79" s="101"/>
      <c r="P79" s="101"/>
    </row>
    <row r="80" spans="1:16" ht="114.75" customHeight="1">
      <c r="A80" s="98"/>
      <c r="B80" s="99"/>
      <c r="C80" s="100"/>
      <c r="D80" s="99"/>
      <c r="E80" s="101"/>
      <c r="F80" s="98"/>
      <c r="G80" s="101"/>
      <c r="H80" s="98"/>
      <c r="I80" s="98"/>
      <c r="J80" s="98"/>
      <c r="K80" s="101"/>
      <c r="L80" s="98"/>
      <c r="M80" s="98"/>
      <c r="N80" s="98"/>
      <c r="O80" s="101"/>
      <c r="P80" s="101"/>
    </row>
    <row r="81" spans="1:16" ht="114.75" customHeight="1">
      <c r="A81" s="98"/>
      <c r="B81" s="99"/>
      <c r="C81" s="100"/>
      <c r="D81" s="99"/>
      <c r="E81" s="101"/>
      <c r="F81" s="98"/>
      <c r="G81" s="101"/>
      <c r="H81" s="98"/>
      <c r="I81" s="98"/>
      <c r="J81" s="98"/>
      <c r="K81" s="101"/>
      <c r="L81" s="98"/>
      <c r="M81" s="98"/>
      <c r="N81" s="98"/>
      <c r="O81" s="101"/>
      <c r="P81" s="101"/>
    </row>
    <row r="82" spans="1:16" ht="114.75" customHeight="1">
      <c r="A82" s="98"/>
      <c r="B82" s="99"/>
      <c r="C82" s="100"/>
      <c r="D82" s="99"/>
      <c r="E82" s="101"/>
      <c r="F82" s="98"/>
      <c r="G82" s="101"/>
      <c r="H82" s="98"/>
      <c r="I82" s="98"/>
      <c r="J82" s="98"/>
      <c r="K82" s="101"/>
      <c r="L82" s="98"/>
      <c r="M82" s="98"/>
      <c r="N82" s="98"/>
      <c r="O82" s="101"/>
      <c r="P82" s="101"/>
    </row>
    <row r="83" spans="1:16" ht="114.75" customHeight="1">
      <c r="A83" s="98"/>
      <c r="B83" s="99"/>
      <c r="C83" s="100"/>
      <c r="D83" s="99"/>
      <c r="E83" s="101"/>
      <c r="F83" s="98"/>
      <c r="G83" s="101"/>
      <c r="H83" s="98"/>
      <c r="I83" s="98"/>
      <c r="J83" s="98"/>
      <c r="K83" s="101"/>
      <c r="L83" s="98"/>
      <c r="M83" s="98"/>
      <c r="N83" s="98"/>
      <c r="O83" s="101"/>
      <c r="P83" s="101"/>
    </row>
    <row r="84" spans="1:16" ht="114.75" customHeight="1">
      <c r="A84" s="98"/>
      <c r="B84" s="99"/>
      <c r="C84" s="100"/>
      <c r="D84" s="99"/>
      <c r="E84" s="101"/>
      <c r="F84" s="98"/>
      <c r="G84" s="101"/>
      <c r="H84" s="98"/>
      <c r="I84" s="98"/>
      <c r="J84" s="98"/>
      <c r="K84" s="101"/>
      <c r="L84" s="98"/>
      <c r="M84" s="98"/>
      <c r="N84" s="98"/>
      <c r="O84" s="101"/>
      <c r="P84" s="101"/>
    </row>
    <row r="85" spans="1:16" ht="114.75" customHeight="1">
      <c r="A85" s="98"/>
      <c r="B85" s="99"/>
      <c r="C85" s="100"/>
      <c r="D85" s="99"/>
      <c r="E85" s="101"/>
      <c r="F85" s="98"/>
      <c r="G85" s="101"/>
      <c r="H85" s="98"/>
      <c r="I85" s="98"/>
      <c r="J85" s="98"/>
      <c r="K85" s="101"/>
      <c r="L85" s="98"/>
      <c r="M85" s="98"/>
      <c r="N85" s="98"/>
      <c r="O85" s="101"/>
      <c r="P85" s="101"/>
    </row>
    <row r="86" spans="1:16" ht="114.75" customHeight="1">
      <c r="A86" s="98"/>
      <c r="B86" s="99"/>
      <c r="C86" s="100"/>
      <c r="D86" s="99"/>
      <c r="E86" s="101"/>
      <c r="F86" s="98"/>
      <c r="G86" s="101"/>
      <c r="H86" s="98"/>
      <c r="I86" s="98"/>
      <c r="J86" s="98"/>
      <c r="K86" s="101"/>
      <c r="L86" s="98"/>
      <c r="M86" s="98"/>
      <c r="N86" s="98"/>
      <c r="O86" s="101"/>
      <c r="P86" s="101"/>
    </row>
    <row r="87" spans="1:16" ht="114.75" customHeight="1">
      <c r="A87" s="98"/>
      <c r="B87" s="99"/>
      <c r="C87" s="100"/>
      <c r="D87" s="99"/>
      <c r="E87" s="101"/>
      <c r="F87" s="98"/>
      <c r="G87" s="101"/>
      <c r="H87" s="98"/>
      <c r="I87" s="98"/>
      <c r="J87" s="98"/>
      <c r="K87" s="101"/>
      <c r="L87" s="98"/>
      <c r="M87" s="98"/>
      <c r="N87" s="98"/>
      <c r="O87" s="101"/>
      <c r="P87" s="101"/>
    </row>
    <row r="88" spans="1:16" ht="114.75" customHeight="1">
      <c r="A88" s="98"/>
      <c r="B88" s="99"/>
      <c r="C88" s="100"/>
      <c r="D88" s="99"/>
      <c r="E88" s="101"/>
      <c r="F88" s="98"/>
      <c r="G88" s="101"/>
      <c r="H88" s="98"/>
      <c r="I88" s="98"/>
      <c r="J88" s="98"/>
      <c r="K88" s="101"/>
      <c r="L88" s="98"/>
      <c r="M88" s="98"/>
      <c r="N88" s="98"/>
      <c r="O88" s="101"/>
      <c r="P88" s="101"/>
    </row>
    <row r="89" spans="1:16" ht="114.75" customHeight="1">
      <c r="A89" s="98"/>
      <c r="B89" s="99"/>
      <c r="C89" s="100"/>
      <c r="D89" s="99"/>
      <c r="E89" s="101"/>
      <c r="F89" s="98"/>
      <c r="G89" s="101"/>
      <c r="H89" s="98"/>
      <c r="I89" s="98"/>
      <c r="J89" s="98"/>
      <c r="K89" s="101"/>
      <c r="L89" s="98"/>
      <c r="M89" s="98"/>
      <c r="N89" s="98"/>
      <c r="O89" s="101"/>
      <c r="P89" s="101"/>
    </row>
    <row r="90" spans="1:16" ht="114.75" customHeight="1">
      <c r="A90" s="98"/>
      <c r="B90" s="99"/>
      <c r="C90" s="100"/>
      <c r="D90" s="99"/>
      <c r="E90" s="101"/>
      <c r="F90" s="98"/>
      <c r="G90" s="101"/>
      <c r="H90" s="98"/>
      <c r="I90" s="98"/>
      <c r="J90" s="98"/>
      <c r="K90" s="101"/>
      <c r="L90" s="98"/>
      <c r="M90" s="98"/>
      <c r="N90" s="98"/>
      <c r="O90" s="101"/>
      <c r="P90" s="101"/>
    </row>
    <row r="91" spans="1:16" ht="114.75" customHeight="1">
      <c r="A91" s="98"/>
      <c r="B91" s="99"/>
      <c r="C91" s="100"/>
      <c r="D91" s="99"/>
      <c r="E91" s="101"/>
      <c r="F91" s="98"/>
      <c r="G91" s="101"/>
      <c r="H91" s="98"/>
      <c r="I91" s="98"/>
      <c r="J91" s="98"/>
      <c r="K91" s="101"/>
      <c r="L91" s="98"/>
      <c r="M91" s="98"/>
      <c r="N91" s="98"/>
      <c r="O91" s="101"/>
      <c r="P91" s="101"/>
    </row>
    <row r="92" spans="1:16" ht="114.75" customHeight="1">
      <c r="A92" s="98"/>
      <c r="B92" s="99"/>
      <c r="C92" s="100"/>
      <c r="D92" s="99"/>
      <c r="E92" s="101"/>
      <c r="F92" s="98"/>
      <c r="G92" s="101"/>
      <c r="H92" s="98"/>
      <c r="I92" s="98"/>
      <c r="J92" s="98"/>
      <c r="K92" s="101"/>
      <c r="L92" s="98"/>
      <c r="M92" s="98"/>
      <c r="N92" s="98"/>
      <c r="O92" s="101"/>
      <c r="P92" s="101"/>
    </row>
    <row r="93" spans="1:16" ht="114.75" customHeight="1">
      <c r="A93" s="98"/>
      <c r="B93" s="99"/>
      <c r="C93" s="100"/>
      <c r="D93" s="99"/>
      <c r="E93" s="101"/>
      <c r="F93" s="98"/>
      <c r="G93" s="101"/>
      <c r="H93" s="98"/>
      <c r="I93" s="98"/>
      <c r="J93" s="98"/>
      <c r="K93" s="101"/>
      <c r="L93" s="98"/>
      <c r="M93" s="98"/>
      <c r="N93" s="98"/>
      <c r="O93" s="101"/>
      <c r="P93" s="101"/>
    </row>
    <row r="94" spans="1:16" ht="114.75" customHeight="1">
      <c r="A94" s="98"/>
      <c r="B94" s="99"/>
      <c r="C94" s="100"/>
      <c r="D94" s="99"/>
      <c r="E94" s="101"/>
      <c r="F94" s="98"/>
      <c r="G94" s="101"/>
      <c r="H94" s="98"/>
      <c r="I94" s="98"/>
      <c r="J94" s="98"/>
      <c r="K94" s="101"/>
      <c r="L94" s="98"/>
      <c r="M94" s="98"/>
      <c r="N94" s="98"/>
      <c r="O94" s="101"/>
      <c r="P94" s="101"/>
    </row>
    <row r="95" spans="1:16" ht="114.75" customHeight="1">
      <c r="A95" s="98"/>
      <c r="B95" s="99"/>
      <c r="C95" s="100"/>
      <c r="D95" s="99"/>
      <c r="E95" s="101"/>
      <c r="F95" s="98"/>
      <c r="G95" s="101"/>
      <c r="H95" s="98"/>
      <c r="I95" s="98"/>
      <c r="J95" s="98"/>
      <c r="K95" s="101"/>
      <c r="L95" s="98"/>
      <c r="M95" s="98"/>
      <c r="N95" s="98"/>
      <c r="O95" s="101"/>
      <c r="P95" s="101"/>
    </row>
    <row r="96" spans="1:16" ht="114.75" customHeight="1">
      <c r="A96" s="98"/>
      <c r="B96" s="99"/>
      <c r="C96" s="100"/>
      <c r="D96" s="99"/>
      <c r="E96" s="101"/>
      <c r="F96" s="98"/>
      <c r="G96" s="101"/>
      <c r="H96" s="98"/>
      <c r="I96" s="98"/>
      <c r="J96" s="98"/>
      <c r="K96" s="101"/>
      <c r="L96" s="98"/>
      <c r="M96" s="98"/>
      <c r="N96" s="98"/>
      <c r="O96" s="101"/>
      <c r="P96" s="101"/>
    </row>
    <row r="97" spans="1:16" ht="114.75" customHeight="1">
      <c r="A97" s="98"/>
      <c r="B97" s="99"/>
      <c r="C97" s="100"/>
      <c r="D97" s="99"/>
      <c r="E97" s="101"/>
      <c r="F97" s="98"/>
      <c r="G97" s="101"/>
      <c r="H97" s="98"/>
      <c r="I97" s="98"/>
      <c r="J97" s="98"/>
      <c r="K97" s="101"/>
      <c r="L97" s="98"/>
      <c r="M97" s="98"/>
      <c r="N97" s="98"/>
      <c r="O97" s="101"/>
      <c r="P97" s="101"/>
    </row>
    <row r="98" spans="1:16" ht="114.75" customHeight="1">
      <c r="A98" s="98"/>
      <c r="B98" s="99"/>
      <c r="C98" s="100"/>
      <c r="D98" s="99"/>
      <c r="E98" s="101"/>
      <c r="F98" s="98"/>
      <c r="G98" s="101"/>
      <c r="H98" s="98"/>
      <c r="I98" s="98"/>
      <c r="J98" s="98"/>
      <c r="K98" s="101"/>
      <c r="L98" s="98"/>
      <c r="M98" s="98"/>
      <c r="N98" s="98"/>
      <c r="O98" s="101"/>
      <c r="P98" s="101"/>
    </row>
    <row r="99" spans="1:16" ht="114.75" customHeight="1">
      <c r="A99" s="98"/>
      <c r="B99" s="99"/>
      <c r="C99" s="100"/>
      <c r="D99" s="99"/>
      <c r="E99" s="101"/>
      <c r="F99" s="98"/>
      <c r="G99" s="101"/>
      <c r="H99" s="98"/>
      <c r="I99" s="98"/>
      <c r="J99" s="98"/>
      <c r="K99" s="101"/>
      <c r="L99" s="98"/>
      <c r="M99" s="98"/>
      <c r="N99" s="98"/>
      <c r="O99" s="101"/>
      <c r="P99" s="101"/>
    </row>
    <row r="100" spans="1:16" ht="114.75" customHeight="1">
      <c r="A100" s="98"/>
      <c r="B100" s="99"/>
      <c r="C100" s="100"/>
      <c r="D100" s="99"/>
      <c r="E100" s="101"/>
      <c r="F100" s="98"/>
      <c r="G100" s="101"/>
      <c r="H100" s="98"/>
      <c r="I100" s="98"/>
      <c r="J100" s="98"/>
      <c r="K100" s="101"/>
      <c r="L100" s="98"/>
      <c r="M100" s="98"/>
      <c r="N100" s="98"/>
      <c r="O100" s="101"/>
      <c r="P100" s="101"/>
    </row>
  </sheetData>
  <mergeCells count="13">
    <mergeCell ref="N3:N17"/>
    <mergeCell ref="A1:P1"/>
    <mergeCell ref="H19:J19"/>
    <mergeCell ref="K19:L19"/>
    <mergeCell ref="I3:I5"/>
    <mergeCell ref="I6:I8"/>
    <mergeCell ref="I12:I14"/>
    <mergeCell ref="K3:K5"/>
    <mergeCell ref="K6:K8"/>
    <mergeCell ref="K9:K11"/>
    <mergeCell ref="K12:K14"/>
    <mergeCell ref="K15:K16"/>
    <mergeCell ref="M15:M16"/>
  </mergeCells>
  <phoneticPr fontId="44" type="noConversion"/>
  <hyperlinks>
    <hyperlink ref="I3" r:id="rId1" xr:uid="{00000000-0004-0000-0100-000000000000}"/>
    <hyperlink ref="I6" r:id="rId2" xr:uid="{00000000-0004-0000-0100-000001000000}"/>
    <hyperlink ref="I9" r:id="rId3" xr:uid="{00000000-0004-0000-0100-000002000000}"/>
    <hyperlink ref="I10" r:id="rId4" xr:uid="{00000000-0004-0000-0100-000003000000}"/>
    <hyperlink ref="I11" r:id="rId5" xr:uid="{00000000-0004-0000-0100-000004000000}"/>
    <hyperlink ref="I12" r:id="rId6" xr:uid="{00000000-0004-0000-0100-000005000000}"/>
    <hyperlink ref="I15" r:id="rId7" xr:uid="{00000000-0004-0000-0100-000006000000}"/>
    <hyperlink ref="I17" r:id="rId8" xr:uid="{00000000-0004-0000-0100-000007000000}"/>
  </hyperlinks>
  <pageMargins left="3.8888888888888903E-2" right="0.31458333333333299" top="3.8888888888888903E-2" bottom="7.8472222222222193E-2" header="0" footer="0"/>
  <pageSetup paperSize="9" orientation="portrait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"/>
  <sheetViews>
    <sheetView showGridLines="0" tabSelected="1" workbookViewId="0">
      <selection activeCell="F11" sqref="F11"/>
    </sheetView>
  </sheetViews>
  <sheetFormatPr defaultColWidth="14.375" defaultRowHeight="15" customHeight="1"/>
  <cols>
    <col min="1" max="1" width="23.625" customWidth="1"/>
    <col min="2" max="2" width="18.625" customWidth="1"/>
    <col min="3" max="3" width="13" customWidth="1"/>
    <col min="4" max="4" width="16.625" customWidth="1"/>
    <col min="5" max="5" width="11.375" customWidth="1"/>
    <col min="6" max="6" width="13" customWidth="1"/>
    <col min="7" max="7" width="15.125" customWidth="1"/>
    <col min="8" max="8" width="12.625" customWidth="1"/>
    <col min="9" max="10" width="14.125" customWidth="1"/>
    <col min="11" max="11" width="21.125" customWidth="1"/>
    <col min="12" max="12" width="14.625" customWidth="1"/>
    <col min="13" max="13" width="27.375" customWidth="1"/>
    <col min="14" max="14" width="18.75" customWidth="1"/>
    <col min="15" max="15" width="14.75" customWidth="1"/>
    <col min="16" max="16" width="14.375" customWidth="1"/>
    <col min="17" max="20" width="9" customWidth="1"/>
  </cols>
  <sheetData>
    <row r="1" spans="1:20" ht="39" customHeight="1">
      <c r="A1" s="153" t="s">
        <v>55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5"/>
      <c r="Q1" s="98"/>
      <c r="R1" s="98"/>
      <c r="S1" s="98"/>
      <c r="T1" s="98"/>
    </row>
    <row r="2" spans="1:20" ht="42" customHeight="1">
      <c r="A2" s="49" t="s">
        <v>11</v>
      </c>
      <c r="B2" s="50" t="s">
        <v>12</v>
      </c>
      <c r="C2" s="50" t="s">
        <v>13</v>
      </c>
      <c r="D2" s="50" t="s">
        <v>14</v>
      </c>
      <c r="E2" s="51" t="s">
        <v>15</v>
      </c>
      <c r="F2" s="49" t="s">
        <v>16</v>
      </c>
      <c r="G2" s="51" t="s">
        <v>17</v>
      </c>
      <c r="H2" s="49" t="s">
        <v>18</v>
      </c>
      <c r="I2" s="49" t="s">
        <v>19</v>
      </c>
      <c r="J2" s="52" t="s">
        <v>7</v>
      </c>
      <c r="K2" s="53" t="s">
        <v>20</v>
      </c>
      <c r="L2" s="54" t="s">
        <v>21</v>
      </c>
      <c r="M2" s="54" t="s">
        <v>56</v>
      </c>
      <c r="N2" s="55" t="s">
        <v>23</v>
      </c>
      <c r="O2" s="53" t="s">
        <v>24</v>
      </c>
      <c r="P2" s="56" t="s">
        <v>57</v>
      </c>
      <c r="Q2" s="98"/>
      <c r="R2" s="98"/>
      <c r="S2" s="98"/>
      <c r="T2" s="98"/>
    </row>
    <row r="3" spans="1:20" ht="114.75" customHeight="1">
      <c r="A3" s="57"/>
      <c r="B3" s="58" t="s">
        <v>26</v>
      </c>
      <c r="C3" s="59" t="s">
        <v>27</v>
      </c>
      <c r="D3" s="58" t="s">
        <v>28</v>
      </c>
      <c r="E3" s="60">
        <v>7.4</v>
      </c>
      <c r="F3" s="57">
        <v>15</v>
      </c>
      <c r="G3" s="60">
        <f t="shared" ref="G3:G10" si="0">F3*E3</f>
        <v>111</v>
      </c>
      <c r="H3" s="57"/>
      <c r="I3" s="167" t="s">
        <v>35</v>
      </c>
      <c r="J3" s="61"/>
      <c r="K3" s="150">
        <v>6</v>
      </c>
      <c r="L3" s="163" t="s">
        <v>58</v>
      </c>
      <c r="M3" s="164" t="s">
        <v>59</v>
      </c>
      <c r="N3" s="165">
        <v>130</v>
      </c>
      <c r="O3" s="65"/>
      <c r="P3" s="103">
        <f t="shared" ref="P3:P10" si="1">G3*8%</f>
        <v>8.8800000000000008</v>
      </c>
      <c r="Q3" s="98"/>
      <c r="R3" s="98"/>
      <c r="S3" s="98"/>
      <c r="T3" s="98"/>
    </row>
    <row r="4" spans="1:20" ht="114.75" customHeight="1">
      <c r="A4" s="57"/>
      <c r="B4" s="58" t="s">
        <v>26</v>
      </c>
      <c r="C4" s="59" t="s">
        <v>31</v>
      </c>
      <c r="D4" s="58" t="s">
        <v>32</v>
      </c>
      <c r="E4" s="60">
        <v>7.99</v>
      </c>
      <c r="F4" s="57">
        <v>20</v>
      </c>
      <c r="G4" s="60">
        <f t="shared" si="0"/>
        <v>159.80000000000001</v>
      </c>
      <c r="H4" s="57"/>
      <c r="I4" s="148"/>
      <c r="J4" s="61"/>
      <c r="K4" s="148"/>
      <c r="L4" s="148"/>
      <c r="M4" s="148"/>
      <c r="N4" s="148"/>
      <c r="O4" s="65"/>
      <c r="P4" s="103">
        <f t="shared" si="1"/>
        <v>12.784000000000001</v>
      </c>
      <c r="Q4" s="98"/>
      <c r="R4" s="98"/>
      <c r="S4" s="98"/>
      <c r="T4" s="98"/>
    </row>
    <row r="5" spans="1:20" ht="114.75" customHeight="1">
      <c r="A5" s="57"/>
      <c r="B5" s="58" t="s">
        <v>26</v>
      </c>
      <c r="C5" s="59" t="s">
        <v>33</v>
      </c>
      <c r="D5" s="58" t="s">
        <v>34</v>
      </c>
      <c r="E5" s="60">
        <v>7.99</v>
      </c>
      <c r="F5" s="57">
        <v>15</v>
      </c>
      <c r="G5" s="60">
        <f t="shared" si="0"/>
        <v>119.85000000000001</v>
      </c>
      <c r="H5" s="57"/>
      <c r="I5" s="149"/>
      <c r="J5" s="61"/>
      <c r="K5" s="149"/>
      <c r="L5" s="149"/>
      <c r="M5" s="149"/>
      <c r="N5" s="148"/>
      <c r="O5" s="65"/>
      <c r="P5" s="103">
        <f t="shared" si="1"/>
        <v>9.588000000000001</v>
      </c>
      <c r="Q5" s="98"/>
      <c r="R5" s="98"/>
      <c r="S5" s="98"/>
      <c r="T5" s="98"/>
    </row>
    <row r="6" spans="1:20" ht="130.5" customHeight="1">
      <c r="A6" s="57"/>
      <c r="B6" s="58" t="s">
        <v>36</v>
      </c>
      <c r="C6" s="59" t="s">
        <v>37</v>
      </c>
      <c r="D6" s="58" t="s">
        <v>38</v>
      </c>
      <c r="E6" s="71">
        <v>32</v>
      </c>
      <c r="F6" s="57">
        <v>20</v>
      </c>
      <c r="G6" s="60">
        <f t="shared" si="0"/>
        <v>640</v>
      </c>
      <c r="H6" s="57"/>
      <c r="I6" s="160" t="s">
        <v>43</v>
      </c>
      <c r="J6" s="61"/>
      <c r="K6" s="150">
        <v>7</v>
      </c>
      <c r="L6" s="163" t="s">
        <v>60</v>
      </c>
      <c r="M6" s="164" t="s">
        <v>61</v>
      </c>
      <c r="N6" s="148"/>
      <c r="O6" s="65"/>
      <c r="P6" s="103">
        <f t="shared" si="1"/>
        <v>51.2</v>
      </c>
      <c r="Q6" s="98"/>
      <c r="R6" s="98"/>
      <c r="S6" s="98"/>
      <c r="T6" s="98"/>
    </row>
    <row r="7" spans="1:20" ht="114.75" customHeight="1">
      <c r="A7" s="73"/>
      <c r="B7" s="58" t="s">
        <v>36</v>
      </c>
      <c r="C7" s="59" t="s">
        <v>37</v>
      </c>
      <c r="D7" s="74" t="s">
        <v>40</v>
      </c>
      <c r="E7" s="71">
        <v>32</v>
      </c>
      <c r="F7" s="73">
        <v>20</v>
      </c>
      <c r="G7" s="60">
        <f t="shared" si="0"/>
        <v>640</v>
      </c>
      <c r="H7" s="57"/>
      <c r="I7" s="148"/>
      <c r="J7" s="61"/>
      <c r="K7" s="148"/>
      <c r="L7" s="148"/>
      <c r="M7" s="148"/>
      <c r="N7" s="148"/>
      <c r="O7" s="65"/>
      <c r="P7" s="103">
        <f t="shared" si="1"/>
        <v>51.2</v>
      </c>
      <c r="Q7" s="98"/>
      <c r="R7" s="98"/>
      <c r="S7" s="98"/>
      <c r="T7" s="98"/>
    </row>
    <row r="8" spans="1:20" ht="114.75" customHeight="1">
      <c r="A8" s="57"/>
      <c r="B8" s="58" t="s">
        <v>36</v>
      </c>
      <c r="C8" s="78" t="s">
        <v>41</v>
      </c>
      <c r="D8" s="79" t="s">
        <v>62</v>
      </c>
      <c r="E8" s="60">
        <v>32</v>
      </c>
      <c r="F8" s="57">
        <v>10</v>
      </c>
      <c r="G8" s="60">
        <f t="shared" si="0"/>
        <v>320</v>
      </c>
      <c r="H8" s="57"/>
      <c r="I8" s="149"/>
      <c r="J8" s="61"/>
      <c r="K8" s="149"/>
      <c r="L8" s="149"/>
      <c r="M8" s="149"/>
      <c r="N8" s="148"/>
      <c r="O8" s="65"/>
      <c r="P8" s="103">
        <f t="shared" si="1"/>
        <v>25.6</v>
      </c>
      <c r="Q8" s="98"/>
      <c r="R8" s="98"/>
      <c r="S8" s="98"/>
      <c r="T8" s="98"/>
    </row>
    <row r="9" spans="1:20" ht="114.75" customHeight="1">
      <c r="A9" s="57"/>
      <c r="B9" s="58" t="s">
        <v>63</v>
      </c>
      <c r="C9" s="59"/>
      <c r="D9" s="58" t="s">
        <v>46</v>
      </c>
      <c r="E9" s="60">
        <v>11.5</v>
      </c>
      <c r="F9" s="57">
        <v>24</v>
      </c>
      <c r="G9" s="60">
        <f t="shared" si="0"/>
        <v>276</v>
      </c>
      <c r="H9" s="57"/>
      <c r="I9" s="72" t="s">
        <v>47</v>
      </c>
      <c r="J9" s="61" t="s">
        <v>30</v>
      </c>
      <c r="K9" s="150">
        <v>7</v>
      </c>
      <c r="L9" s="163" t="s">
        <v>64</v>
      </c>
      <c r="M9" s="164" t="s">
        <v>65</v>
      </c>
      <c r="N9" s="148"/>
      <c r="O9" s="65"/>
      <c r="P9" s="64">
        <f t="shared" si="1"/>
        <v>22.080000000000002</v>
      </c>
      <c r="Q9" s="98"/>
      <c r="R9" s="98"/>
      <c r="S9" s="98"/>
      <c r="T9" s="98"/>
    </row>
    <row r="10" spans="1:20" ht="114.75" customHeight="1">
      <c r="A10" s="73"/>
      <c r="B10" s="58" t="s">
        <v>66</v>
      </c>
      <c r="C10" s="86"/>
      <c r="D10" s="87" t="s">
        <v>67</v>
      </c>
      <c r="E10" s="60">
        <v>11.5</v>
      </c>
      <c r="F10" s="73">
        <v>24</v>
      </c>
      <c r="G10" s="60">
        <f t="shared" si="0"/>
        <v>276</v>
      </c>
      <c r="H10" s="73"/>
      <c r="I10" s="88" t="s">
        <v>47</v>
      </c>
      <c r="J10" s="61" t="s">
        <v>30</v>
      </c>
      <c r="K10" s="149"/>
      <c r="L10" s="149"/>
      <c r="M10" s="149"/>
      <c r="N10" s="166"/>
      <c r="O10" s="77"/>
      <c r="P10" s="64">
        <f t="shared" si="1"/>
        <v>22.080000000000002</v>
      </c>
      <c r="Q10" s="98"/>
      <c r="R10" s="98"/>
      <c r="S10" s="98"/>
      <c r="T10" s="98"/>
    </row>
    <row r="11" spans="1:20" ht="27" customHeight="1">
      <c r="A11" s="90"/>
      <c r="B11" s="91"/>
      <c r="C11" s="92"/>
      <c r="D11" s="91"/>
      <c r="E11" s="93"/>
      <c r="F11" s="90">
        <f t="shared" ref="F11:G11" si="2">SUM(F3:F10)</f>
        <v>148</v>
      </c>
      <c r="G11" s="93">
        <f t="shared" si="2"/>
        <v>2542.65</v>
      </c>
      <c r="H11" s="90"/>
      <c r="I11" s="90"/>
      <c r="J11" s="90"/>
      <c r="K11" s="94">
        <f>SUM(K3:K10)</f>
        <v>20</v>
      </c>
      <c r="L11" s="104"/>
      <c r="M11" s="95"/>
      <c r="N11" s="96">
        <f t="shared" ref="N11:P11" si="3">SUM(N3:N10)</f>
        <v>130</v>
      </c>
      <c r="O11" s="94">
        <f t="shared" si="3"/>
        <v>0</v>
      </c>
      <c r="P11" s="97">
        <f t="shared" si="3"/>
        <v>203.41200000000001</v>
      </c>
      <c r="Q11" s="98"/>
      <c r="R11" s="98"/>
      <c r="S11" s="98"/>
      <c r="T11" s="98"/>
    </row>
    <row r="12" spans="1:20" ht="27" customHeight="1">
      <c r="A12" s="98"/>
      <c r="B12" s="99"/>
      <c r="C12" s="100"/>
      <c r="D12" s="99"/>
      <c r="E12" s="101"/>
      <c r="F12" s="98"/>
      <c r="G12" s="102" t="s">
        <v>54</v>
      </c>
      <c r="H12" s="156">
        <f>P11+O11+K11+G11+N11</f>
        <v>2896.0619999999999</v>
      </c>
      <c r="I12" s="157"/>
      <c r="J12" s="158"/>
      <c r="K12" s="159"/>
      <c r="L12" s="155"/>
      <c r="M12" s="98"/>
      <c r="N12" s="98"/>
      <c r="O12" s="101"/>
      <c r="P12" s="101"/>
      <c r="Q12" s="98"/>
      <c r="R12" s="98"/>
      <c r="S12" s="98"/>
      <c r="T12" s="98"/>
    </row>
    <row r="13" spans="1:20" ht="27" customHeight="1">
      <c r="A13" s="98"/>
      <c r="B13" s="99"/>
      <c r="C13" s="100"/>
      <c r="D13" s="99"/>
      <c r="E13" s="101"/>
      <c r="F13" s="98"/>
      <c r="G13" s="101"/>
      <c r="H13" s="98"/>
      <c r="I13" s="98"/>
      <c r="J13" s="98"/>
      <c r="K13" s="101"/>
      <c r="L13" s="98"/>
      <c r="M13" s="98"/>
      <c r="N13" s="98"/>
      <c r="O13" s="101"/>
      <c r="P13" s="101"/>
      <c r="Q13" s="98"/>
      <c r="R13" s="98"/>
      <c r="S13" s="98"/>
      <c r="T13" s="98"/>
    </row>
    <row r="14" spans="1:20" ht="27" customHeight="1">
      <c r="A14" s="98"/>
      <c r="B14" s="99"/>
      <c r="C14" s="100"/>
      <c r="D14" s="99"/>
      <c r="E14" s="101"/>
      <c r="F14" s="98"/>
      <c r="G14" s="101"/>
      <c r="H14" s="98"/>
      <c r="I14" s="98"/>
      <c r="J14" s="98"/>
      <c r="K14" s="101"/>
      <c r="L14" s="98"/>
      <c r="M14" s="98"/>
      <c r="N14" s="98"/>
      <c r="O14" s="101"/>
      <c r="P14" s="101"/>
      <c r="Q14" s="98"/>
      <c r="R14" s="98"/>
      <c r="S14" s="98"/>
      <c r="T14" s="98"/>
    </row>
    <row r="15" spans="1:20" ht="114.75" customHeight="1">
      <c r="A15" s="98"/>
      <c r="B15" s="99"/>
      <c r="C15" s="100"/>
      <c r="D15" s="99"/>
      <c r="E15" s="101"/>
      <c r="F15" s="98"/>
      <c r="G15" s="101"/>
      <c r="H15" s="98"/>
      <c r="I15" s="98"/>
      <c r="J15" s="98"/>
      <c r="K15" s="101"/>
      <c r="L15" s="98"/>
      <c r="M15" s="98"/>
      <c r="N15" s="98"/>
      <c r="O15" s="101"/>
      <c r="P15" s="101"/>
      <c r="Q15" s="98"/>
      <c r="R15" s="98"/>
      <c r="S15" s="98"/>
      <c r="T15" s="98"/>
    </row>
    <row r="16" spans="1:20" ht="114.75" customHeight="1">
      <c r="A16" s="98"/>
      <c r="B16" s="99"/>
      <c r="C16" s="100"/>
      <c r="D16" s="99"/>
      <c r="E16" s="101"/>
      <c r="F16" s="98"/>
      <c r="G16" s="101"/>
      <c r="H16" s="98"/>
      <c r="I16" s="98"/>
      <c r="J16" s="98"/>
      <c r="K16" s="101"/>
      <c r="L16" s="98"/>
      <c r="M16" s="98"/>
      <c r="N16" s="98"/>
      <c r="O16" s="101"/>
      <c r="P16" s="101"/>
      <c r="Q16" s="98"/>
      <c r="R16" s="98"/>
      <c r="S16" s="98"/>
      <c r="T16" s="98"/>
    </row>
    <row r="17" spans="1:20" ht="114.75" customHeight="1">
      <c r="A17" s="98"/>
      <c r="B17" s="99"/>
      <c r="C17" s="100"/>
      <c r="D17" s="99"/>
      <c r="E17" s="101"/>
      <c r="F17" s="98"/>
      <c r="G17" s="101"/>
      <c r="H17" s="98"/>
      <c r="I17" s="98"/>
      <c r="J17" s="98"/>
      <c r="K17" s="101"/>
      <c r="L17" s="98"/>
      <c r="M17" s="98"/>
      <c r="N17" s="98"/>
      <c r="O17" s="101"/>
      <c r="P17" s="101"/>
      <c r="Q17" s="98"/>
      <c r="R17" s="98"/>
      <c r="S17" s="98"/>
      <c r="T17" s="98"/>
    </row>
    <row r="18" spans="1:20" ht="114.75" customHeight="1">
      <c r="A18" s="98"/>
      <c r="B18" s="99"/>
      <c r="C18" s="100"/>
      <c r="D18" s="99"/>
      <c r="E18" s="101"/>
      <c r="F18" s="98"/>
      <c r="G18" s="101"/>
      <c r="H18" s="98"/>
      <c r="I18" s="98"/>
      <c r="J18" s="98"/>
      <c r="K18" s="101"/>
      <c r="L18" s="98"/>
      <c r="M18" s="98"/>
      <c r="N18" s="98"/>
      <c r="O18" s="101"/>
      <c r="P18" s="101"/>
      <c r="Q18" s="98"/>
      <c r="R18" s="98"/>
      <c r="S18" s="98"/>
      <c r="T18" s="98"/>
    </row>
    <row r="19" spans="1:20" ht="114.75" customHeight="1">
      <c r="A19" s="98"/>
      <c r="B19" s="99"/>
      <c r="C19" s="100"/>
      <c r="D19" s="99"/>
      <c r="E19" s="101"/>
      <c r="F19" s="98"/>
      <c r="G19" s="101"/>
      <c r="H19" s="98"/>
      <c r="I19" s="98"/>
      <c r="J19" s="98"/>
      <c r="K19" s="101"/>
      <c r="L19" s="98"/>
      <c r="M19" s="98"/>
      <c r="N19" s="98"/>
      <c r="O19" s="101"/>
      <c r="P19" s="101"/>
      <c r="Q19" s="98"/>
      <c r="R19" s="98"/>
      <c r="S19" s="98"/>
      <c r="T19" s="98"/>
    </row>
    <row r="20" spans="1:20" ht="114.75" customHeight="1">
      <c r="A20" s="98"/>
      <c r="B20" s="99"/>
      <c r="C20" s="100"/>
      <c r="D20" s="99"/>
      <c r="E20" s="101"/>
      <c r="F20" s="98"/>
      <c r="G20" s="101"/>
      <c r="H20" s="98"/>
      <c r="I20" s="98"/>
      <c r="J20" s="98"/>
      <c r="K20" s="101"/>
      <c r="L20" s="98"/>
      <c r="M20" s="98"/>
      <c r="N20" s="98"/>
      <c r="O20" s="101"/>
      <c r="P20" s="101"/>
      <c r="Q20" s="98"/>
      <c r="R20" s="98"/>
      <c r="S20" s="98"/>
      <c r="T20" s="98"/>
    </row>
    <row r="21" spans="1:20" ht="114.75" customHeight="1">
      <c r="A21" s="98"/>
      <c r="B21" s="99"/>
      <c r="C21" s="100"/>
      <c r="D21" s="99"/>
      <c r="E21" s="101"/>
      <c r="F21" s="98"/>
      <c r="G21" s="101"/>
      <c r="H21" s="98"/>
      <c r="I21" s="98"/>
      <c r="J21" s="98"/>
      <c r="K21" s="101"/>
      <c r="L21" s="98"/>
      <c r="M21" s="98"/>
      <c r="N21" s="98"/>
      <c r="O21" s="101"/>
      <c r="P21" s="101"/>
      <c r="Q21" s="98"/>
      <c r="R21" s="98"/>
      <c r="S21" s="98"/>
      <c r="T21" s="98"/>
    </row>
    <row r="22" spans="1:20" ht="114.75" customHeight="1">
      <c r="A22" s="98"/>
      <c r="B22" s="99"/>
      <c r="C22" s="100"/>
      <c r="D22" s="99"/>
      <c r="E22" s="101"/>
      <c r="F22" s="98"/>
      <c r="G22" s="101"/>
      <c r="H22" s="98"/>
      <c r="I22" s="98"/>
      <c r="J22" s="98"/>
      <c r="K22" s="101"/>
      <c r="L22" s="98"/>
      <c r="M22" s="98"/>
      <c r="N22" s="98"/>
      <c r="O22" s="101"/>
      <c r="P22" s="101"/>
      <c r="Q22" s="98"/>
      <c r="R22" s="98"/>
      <c r="S22" s="98"/>
      <c r="T22" s="98"/>
    </row>
    <row r="23" spans="1:20" ht="114.75" customHeight="1">
      <c r="A23" s="98"/>
      <c r="B23" s="99"/>
      <c r="C23" s="100"/>
      <c r="D23" s="99"/>
      <c r="E23" s="101"/>
      <c r="F23" s="98"/>
      <c r="G23" s="101"/>
      <c r="H23" s="98"/>
      <c r="I23" s="98"/>
      <c r="J23" s="98"/>
      <c r="K23" s="101"/>
      <c r="L23" s="98"/>
      <c r="M23" s="98"/>
      <c r="N23" s="98"/>
      <c r="O23" s="101"/>
      <c r="P23" s="101"/>
      <c r="Q23" s="98"/>
      <c r="R23" s="98"/>
      <c r="S23" s="98"/>
      <c r="T23" s="98"/>
    </row>
    <row r="24" spans="1:20" ht="114.75" customHeight="1">
      <c r="A24" s="98"/>
      <c r="B24" s="99"/>
      <c r="C24" s="100"/>
      <c r="D24" s="99"/>
      <c r="E24" s="101"/>
      <c r="F24" s="98"/>
      <c r="G24" s="101"/>
      <c r="H24" s="98"/>
      <c r="I24" s="98"/>
      <c r="J24" s="98"/>
      <c r="K24" s="101"/>
      <c r="L24" s="98"/>
      <c r="M24" s="98"/>
      <c r="N24" s="98"/>
      <c r="O24" s="101"/>
      <c r="P24" s="101"/>
      <c r="Q24" s="98"/>
      <c r="R24" s="98"/>
      <c r="S24" s="98"/>
      <c r="T24" s="98"/>
    </row>
    <row r="25" spans="1:20" ht="114.75" customHeight="1">
      <c r="A25" s="98"/>
      <c r="B25" s="99"/>
      <c r="C25" s="100"/>
      <c r="D25" s="99"/>
      <c r="E25" s="101"/>
      <c r="F25" s="98"/>
      <c r="G25" s="101"/>
      <c r="H25" s="98"/>
      <c r="I25" s="98"/>
      <c r="J25" s="98"/>
      <c r="K25" s="101"/>
      <c r="L25" s="98"/>
      <c r="M25" s="98"/>
      <c r="N25" s="98"/>
      <c r="O25" s="101"/>
      <c r="P25" s="101"/>
      <c r="Q25" s="98"/>
      <c r="R25" s="98"/>
      <c r="S25" s="98"/>
      <c r="T25" s="98"/>
    </row>
    <row r="26" spans="1:20" ht="114.75" customHeight="1">
      <c r="A26" s="98"/>
      <c r="B26" s="99"/>
      <c r="C26" s="100"/>
      <c r="D26" s="99"/>
      <c r="E26" s="101"/>
      <c r="F26" s="98"/>
      <c r="G26" s="101"/>
      <c r="H26" s="98"/>
      <c r="I26" s="98"/>
      <c r="J26" s="98"/>
      <c r="K26" s="101"/>
      <c r="L26" s="98"/>
      <c r="M26" s="98"/>
      <c r="N26" s="98"/>
      <c r="O26" s="101"/>
      <c r="P26" s="101"/>
      <c r="Q26" s="98"/>
      <c r="R26" s="98"/>
      <c r="S26" s="98"/>
      <c r="T26" s="98"/>
    </row>
    <row r="27" spans="1:20" ht="114.75" customHeight="1">
      <c r="A27" s="98"/>
      <c r="B27" s="99"/>
      <c r="C27" s="100"/>
      <c r="D27" s="99"/>
      <c r="E27" s="101"/>
      <c r="F27" s="98"/>
      <c r="G27" s="101"/>
      <c r="H27" s="98"/>
      <c r="I27" s="98"/>
      <c r="J27" s="98"/>
      <c r="K27" s="101"/>
      <c r="L27" s="98"/>
      <c r="M27" s="98"/>
      <c r="N27" s="98"/>
      <c r="O27" s="101"/>
      <c r="P27" s="101"/>
      <c r="Q27" s="98"/>
      <c r="R27" s="98"/>
      <c r="S27" s="98"/>
      <c r="T27" s="98"/>
    </row>
    <row r="28" spans="1:20" ht="114.75" customHeight="1">
      <c r="A28" s="98"/>
      <c r="B28" s="99"/>
      <c r="C28" s="100"/>
      <c r="D28" s="99"/>
      <c r="E28" s="101"/>
      <c r="F28" s="98"/>
      <c r="G28" s="101"/>
      <c r="H28" s="98"/>
      <c r="I28" s="98"/>
      <c r="J28" s="98"/>
      <c r="K28" s="101"/>
      <c r="L28" s="98"/>
      <c r="M28" s="98"/>
      <c r="N28" s="98"/>
      <c r="O28" s="101"/>
      <c r="P28" s="101"/>
      <c r="Q28" s="98"/>
      <c r="R28" s="98"/>
      <c r="S28" s="98"/>
      <c r="T28" s="98"/>
    </row>
    <row r="29" spans="1:20" ht="114.75" customHeight="1">
      <c r="A29" s="98"/>
      <c r="B29" s="99"/>
      <c r="C29" s="100"/>
      <c r="D29" s="99"/>
      <c r="E29" s="101"/>
      <c r="F29" s="98"/>
      <c r="G29" s="101"/>
      <c r="H29" s="98"/>
      <c r="I29" s="98"/>
      <c r="J29" s="98"/>
      <c r="K29" s="101"/>
      <c r="L29" s="98"/>
      <c r="M29" s="98"/>
      <c r="N29" s="98"/>
      <c r="O29" s="101"/>
      <c r="P29" s="101"/>
      <c r="Q29" s="98"/>
      <c r="R29" s="98"/>
      <c r="S29" s="98"/>
      <c r="T29" s="98"/>
    </row>
    <row r="30" spans="1:20" ht="114.75" customHeight="1">
      <c r="A30" s="98"/>
      <c r="B30" s="99"/>
      <c r="C30" s="100"/>
      <c r="D30" s="99"/>
      <c r="E30" s="101"/>
      <c r="F30" s="98"/>
      <c r="G30" s="101"/>
      <c r="H30" s="98"/>
      <c r="I30" s="98"/>
      <c r="J30" s="98"/>
      <c r="K30" s="101"/>
      <c r="L30" s="98"/>
      <c r="M30" s="98"/>
      <c r="N30" s="98"/>
      <c r="O30" s="101"/>
      <c r="P30" s="101"/>
      <c r="Q30" s="98"/>
      <c r="R30" s="98"/>
      <c r="S30" s="98"/>
      <c r="T30" s="98"/>
    </row>
    <row r="31" spans="1:20" ht="114.75" customHeight="1">
      <c r="A31" s="98"/>
      <c r="B31" s="99"/>
      <c r="C31" s="100"/>
      <c r="D31" s="99"/>
      <c r="E31" s="101"/>
      <c r="F31" s="98"/>
      <c r="G31" s="101"/>
      <c r="H31" s="98"/>
      <c r="I31" s="98"/>
      <c r="J31" s="98"/>
      <c r="K31" s="101"/>
      <c r="L31" s="98"/>
      <c r="M31" s="98"/>
      <c r="N31" s="98"/>
      <c r="O31" s="101"/>
      <c r="P31" s="101"/>
      <c r="Q31" s="98"/>
      <c r="R31" s="98"/>
      <c r="S31" s="98"/>
      <c r="T31" s="98"/>
    </row>
    <row r="32" spans="1:20" ht="114.75" customHeight="1">
      <c r="A32" s="98"/>
      <c r="B32" s="99"/>
      <c r="C32" s="100"/>
      <c r="D32" s="99"/>
      <c r="E32" s="101"/>
      <c r="F32" s="98"/>
      <c r="G32" s="101"/>
      <c r="H32" s="98"/>
      <c r="I32" s="98"/>
      <c r="J32" s="98"/>
      <c r="K32" s="101"/>
      <c r="L32" s="98"/>
      <c r="M32" s="98"/>
      <c r="N32" s="98"/>
      <c r="O32" s="101"/>
      <c r="P32" s="101"/>
      <c r="Q32" s="98"/>
      <c r="R32" s="98"/>
      <c r="S32" s="98"/>
      <c r="T32" s="98"/>
    </row>
    <row r="33" spans="1:20" ht="114.75" customHeight="1">
      <c r="A33" s="98"/>
      <c r="B33" s="99"/>
      <c r="C33" s="100"/>
      <c r="D33" s="99"/>
      <c r="E33" s="101"/>
      <c r="F33" s="98"/>
      <c r="G33" s="101"/>
      <c r="H33" s="98"/>
      <c r="I33" s="98"/>
      <c r="J33" s="98"/>
      <c r="K33" s="101"/>
      <c r="L33" s="98"/>
      <c r="M33" s="98"/>
      <c r="N33" s="98"/>
      <c r="O33" s="101"/>
      <c r="P33" s="101"/>
      <c r="Q33" s="98"/>
      <c r="R33" s="98"/>
      <c r="S33" s="98"/>
      <c r="T33" s="98"/>
    </row>
    <row r="34" spans="1:20" ht="114.75" customHeight="1">
      <c r="A34" s="98"/>
      <c r="B34" s="99"/>
      <c r="C34" s="100"/>
      <c r="D34" s="99"/>
      <c r="E34" s="101"/>
      <c r="F34" s="98"/>
      <c r="G34" s="101"/>
      <c r="H34" s="98"/>
      <c r="I34" s="98"/>
      <c r="J34" s="98"/>
      <c r="K34" s="101"/>
      <c r="L34" s="98"/>
      <c r="M34" s="98"/>
      <c r="N34" s="98"/>
      <c r="O34" s="101"/>
      <c r="P34" s="101"/>
      <c r="Q34" s="98"/>
      <c r="R34" s="98"/>
      <c r="S34" s="98"/>
      <c r="T34" s="98"/>
    </row>
    <row r="35" spans="1:20" ht="114.75" customHeight="1">
      <c r="A35" s="98"/>
      <c r="B35" s="99"/>
      <c r="C35" s="100"/>
      <c r="D35" s="99"/>
      <c r="E35" s="101"/>
      <c r="F35" s="98"/>
      <c r="G35" s="101"/>
      <c r="H35" s="98"/>
      <c r="I35" s="98"/>
      <c r="J35" s="98"/>
      <c r="K35" s="101"/>
      <c r="L35" s="98"/>
      <c r="M35" s="98"/>
      <c r="N35" s="98"/>
      <c r="O35" s="101"/>
      <c r="P35" s="101"/>
      <c r="Q35" s="98"/>
      <c r="R35" s="98"/>
      <c r="S35" s="98"/>
      <c r="T35" s="98"/>
    </row>
    <row r="36" spans="1:20" ht="114.75" customHeight="1">
      <c r="A36" s="98"/>
      <c r="B36" s="99"/>
      <c r="C36" s="100"/>
      <c r="D36" s="99"/>
      <c r="E36" s="101"/>
      <c r="F36" s="98"/>
      <c r="G36" s="101"/>
      <c r="H36" s="98"/>
      <c r="I36" s="98"/>
      <c r="J36" s="98"/>
      <c r="K36" s="101"/>
      <c r="L36" s="98"/>
      <c r="M36" s="98"/>
      <c r="N36" s="98"/>
      <c r="O36" s="101"/>
      <c r="P36" s="101"/>
      <c r="Q36" s="98"/>
      <c r="R36" s="98"/>
      <c r="S36" s="98"/>
      <c r="T36" s="98"/>
    </row>
    <row r="37" spans="1:20" ht="114.75" customHeight="1">
      <c r="A37" s="98"/>
      <c r="B37" s="99"/>
      <c r="C37" s="100"/>
      <c r="D37" s="99"/>
      <c r="E37" s="101"/>
      <c r="F37" s="98"/>
      <c r="G37" s="101"/>
      <c r="H37" s="98"/>
      <c r="I37" s="98"/>
      <c r="J37" s="98"/>
      <c r="K37" s="101"/>
      <c r="L37" s="98"/>
      <c r="M37" s="98"/>
      <c r="N37" s="98"/>
      <c r="O37" s="101"/>
      <c r="P37" s="101"/>
      <c r="Q37" s="98"/>
      <c r="R37" s="98"/>
      <c r="S37" s="98"/>
      <c r="T37" s="98"/>
    </row>
    <row r="38" spans="1:20" ht="114.75" customHeight="1">
      <c r="A38" s="98"/>
      <c r="B38" s="99"/>
      <c r="C38" s="100"/>
      <c r="D38" s="99"/>
      <c r="E38" s="101"/>
      <c r="F38" s="98"/>
      <c r="G38" s="101"/>
      <c r="H38" s="98"/>
      <c r="I38" s="98"/>
      <c r="J38" s="98"/>
      <c r="K38" s="101"/>
      <c r="L38" s="98"/>
      <c r="M38" s="98"/>
      <c r="N38" s="98"/>
      <c r="O38" s="101"/>
      <c r="P38" s="101"/>
      <c r="Q38" s="98"/>
      <c r="R38" s="98"/>
      <c r="S38" s="98"/>
      <c r="T38" s="98"/>
    </row>
    <row r="39" spans="1:20" ht="114.75" customHeight="1">
      <c r="A39" s="98"/>
      <c r="B39" s="99"/>
      <c r="C39" s="100"/>
      <c r="D39" s="99"/>
      <c r="E39" s="101"/>
      <c r="F39" s="98"/>
      <c r="G39" s="101"/>
      <c r="H39" s="98"/>
      <c r="I39" s="98"/>
      <c r="J39" s="98"/>
      <c r="K39" s="101"/>
      <c r="L39" s="98"/>
      <c r="M39" s="98"/>
      <c r="N39" s="98"/>
      <c r="O39" s="101"/>
      <c r="P39" s="101"/>
      <c r="Q39" s="98"/>
      <c r="R39" s="98"/>
      <c r="S39" s="98"/>
      <c r="T39" s="98"/>
    </row>
    <row r="40" spans="1:20" ht="114.75" customHeight="1">
      <c r="A40" s="98"/>
      <c r="B40" s="99"/>
      <c r="C40" s="100"/>
      <c r="D40" s="99"/>
      <c r="E40" s="101"/>
      <c r="F40" s="98"/>
      <c r="G40" s="101"/>
      <c r="H40" s="98"/>
      <c r="I40" s="98"/>
      <c r="J40" s="98"/>
      <c r="K40" s="101"/>
      <c r="L40" s="98"/>
      <c r="M40" s="98"/>
      <c r="N40" s="98"/>
      <c r="O40" s="101"/>
      <c r="P40" s="101"/>
      <c r="Q40" s="98"/>
      <c r="R40" s="98"/>
      <c r="S40" s="98"/>
      <c r="T40" s="98"/>
    </row>
    <row r="41" spans="1:20" ht="114.75" customHeight="1">
      <c r="A41" s="98"/>
      <c r="B41" s="99"/>
      <c r="C41" s="100"/>
      <c r="D41" s="99"/>
      <c r="E41" s="101"/>
      <c r="F41" s="98"/>
      <c r="G41" s="101"/>
      <c r="H41" s="98"/>
      <c r="I41" s="98"/>
      <c r="J41" s="98"/>
      <c r="K41" s="101"/>
      <c r="L41" s="98"/>
      <c r="M41" s="98"/>
      <c r="N41" s="98"/>
      <c r="O41" s="101"/>
      <c r="P41" s="101"/>
      <c r="Q41" s="98"/>
      <c r="R41" s="98"/>
      <c r="S41" s="98"/>
      <c r="T41" s="98"/>
    </row>
    <row r="42" spans="1:20" ht="114.75" customHeight="1">
      <c r="A42" s="98"/>
      <c r="B42" s="99"/>
      <c r="C42" s="100"/>
      <c r="D42" s="99"/>
      <c r="E42" s="101"/>
      <c r="F42" s="98"/>
      <c r="G42" s="101"/>
      <c r="H42" s="98"/>
      <c r="I42" s="98"/>
      <c r="J42" s="98"/>
      <c r="K42" s="101"/>
      <c r="L42" s="98"/>
      <c r="M42" s="98"/>
      <c r="N42" s="98"/>
      <c r="O42" s="101"/>
      <c r="P42" s="101"/>
      <c r="Q42" s="98"/>
      <c r="R42" s="98"/>
      <c r="S42" s="98"/>
      <c r="T42" s="98"/>
    </row>
    <row r="43" spans="1:20" ht="114.75" customHeight="1">
      <c r="A43" s="98"/>
      <c r="B43" s="99"/>
      <c r="C43" s="100"/>
      <c r="D43" s="99"/>
      <c r="E43" s="101"/>
      <c r="F43" s="98"/>
      <c r="G43" s="101"/>
      <c r="H43" s="98"/>
      <c r="I43" s="98"/>
      <c r="J43" s="98"/>
      <c r="K43" s="101"/>
      <c r="L43" s="98"/>
      <c r="M43" s="98"/>
      <c r="N43" s="98"/>
      <c r="O43" s="101"/>
      <c r="P43" s="101"/>
      <c r="Q43" s="98"/>
      <c r="R43" s="98"/>
      <c r="S43" s="98"/>
      <c r="T43" s="98"/>
    </row>
    <row r="44" spans="1:20" ht="114.75" customHeight="1">
      <c r="A44" s="98"/>
      <c r="B44" s="99"/>
      <c r="C44" s="100"/>
      <c r="D44" s="99"/>
      <c r="E44" s="101"/>
      <c r="F44" s="98"/>
      <c r="G44" s="101"/>
      <c r="H44" s="98"/>
      <c r="I44" s="98"/>
      <c r="J44" s="98"/>
      <c r="K44" s="101"/>
      <c r="L44" s="98"/>
      <c r="M44" s="98"/>
      <c r="N44" s="98"/>
      <c r="O44" s="101"/>
      <c r="P44" s="101"/>
      <c r="Q44" s="98"/>
      <c r="R44" s="98"/>
      <c r="S44" s="98"/>
      <c r="T44" s="98"/>
    </row>
    <row r="45" spans="1:20" ht="114.75" customHeight="1">
      <c r="A45" s="98"/>
      <c r="B45" s="99"/>
      <c r="C45" s="100"/>
      <c r="D45" s="99"/>
      <c r="E45" s="101"/>
      <c r="F45" s="98"/>
      <c r="G45" s="101"/>
      <c r="H45" s="98"/>
      <c r="I45" s="98"/>
      <c r="J45" s="98"/>
      <c r="K45" s="101"/>
      <c r="L45" s="98"/>
      <c r="M45" s="98"/>
      <c r="N45" s="98"/>
      <c r="O45" s="101"/>
      <c r="P45" s="101"/>
      <c r="Q45" s="98"/>
      <c r="R45" s="98"/>
      <c r="S45" s="98"/>
      <c r="T45" s="98"/>
    </row>
    <row r="46" spans="1:20" ht="114.75" customHeight="1">
      <c r="A46" s="98"/>
      <c r="B46" s="99"/>
      <c r="C46" s="100"/>
      <c r="D46" s="99"/>
      <c r="E46" s="101"/>
      <c r="F46" s="98"/>
      <c r="G46" s="101"/>
      <c r="H46" s="98"/>
      <c r="I46" s="98"/>
      <c r="J46" s="98"/>
      <c r="K46" s="101"/>
      <c r="L46" s="98"/>
      <c r="M46" s="98"/>
      <c r="N46" s="98"/>
      <c r="O46" s="101"/>
      <c r="P46" s="101"/>
      <c r="Q46" s="98"/>
      <c r="R46" s="98"/>
      <c r="S46" s="98"/>
      <c r="T46" s="98"/>
    </row>
    <row r="47" spans="1:20" ht="114.75" customHeight="1">
      <c r="A47" s="98"/>
      <c r="B47" s="99"/>
      <c r="C47" s="100"/>
      <c r="D47" s="99"/>
      <c r="E47" s="101"/>
      <c r="F47" s="98"/>
      <c r="G47" s="101"/>
      <c r="H47" s="98"/>
      <c r="I47" s="98"/>
      <c r="J47" s="98"/>
      <c r="K47" s="101"/>
      <c r="L47" s="98"/>
      <c r="M47" s="98"/>
      <c r="N47" s="98"/>
      <c r="O47" s="101"/>
      <c r="P47" s="101"/>
      <c r="Q47" s="98"/>
      <c r="R47" s="98"/>
      <c r="S47" s="98"/>
      <c r="T47" s="98"/>
    </row>
    <row r="48" spans="1:20" ht="114.75" customHeight="1">
      <c r="A48" s="98"/>
      <c r="B48" s="99"/>
      <c r="C48" s="100"/>
      <c r="D48" s="99"/>
      <c r="E48" s="101"/>
      <c r="F48" s="98"/>
      <c r="G48" s="101"/>
      <c r="H48" s="98"/>
      <c r="I48" s="98"/>
      <c r="J48" s="98"/>
      <c r="K48" s="101"/>
      <c r="L48" s="98"/>
      <c r="M48" s="98"/>
      <c r="N48" s="98"/>
      <c r="O48" s="101"/>
      <c r="P48" s="101"/>
      <c r="Q48" s="98"/>
      <c r="R48" s="98"/>
      <c r="S48" s="98"/>
      <c r="T48" s="98"/>
    </row>
    <row r="49" spans="1:20" ht="114.75" customHeight="1">
      <c r="A49" s="98"/>
      <c r="B49" s="99"/>
      <c r="C49" s="100"/>
      <c r="D49" s="99"/>
      <c r="E49" s="101"/>
      <c r="F49" s="98"/>
      <c r="G49" s="101"/>
      <c r="H49" s="98"/>
      <c r="I49" s="98"/>
      <c r="J49" s="98"/>
      <c r="K49" s="101"/>
      <c r="L49" s="98"/>
      <c r="M49" s="98"/>
      <c r="N49" s="98"/>
      <c r="O49" s="101"/>
      <c r="P49" s="101"/>
      <c r="Q49" s="98"/>
      <c r="R49" s="98"/>
      <c r="S49" s="98"/>
      <c r="T49" s="98"/>
    </row>
    <row r="50" spans="1:20" ht="114.75" customHeight="1">
      <c r="A50" s="98"/>
      <c r="B50" s="99"/>
      <c r="C50" s="100"/>
      <c r="D50" s="99"/>
      <c r="E50" s="101"/>
      <c r="F50" s="98"/>
      <c r="G50" s="101"/>
      <c r="H50" s="98"/>
      <c r="I50" s="98"/>
      <c r="J50" s="98"/>
      <c r="K50" s="101"/>
      <c r="L50" s="98"/>
      <c r="M50" s="98"/>
      <c r="N50" s="98"/>
      <c r="O50" s="101"/>
      <c r="P50" s="101"/>
      <c r="Q50" s="98"/>
      <c r="R50" s="98"/>
      <c r="S50" s="98"/>
      <c r="T50" s="98"/>
    </row>
    <row r="51" spans="1:20" ht="114.75" customHeight="1">
      <c r="A51" s="98"/>
      <c r="B51" s="99"/>
      <c r="C51" s="100"/>
      <c r="D51" s="99"/>
      <c r="E51" s="101"/>
      <c r="F51" s="98"/>
      <c r="G51" s="101"/>
      <c r="H51" s="98"/>
      <c r="I51" s="98"/>
      <c r="J51" s="98"/>
      <c r="K51" s="101"/>
      <c r="L51" s="98"/>
      <c r="M51" s="98"/>
      <c r="N51" s="98"/>
      <c r="O51" s="101"/>
      <c r="P51" s="101"/>
      <c r="Q51" s="98"/>
      <c r="R51" s="98"/>
      <c r="S51" s="98"/>
      <c r="T51" s="98"/>
    </row>
    <row r="52" spans="1:20" ht="114.75" customHeight="1">
      <c r="A52" s="98"/>
      <c r="B52" s="99"/>
      <c r="C52" s="100"/>
      <c r="D52" s="99"/>
      <c r="E52" s="101"/>
      <c r="F52" s="98"/>
      <c r="G52" s="101"/>
      <c r="H52" s="98"/>
      <c r="I52" s="98"/>
      <c r="J52" s="98"/>
      <c r="K52" s="101"/>
      <c r="L52" s="98"/>
      <c r="M52" s="98"/>
      <c r="N52" s="98"/>
      <c r="O52" s="101"/>
      <c r="P52" s="101"/>
      <c r="Q52" s="98"/>
      <c r="R52" s="98"/>
      <c r="S52" s="98"/>
      <c r="T52" s="98"/>
    </row>
    <row r="53" spans="1:20" ht="114.75" customHeight="1">
      <c r="A53" s="98"/>
      <c r="B53" s="99"/>
      <c r="C53" s="100"/>
      <c r="D53" s="99"/>
      <c r="E53" s="101"/>
      <c r="F53" s="98"/>
      <c r="G53" s="101"/>
      <c r="H53" s="98"/>
      <c r="I53" s="98"/>
      <c r="J53" s="98"/>
      <c r="K53" s="101"/>
      <c r="L53" s="98"/>
      <c r="M53" s="98"/>
      <c r="N53" s="98"/>
      <c r="O53" s="101"/>
      <c r="P53" s="101"/>
      <c r="Q53" s="98"/>
      <c r="R53" s="98"/>
      <c r="S53" s="98"/>
      <c r="T53" s="98"/>
    </row>
    <row r="54" spans="1:20" ht="114.75" customHeight="1">
      <c r="A54" s="98"/>
      <c r="B54" s="99"/>
      <c r="C54" s="100"/>
      <c r="D54" s="99"/>
      <c r="E54" s="101"/>
      <c r="F54" s="98"/>
      <c r="G54" s="101"/>
      <c r="H54" s="98"/>
      <c r="I54" s="98"/>
      <c r="J54" s="98"/>
      <c r="K54" s="101"/>
      <c r="L54" s="98"/>
      <c r="M54" s="98"/>
      <c r="N54" s="98"/>
      <c r="O54" s="101"/>
      <c r="P54" s="101"/>
      <c r="Q54" s="98"/>
      <c r="R54" s="98"/>
      <c r="S54" s="98"/>
      <c r="T54" s="98"/>
    </row>
    <row r="55" spans="1:20" ht="114.75" customHeight="1">
      <c r="A55" s="98"/>
      <c r="B55" s="99"/>
      <c r="C55" s="100"/>
      <c r="D55" s="99"/>
      <c r="E55" s="101"/>
      <c r="F55" s="98"/>
      <c r="G55" s="101"/>
      <c r="H55" s="98"/>
      <c r="I55" s="98"/>
      <c r="J55" s="98"/>
      <c r="K55" s="101"/>
      <c r="L55" s="98"/>
      <c r="M55" s="98"/>
      <c r="N55" s="98"/>
      <c r="O55" s="101"/>
      <c r="P55" s="101"/>
      <c r="Q55" s="98"/>
      <c r="R55" s="98"/>
      <c r="S55" s="98"/>
      <c r="T55" s="98"/>
    </row>
    <row r="56" spans="1:20" ht="114.75" customHeight="1">
      <c r="A56" s="98"/>
      <c r="B56" s="99"/>
      <c r="C56" s="100"/>
      <c r="D56" s="99"/>
      <c r="E56" s="101"/>
      <c r="F56" s="98"/>
      <c r="G56" s="101"/>
      <c r="H56" s="98"/>
      <c r="I56" s="98"/>
      <c r="J56" s="98"/>
      <c r="K56" s="101"/>
      <c r="L56" s="98"/>
      <c r="M56" s="98"/>
      <c r="N56" s="98"/>
      <c r="O56" s="101"/>
      <c r="P56" s="101"/>
      <c r="Q56" s="98"/>
      <c r="R56" s="98"/>
      <c r="S56" s="98"/>
      <c r="T56" s="98"/>
    </row>
    <row r="57" spans="1:20" ht="114.75" customHeight="1">
      <c r="A57" s="98"/>
      <c r="B57" s="99"/>
      <c r="C57" s="100"/>
      <c r="D57" s="99"/>
      <c r="E57" s="101"/>
      <c r="F57" s="98"/>
      <c r="G57" s="101"/>
      <c r="H57" s="98"/>
      <c r="I57" s="98"/>
      <c r="J57" s="98"/>
      <c r="K57" s="101"/>
      <c r="L57" s="98"/>
      <c r="M57" s="98"/>
      <c r="N57" s="98"/>
      <c r="O57" s="101"/>
      <c r="P57" s="101"/>
      <c r="Q57" s="98"/>
      <c r="R57" s="98"/>
      <c r="S57" s="98"/>
      <c r="T57" s="98"/>
    </row>
    <row r="58" spans="1:20" ht="114.75" customHeight="1">
      <c r="A58" s="98"/>
      <c r="B58" s="99"/>
      <c r="C58" s="100"/>
      <c r="D58" s="99"/>
      <c r="E58" s="101"/>
      <c r="F58" s="98"/>
      <c r="G58" s="101"/>
      <c r="H58" s="98"/>
      <c r="I58" s="98"/>
      <c r="J58" s="98"/>
      <c r="K58" s="101"/>
      <c r="L58" s="98"/>
      <c r="M58" s="98"/>
      <c r="N58" s="98"/>
      <c r="O58" s="101"/>
      <c r="P58" s="101"/>
      <c r="Q58" s="98"/>
      <c r="R58" s="98"/>
      <c r="S58" s="98"/>
      <c r="T58" s="98"/>
    </row>
    <row r="59" spans="1:20" ht="114.75" customHeight="1">
      <c r="A59" s="98"/>
      <c r="B59" s="99"/>
      <c r="C59" s="100"/>
      <c r="D59" s="99"/>
      <c r="E59" s="101"/>
      <c r="F59" s="98"/>
      <c r="G59" s="101"/>
      <c r="H59" s="98"/>
      <c r="I59" s="98"/>
      <c r="J59" s="98"/>
      <c r="K59" s="101"/>
      <c r="L59" s="98"/>
      <c r="M59" s="98"/>
      <c r="N59" s="98"/>
      <c r="O59" s="101"/>
      <c r="P59" s="101"/>
      <c r="Q59" s="98"/>
      <c r="R59" s="98"/>
      <c r="S59" s="98"/>
      <c r="T59" s="98"/>
    </row>
    <row r="60" spans="1:20" ht="114.75" customHeight="1">
      <c r="A60" s="98"/>
      <c r="B60" s="99"/>
      <c r="C60" s="100"/>
      <c r="D60" s="99"/>
      <c r="E60" s="101"/>
      <c r="F60" s="98"/>
      <c r="G60" s="101"/>
      <c r="H60" s="98"/>
      <c r="I60" s="98"/>
      <c r="J60" s="98"/>
      <c r="K60" s="101"/>
      <c r="L60" s="98"/>
      <c r="M60" s="98"/>
      <c r="N60" s="98"/>
      <c r="O60" s="101"/>
      <c r="P60" s="101"/>
      <c r="Q60" s="98"/>
      <c r="R60" s="98"/>
      <c r="S60" s="98"/>
      <c r="T60" s="98"/>
    </row>
    <row r="61" spans="1:20" ht="114.75" customHeight="1">
      <c r="A61" s="98"/>
      <c r="B61" s="99"/>
      <c r="C61" s="100"/>
      <c r="D61" s="99"/>
      <c r="E61" s="101"/>
      <c r="F61" s="98"/>
      <c r="G61" s="101"/>
      <c r="H61" s="98"/>
      <c r="I61" s="98"/>
      <c r="J61" s="98"/>
      <c r="K61" s="101"/>
      <c r="L61" s="98"/>
      <c r="M61" s="98"/>
      <c r="N61" s="98"/>
      <c r="O61" s="101"/>
      <c r="P61" s="101"/>
      <c r="Q61" s="98"/>
      <c r="R61" s="98"/>
      <c r="S61" s="98"/>
      <c r="T61" s="98"/>
    </row>
    <row r="62" spans="1:20" ht="114.75" customHeight="1">
      <c r="A62" s="98"/>
      <c r="B62" s="99"/>
      <c r="C62" s="100"/>
      <c r="D62" s="99"/>
      <c r="E62" s="101"/>
      <c r="F62" s="98"/>
      <c r="G62" s="101"/>
      <c r="H62" s="98"/>
      <c r="I62" s="98"/>
      <c r="J62" s="98"/>
      <c r="K62" s="101"/>
      <c r="L62" s="98"/>
      <c r="M62" s="98"/>
      <c r="N62" s="98"/>
      <c r="O62" s="101"/>
      <c r="P62" s="101"/>
      <c r="Q62" s="98"/>
      <c r="R62" s="98"/>
      <c r="S62" s="98"/>
      <c r="T62" s="98"/>
    </row>
    <row r="63" spans="1:20" ht="114.75" customHeight="1">
      <c r="A63" s="98"/>
      <c r="B63" s="99"/>
      <c r="C63" s="100"/>
      <c r="D63" s="99"/>
      <c r="E63" s="101"/>
      <c r="F63" s="98"/>
      <c r="G63" s="101"/>
      <c r="H63" s="98"/>
      <c r="I63" s="98"/>
      <c r="J63" s="98"/>
      <c r="K63" s="101"/>
      <c r="L63" s="98"/>
      <c r="M63" s="98"/>
      <c r="N63" s="98"/>
      <c r="O63" s="101"/>
      <c r="P63" s="101"/>
      <c r="Q63" s="98"/>
      <c r="R63" s="98"/>
      <c r="S63" s="98"/>
      <c r="T63" s="98"/>
    </row>
    <row r="64" spans="1:20" ht="114.75" customHeight="1">
      <c r="A64" s="98"/>
      <c r="B64" s="99"/>
      <c r="C64" s="100"/>
      <c r="D64" s="99"/>
      <c r="E64" s="101"/>
      <c r="F64" s="98"/>
      <c r="G64" s="101"/>
      <c r="H64" s="98"/>
      <c r="I64" s="98"/>
      <c r="J64" s="98"/>
      <c r="K64" s="101"/>
      <c r="L64" s="98"/>
      <c r="M64" s="98"/>
      <c r="N64" s="98"/>
      <c r="O64" s="101"/>
      <c r="P64" s="101"/>
      <c r="Q64" s="98"/>
      <c r="R64" s="98"/>
      <c r="S64" s="98"/>
      <c r="T64" s="98"/>
    </row>
    <row r="65" spans="1:20" ht="114.75" customHeight="1">
      <c r="A65" s="98"/>
      <c r="B65" s="99"/>
      <c r="C65" s="100"/>
      <c r="D65" s="99"/>
      <c r="E65" s="101"/>
      <c r="F65" s="98"/>
      <c r="G65" s="101"/>
      <c r="H65" s="98"/>
      <c r="I65" s="98"/>
      <c r="J65" s="98"/>
      <c r="K65" s="101"/>
      <c r="L65" s="98"/>
      <c r="M65" s="98"/>
      <c r="N65" s="98"/>
      <c r="O65" s="101"/>
      <c r="P65" s="101"/>
      <c r="Q65" s="98"/>
      <c r="R65" s="98"/>
      <c r="S65" s="98"/>
      <c r="T65" s="98"/>
    </row>
    <row r="66" spans="1:20" ht="114.75" customHeight="1">
      <c r="A66" s="98"/>
      <c r="B66" s="99"/>
      <c r="C66" s="100"/>
      <c r="D66" s="99"/>
      <c r="E66" s="101"/>
      <c r="F66" s="98"/>
      <c r="G66" s="101"/>
      <c r="H66" s="98"/>
      <c r="I66" s="98"/>
      <c r="J66" s="98"/>
      <c r="K66" s="101"/>
      <c r="L66" s="98"/>
      <c r="M66" s="98"/>
      <c r="N66" s="98"/>
      <c r="O66" s="101"/>
      <c r="P66" s="101"/>
      <c r="Q66" s="98"/>
      <c r="R66" s="98"/>
      <c r="S66" s="98"/>
      <c r="T66" s="98"/>
    </row>
    <row r="67" spans="1:20" ht="114.75" customHeight="1">
      <c r="A67" s="98"/>
      <c r="B67" s="99"/>
      <c r="C67" s="100"/>
      <c r="D67" s="99"/>
      <c r="E67" s="101"/>
      <c r="F67" s="98"/>
      <c r="G67" s="101"/>
      <c r="H67" s="98"/>
      <c r="I67" s="98"/>
      <c r="J67" s="98"/>
      <c r="K67" s="101"/>
      <c r="L67" s="98"/>
      <c r="M67" s="98"/>
      <c r="N67" s="98"/>
      <c r="O67" s="101"/>
      <c r="P67" s="101"/>
      <c r="Q67" s="98"/>
      <c r="R67" s="98"/>
      <c r="S67" s="98"/>
      <c r="T67" s="98"/>
    </row>
    <row r="68" spans="1:20" ht="114.75" customHeight="1">
      <c r="A68" s="98"/>
      <c r="B68" s="99"/>
      <c r="C68" s="100"/>
      <c r="D68" s="99"/>
      <c r="E68" s="101"/>
      <c r="F68" s="98"/>
      <c r="G68" s="101"/>
      <c r="H68" s="98"/>
      <c r="I68" s="98"/>
      <c r="J68" s="98"/>
      <c r="K68" s="101"/>
      <c r="L68" s="98"/>
      <c r="M68" s="98"/>
      <c r="N68" s="98"/>
      <c r="O68" s="101"/>
      <c r="P68" s="101"/>
      <c r="Q68" s="98"/>
      <c r="R68" s="98"/>
      <c r="S68" s="98"/>
      <c r="T68" s="98"/>
    </row>
    <row r="69" spans="1:20" ht="114.75" customHeight="1">
      <c r="A69" s="98"/>
      <c r="B69" s="99"/>
      <c r="C69" s="100"/>
      <c r="D69" s="99"/>
      <c r="E69" s="101"/>
      <c r="F69" s="98"/>
      <c r="G69" s="101"/>
      <c r="H69" s="98"/>
      <c r="I69" s="98"/>
      <c r="J69" s="98"/>
      <c r="K69" s="101"/>
      <c r="L69" s="98"/>
      <c r="M69" s="98"/>
      <c r="N69" s="98"/>
      <c r="O69" s="101"/>
      <c r="P69" s="101"/>
      <c r="Q69" s="98"/>
      <c r="R69" s="98"/>
      <c r="S69" s="98"/>
      <c r="T69" s="98"/>
    </row>
    <row r="70" spans="1:20" ht="114.75" customHeight="1">
      <c r="A70" s="98"/>
      <c r="B70" s="99"/>
      <c r="C70" s="100"/>
      <c r="D70" s="99"/>
      <c r="E70" s="101"/>
      <c r="F70" s="98"/>
      <c r="G70" s="101"/>
      <c r="H70" s="98"/>
      <c r="I70" s="98"/>
      <c r="J70" s="98"/>
      <c r="K70" s="101"/>
      <c r="L70" s="98"/>
      <c r="M70" s="98"/>
      <c r="N70" s="98"/>
      <c r="O70" s="101"/>
      <c r="P70" s="101"/>
      <c r="Q70" s="98"/>
      <c r="R70" s="98"/>
      <c r="S70" s="98"/>
      <c r="T70" s="98"/>
    </row>
    <row r="71" spans="1:20" ht="114.75" customHeight="1">
      <c r="A71" s="98"/>
      <c r="B71" s="99"/>
      <c r="C71" s="100"/>
      <c r="D71" s="99"/>
      <c r="E71" s="101"/>
      <c r="F71" s="98"/>
      <c r="G71" s="101"/>
      <c r="H71" s="98"/>
      <c r="I71" s="98"/>
      <c r="J71" s="98"/>
      <c r="K71" s="101"/>
      <c r="L71" s="98"/>
      <c r="M71" s="98"/>
      <c r="N71" s="98"/>
      <c r="O71" s="101"/>
      <c r="P71" s="101"/>
      <c r="Q71" s="98"/>
      <c r="R71" s="98"/>
      <c r="S71" s="98"/>
      <c r="T71" s="98"/>
    </row>
    <row r="72" spans="1:20" ht="114.75" customHeight="1">
      <c r="A72" s="98"/>
      <c r="B72" s="99"/>
      <c r="C72" s="100"/>
      <c r="D72" s="99"/>
      <c r="E72" s="101"/>
      <c r="F72" s="98"/>
      <c r="G72" s="101"/>
      <c r="H72" s="98"/>
      <c r="I72" s="98"/>
      <c r="J72" s="98"/>
      <c r="K72" s="101"/>
      <c r="L72" s="98"/>
      <c r="M72" s="98"/>
      <c r="N72" s="98"/>
      <c r="O72" s="101"/>
      <c r="P72" s="101"/>
      <c r="Q72" s="98"/>
      <c r="R72" s="98"/>
      <c r="S72" s="98"/>
      <c r="T72" s="98"/>
    </row>
    <row r="73" spans="1:20" ht="114.75" customHeight="1">
      <c r="A73" s="98"/>
      <c r="B73" s="99"/>
      <c r="C73" s="100"/>
      <c r="D73" s="99"/>
      <c r="E73" s="101"/>
      <c r="F73" s="98"/>
      <c r="G73" s="101"/>
      <c r="H73" s="98"/>
      <c r="I73" s="98"/>
      <c r="J73" s="98"/>
      <c r="K73" s="101"/>
      <c r="L73" s="98"/>
      <c r="M73" s="98"/>
      <c r="N73" s="98"/>
      <c r="O73" s="101"/>
      <c r="P73" s="101"/>
      <c r="Q73" s="98"/>
      <c r="R73" s="98"/>
      <c r="S73" s="98"/>
      <c r="T73" s="98"/>
    </row>
    <row r="74" spans="1:20" ht="114.75" customHeight="1">
      <c r="A74" s="98"/>
      <c r="B74" s="99"/>
      <c r="C74" s="100"/>
      <c r="D74" s="99"/>
      <c r="E74" s="101"/>
      <c r="F74" s="98"/>
      <c r="G74" s="101"/>
      <c r="H74" s="98"/>
      <c r="I74" s="98"/>
      <c r="J74" s="98"/>
      <c r="K74" s="101"/>
      <c r="L74" s="98"/>
      <c r="M74" s="98"/>
      <c r="N74" s="98"/>
      <c r="O74" s="101"/>
      <c r="P74" s="101"/>
      <c r="Q74" s="98"/>
      <c r="R74" s="98"/>
      <c r="S74" s="98"/>
      <c r="T74" s="98"/>
    </row>
    <row r="75" spans="1:20" ht="114.75" customHeight="1">
      <c r="A75" s="98"/>
      <c r="B75" s="99"/>
      <c r="C75" s="100"/>
      <c r="D75" s="99"/>
      <c r="E75" s="101"/>
      <c r="F75" s="98"/>
      <c r="G75" s="101"/>
      <c r="H75" s="98"/>
      <c r="I75" s="98"/>
      <c r="J75" s="98"/>
      <c r="K75" s="101"/>
      <c r="L75" s="98"/>
      <c r="M75" s="98"/>
      <c r="N75" s="98"/>
      <c r="O75" s="101"/>
      <c r="P75" s="101"/>
      <c r="Q75" s="98"/>
      <c r="R75" s="98"/>
      <c r="S75" s="98"/>
      <c r="T75" s="98"/>
    </row>
    <row r="76" spans="1:20" ht="114.75" customHeight="1">
      <c r="A76" s="98"/>
      <c r="B76" s="99"/>
      <c r="C76" s="100"/>
      <c r="D76" s="99"/>
      <c r="E76" s="101"/>
      <c r="F76" s="98"/>
      <c r="G76" s="101"/>
      <c r="H76" s="98"/>
      <c r="I76" s="98"/>
      <c r="J76" s="98"/>
      <c r="K76" s="101"/>
      <c r="L76" s="98"/>
      <c r="M76" s="98"/>
      <c r="N76" s="98"/>
      <c r="O76" s="101"/>
      <c r="P76" s="101"/>
      <c r="Q76" s="98"/>
      <c r="R76" s="98"/>
      <c r="S76" s="98"/>
      <c r="T76" s="98"/>
    </row>
    <row r="77" spans="1:20" ht="114.75" customHeight="1">
      <c r="A77" s="98"/>
      <c r="B77" s="99"/>
      <c r="C77" s="100"/>
      <c r="D77" s="99"/>
      <c r="E77" s="101"/>
      <c r="F77" s="98"/>
      <c r="G77" s="101"/>
      <c r="H77" s="98"/>
      <c r="I77" s="98"/>
      <c r="J77" s="98"/>
      <c r="K77" s="101"/>
      <c r="L77" s="98"/>
      <c r="M77" s="98"/>
      <c r="N77" s="98"/>
      <c r="O77" s="101"/>
      <c r="P77" s="101"/>
      <c r="Q77" s="98"/>
      <c r="R77" s="98"/>
      <c r="S77" s="98"/>
      <c r="T77" s="98"/>
    </row>
    <row r="78" spans="1:20" ht="114.75" customHeight="1">
      <c r="A78" s="98"/>
      <c r="B78" s="99"/>
      <c r="C78" s="100"/>
      <c r="D78" s="99"/>
      <c r="E78" s="101"/>
      <c r="F78" s="98"/>
      <c r="G78" s="101"/>
      <c r="H78" s="98"/>
      <c r="I78" s="98"/>
      <c r="J78" s="98"/>
      <c r="K78" s="101"/>
      <c r="L78" s="98"/>
      <c r="M78" s="98"/>
      <c r="N78" s="98"/>
      <c r="O78" s="101"/>
      <c r="P78" s="101"/>
      <c r="Q78" s="98"/>
      <c r="R78" s="98"/>
      <c r="S78" s="98"/>
      <c r="T78" s="98"/>
    </row>
    <row r="79" spans="1:20" ht="114.75" customHeight="1">
      <c r="A79" s="98"/>
      <c r="B79" s="99"/>
      <c r="C79" s="100"/>
      <c r="D79" s="99"/>
      <c r="E79" s="101"/>
      <c r="F79" s="98"/>
      <c r="G79" s="101"/>
      <c r="H79" s="98"/>
      <c r="I79" s="98"/>
      <c r="J79" s="98"/>
      <c r="K79" s="101"/>
      <c r="L79" s="98"/>
      <c r="M79" s="98"/>
      <c r="N79" s="98"/>
      <c r="O79" s="101"/>
      <c r="P79" s="101"/>
      <c r="Q79" s="98"/>
      <c r="R79" s="98"/>
      <c r="S79" s="98"/>
      <c r="T79" s="98"/>
    </row>
    <row r="80" spans="1:20" ht="114.75" customHeight="1">
      <c r="A80" s="98"/>
      <c r="B80" s="99"/>
      <c r="C80" s="100"/>
      <c r="D80" s="99"/>
      <c r="E80" s="101"/>
      <c r="F80" s="98"/>
      <c r="G80" s="101"/>
      <c r="H80" s="98"/>
      <c r="I80" s="98"/>
      <c r="J80" s="98"/>
      <c r="K80" s="101"/>
      <c r="L80" s="98"/>
      <c r="M80" s="98"/>
      <c r="N80" s="98"/>
      <c r="O80" s="101"/>
      <c r="P80" s="101"/>
      <c r="Q80" s="98"/>
      <c r="R80" s="98"/>
      <c r="S80" s="98"/>
      <c r="T80" s="98"/>
    </row>
    <row r="81" spans="1:20" ht="114.75" customHeight="1">
      <c r="A81" s="98"/>
      <c r="B81" s="99"/>
      <c r="C81" s="100"/>
      <c r="D81" s="99"/>
      <c r="E81" s="101"/>
      <c r="F81" s="98"/>
      <c r="G81" s="101"/>
      <c r="H81" s="98"/>
      <c r="I81" s="98"/>
      <c r="J81" s="98"/>
      <c r="K81" s="101"/>
      <c r="L81" s="98"/>
      <c r="M81" s="98"/>
      <c r="N81" s="98"/>
      <c r="O81" s="101"/>
      <c r="P81" s="101"/>
      <c r="Q81" s="98"/>
      <c r="R81" s="98"/>
      <c r="S81" s="98"/>
      <c r="T81" s="98"/>
    </row>
    <row r="82" spans="1:20" ht="114.75" customHeight="1">
      <c r="A82" s="98"/>
      <c r="B82" s="99"/>
      <c r="C82" s="100"/>
      <c r="D82" s="99"/>
      <c r="E82" s="101"/>
      <c r="F82" s="98"/>
      <c r="G82" s="101"/>
      <c r="H82" s="98"/>
      <c r="I82" s="98"/>
      <c r="J82" s="98"/>
      <c r="K82" s="101"/>
      <c r="L82" s="98"/>
      <c r="M82" s="98"/>
      <c r="N82" s="98"/>
      <c r="O82" s="101"/>
      <c r="P82" s="101"/>
      <c r="Q82" s="98"/>
      <c r="R82" s="98"/>
      <c r="S82" s="98"/>
      <c r="T82" s="98"/>
    </row>
    <row r="83" spans="1:20" ht="114.75" customHeight="1">
      <c r="A83" s="98"/>
      <c r="B83" s="99"/>
      <c r="C83" s="100"/>
      <c r="D83" s="99"/>
      <c r="E83" s="101"/>
      <c r="F83" s="98"/>
      <c r="G83" s="101"/>
      <c r="H83" s="98"/>
      <c r="I83" s="98"/>
      <c r="J83" s="98"/>
      <c r="K83" s="101"/>
      <c r="L83" s="98"/>
      <c r="M83" s="98"/>
      <c r="N83" s="98"/>
      <c r="O83" s="101"/>
      <c r="P83" s="101"/>
      <c r="Q83" s="98"/>
      <c r="R83" s="98"/>
      <c r="S83" s="98"/>
      <c r="T83" s="98"/>
    </row>
    <row r="84" spans="1:20" ht="114.75" customHeight="1">
      <c r="A84" s="98"/>
      <c r="B84" s="99"/>
      <c r="C84" s="100"/>
      <c r="D84" s="99"/>
      <c r="E84" s="101"/>
      <c r="F84" s="98"/>
      <c r="G84" s="101"/>
      <c r="H84" s="98"/>
      <c r="I84" s="98"/>
      <c r="J84" s="98"/>
      <c r="K84" s="101"/>
      <c r="L84" s="98"/>
      <c r="M84" s="98"/>
      <c r="N84" s="98"/>
      <c r="O84" s="101"/>
      <c r="P84" s="101"/>
      <c r="Q84" s="98"/>
      <c r="R84" s="98"/>
      <c r="S84" s="98"/>
      <c r="T84" s="98"/>
    </row>
    <row r="85" spans="1:20" ht="114.75" customHeight="1">
      <c r="A85" s="98"/>
      <c r="B85" s="99"/>
      <c r="C85" s="100"/>
      <c r="D85" s="99"/>
      <c r="E85" s="101"/>
      <c r="F85" s="98"/>
      <c r="G85" s="101"/>
      <c r="H85" s="98"/>
      <c r="I85" s="98"/>
      <c r="J85" s="98"/>
      <c r="K85" s="101"/>
      <c r="L85" s="98"/>
      <c r="M85" s="98"/>
      <c r="N85" s="98"/>
      <c r="O85" s="101"/>
      <c r="P85" s="101"/>
      <c r="Q85" s="98"/>
      <c r="R85" s="98"/>
      <c r="S85" s="98"/>
      <c r="T85" s="98"/>
    </row>
    <row r="86" spans="1:20" ht="114.75" customHeight="1">
      <c r="A86" s="98"/>
      <c r="B86" s="99"/>
      <c r="C86" s="100"/>
      <c r="D86" s="99"/>
      <c r="E86" s="101"/>
      <c r="F86" s="98"/>
      <c r="G86" s="101"/>
      <c r="H86" s="98"/>
      <c r="I86" s="98"/>
      <c r="J86" s="98"/>
      <c r="K86" s="101"/>
      <c r="L86" s="98"/>
      <c r="M86" s="98"/>
      <c r="N86" s="98"/>
      <c r="O86" s="101"/>
      <c r="P86" s="101"/>
      <c r="Q86" s="98"/>
      <c r="R86" s="98"/>
      <c r="S86" s="98"/>
      <c r="T86" s="98"/>
    </row>
    <row r="87" spans="1:20" ht="114.75" customHeight="1">
      <c r="A87" s="98"/>
      <c r="B87" s="99"/>
      <c r="C87" s="100"/>
      <c r="D87" s="99"/>
      <c r="E87" s="101"/>
      <c r="F87" s="98"/>
      <c r="G87" s="101"/>
      <c r="H87" s="98"/>
      <c r="I87" s="98"/>
      <c r="J87" s="98"/>
      <c r="K87" s="101"/>
      <c r="L87" s="98"/>
      <c r="M87" s="98"/>
      <c r="N87" s="98"/>
      <c r="O87" s="101"/>
      <c r="P87" s="101"/>
      <c r="Q87" s="98"/>
      <c r="R87" s="98"/>
      <c r="S87" s="98"/>
      <c r="T87" s="98"/>
    </row>
    <row r="88" spans="1:20" ht="114.75" customHeight="1">
      <c r="A88" s="98"/>
      <c r="B88" s="99"/>
      <c r="C88" s="100"/>
      <c r="D88" s="99"/>
      <c r="E88" s="101"/>
      <c r="F88" s="98"/>
      <c r="G88" s="101"/>
      <c r="H88" s="98"/>
      <c r="I88" s="98"/>
      <c r="J88" s="98"/>
      <c r="K88" s="101"/>
      <c r="L88" s="98"/>
      <c r="M88" s="98"/>
      <c r="N88" s="98"/>
      <c r="O88" s="101"/>
      <c r="P88" s="101"/>
      <c r="Q88" s="98"/>
      <c r="R88" s="98"/>
      <c r="S88" s="98"/>
      <c r="T88" s="98"/>
    </row>
    <row r="89" spans="1:20" ht="114.75" customHeight="1">
      <c r="A89" s="98"/>
      <c r="B89" s="99"/>
      <c r="C89" s="100"/>
      <c r="D89" s="99"/>
      <c r="E89" s="101"/>
      <c r="F89" s="98"/>
      <c r="G89" s="101"/>
      <c r="H89" s="98"/>
      <c r="I89" s="98"/>
      <c r="J89" s="98"/>
      <c r="K89" s="101"/>
      <c r="L89" s="98"/>
      <c r="M89" s="98"/>
      <c r="N89" s="98"/>
      <c r="O89" s="101"/>
      <c r="P89" s="101"/>
      <c r="Q89" s="98"/>
      <c r="R89" s="98"/>
      <c r="S89" s="98"/>
      <c r="T89" s="98"/>
    </row>
    <row r="90" spans="1:20" ht="114.75" customHeight="1">
      <c r="A90" s="98"/>
      <c r="B90" s="99"/>
      <c r="C90" s="100"/>
      <c r="D90" s="99"/>
      <c r="E90" s="101"/>
      <c r="F90" s="98"/>
      <c r="G90" s="101"/>
      <c r="H90" s="98"/>
      <c r="I90" s="98"/>
      <c r="J90" s="98"/>
      <c r="K90" s="101"/>
      <c r="L90" s="98"/>
      <c r="M90" s="98"/>
      <c r="N90" s="98"/>
      <c r="O90" s="101"/>
      <c r="P90" s="101"/>
      <c r="Q90" s="98"/>
      <c r="R90" s="98"/>
      <c r="S90" s="98"/>
      <c r="T90" s="98"/>
    </row>
    <row r="91" spans="1:20" ht="114.75" customHeight="1">
      <c r="A91" s="98"/>
      <c r="B91" s="99"/>
      <c r="C91" s="100"/>
      <c r="D91" s="99"/>
      <c r="E91" s="101"/>
      <c r="F91" s="98"/>
      <c r="G91" s="101"/>
      <c r="H91" s="98"/>
      <c r="I91" s="98"/>
      <c r="J91" s="98"/>
      <c r="K91" s="101"/>
      <c r="L91" s="98"/>
      <c r="M91" s="98"/>
      <c r="N91" s="98"/>
      <c r="O91" s="101"/>
      <c r="P91" s="101"/>
      <c r="Q91" s="98"/>
      <c r="R91" s="98"/>
      <c r="S91" s="98"/>
      <c r="T91" s="98"/>
    </row>
    <row r="92" spans="1:20" ht="114.75" customHeight="1">
      <c r="A92" s="98"/>
      <c r="B92" s="99"/>
      <c r="C92" s="100"/>
      <c r="D92" s="99"/>
      <c r="E92" s="101"/>
      <c r="F92" s="98"/>
      <c r="G92" s="101"/>
      <c r="H92" s="98"/>
      <c r="I92" s="98"/>
      <c r="J92" s="98"/>
      <c r="K92" s="101"/>
      <c r="L92" s="98"/>
      <c r="M92" s="98"/>
      <c r="N92" s="98"/>
      <c r="O92" s="101"/>
      <c r="P92" s="101"/>
      <c r="Q92" s="98"/>
      <c r="R92" s="98"/>
      <c r="S92" s="98"/>
      <c r="T92" s="98"/>
    </row>
    <row r="93" spans="1:20" ht="114.75" customHeight="1">
      <c r="A93" s="98"/>
      <c r="B93" s="99"/>
      <c r="C93" s="100"/>
      <c r="D93" s="99"/>
      <c r="E93" s="101"/>
      <c r="F93" s="98"/>
      <c r="G93" s="101"/>
      <c r="H93" s="98"/>
      <c r="I93" s="98"/>
      <c r="J93" s="98"/>
      <c r="K93" s="101"/>
      <c r="L93" s="98"/>
      <c r="M93" s="98"/>
      <c r="N93" s="98"/>
      <c r="O93" s="101"/>
      <c r="P93" s="101"/>
      <c r="Q93" s="98"/>
      <c r="R93" s="98"/>
      <c r="S93" s="98"/>
      <c r="T93" s="98"/>
    </row>
    <row r="94" spans="1:20" ht="114.75" customHeight="1">
      <c r="A94" s="98"/>
      <c r="B94" s="99"/>
      <c r="C94" s="100"/>
      <c r="D94" s="99"/>
      <c r="E94" s="101"/>
      <c r="F94" s="98"/>
      <c r="G94" s="101"/>
      <c r="H94" s="98"/>
      <c r="I94" s="98"/>
      <c r="J94" s="98"/>
      <c r="K94" s="101"/>
      <c r="L94" s="98"/>
      <c r="M94" s="98"/>
      <c r="N94" s="98"/>
      <c r="O94" s="101"/>
      <c r="P94" s="101"/>
      <c r="Q94" s="98"/>
      <c r="R94" s="98"/>
      <c r="S94" s="98"/>
      <c r="T94" s="98"/>
    </row>
    <row r="95" spans="1:20" ht="114.75" customHeight="1">
      <c r="A95" s="98"/>
      <c r="B95" s="99"/>
      <c r="C95" s="100"/>
      <c r="D95" s="99"/>
      <c r="E95" s="101"/>
      <c r="F95" s="98"/>
      <c r="G95" s="101"/>
      <c r="H95" s="98"/>
      <c r="I95" s="98"/>
      <c r="J95" s="98"/>
      <c r="K95" s="101"/>
      <c r="L95" s="98"/>
      <c r="M95" s="98"/>
      <c r="N95" s="98"/>
      <c r="O95" s="101"/>
      <c r="P95" s="101"/>
      <c r="Q95" s="98"/>
      <c r="R95" s="98"/>
      <c r="S95" s="98"/>
      <c r="T95" s="98"/>
    </row>
    <row r="96" spans="1:20" ht="114.75" customHeight="1">
      <c r="A96" s="98"/>
      <c r="B96" s="99"/>
      <c r="C96" s="100"/>
      <c r="D96" s="99"/>
      <c r="E96" s="101"/>
      <c r="F96" s="98"/>
      <c r="G96" s="101"/>
      <c r="H96" s="98"/>
      <c r="I96" s="98"/>
      <c r="J96" s="98"/>
      <c r="K96" s="101"/>
      <c r="L96" s="98"/>
      <c r="M96" s="98"/>
      <c r="N96" s="98"/>
      <c r="O96" s="101"/>
      <c r="P96" s="101"/>
      <c r="Q96" s="98"/>
      <c r="R96" s="98"/>
      <c r="S96" s="98"/>
      <c r="T96" s="98"/>
    </row>
    <row r="97" spans="1:20" ht="114.75" customHeight="1">
      <c r="A97" s="98"/>
      <c r="B97" s="99"/>
      <c r="C97" s="100"/>
      <c r="D97" s="99"/>
      <c r="E97" s="101"/>
      <c r="F97" s="98"/>
      <c r="G97" s="101"/>
      <c r="H97" s="98"/>
      <c r="I97" s="98"/>
      <c r="J97" s="98"/>
      <c r="K97" s="101"/>
      <c r="L97" s="98"/>
      <c r="M97" s="98"/>
      <c r="N97" s="98"/>
      <c r="O97" s="101"/>
      <c r="P97" s="101"/>
      <c r="Q97" s="98"/>
      <c r="R97" s="98"/>
      <c r="S97" s="98"/>
      <c r="T97" s="98"/>
    </row>
    <row r="98" spans="1:20" ht="114.75" customHeight="1">
      <c r="A98" s="98"/>
      <c r="B98" s="99"/>
      <c r="C98" s="100"/>
      <c r="D98" s="99"/>
      <c r="E98" s="101"/>
      <c r="F98" s="98"/>
      <c r="G98" s="101"/>
      <c r="H98" s="98"/>
      <c r="I98" s="98"/>
      <c r="J98" s="98"/>
      <c r="K98" s="101"/>
      <c r="L98" s="98"/>
      <c r="M98" s="98"/>
      <c r="N98" s="98"/>
      <c r="O98" s="101"/>
      <c r="P98" s="101"/>
      <c r="Q98" s="98"/>
      <c r="R98" s="98"/>
      <c r="S98" s="98"/>
      <c r="T98" s="98"/>
    </row>
    <row r="99" spans="1:20" ht="114.75" customHeight="1">
      <c r="A99" s="98"/>
      <c r="B99" s="99"/>
      <c r="C99" s="100"/>
      <c r="D99" s="99"/>
      <c r="E99" s="101"/>
      <c r="F99" s="98"/>
      <c r="G99" s="101"/>
      <c r="H99" s="98"/>
      <c r="I99" s="98"/>
      <c r="J99" s="98"/>
      <c r="K99" s="101"/>
      <c r="L99" s="98"/>
      <c r="M99" s="98"/>
      <c r="N99" s="98"/>
      <c r="O99" s="101"/>
      <c r="P99" s="101"/>
      <c r="Q99" s="98"/>
      <c r="R99" s="98"/>
      <c r="S99" s="98"/>
      <c r="T99" s="98"/>
    </row>
    <row r="100" spans="1:20" ht="114.75" customHeight="1">
      <c r="A100" s="98"/>
      <c r="B100" s="99"/>
      <c r="C100" s="100"/>
      <c r="D100" s="99"/>
      <c r="E100" s="101"/>
      <c r="F100" s="98"/>
      <c r="G100" s="101"/>
      <c r="H100" s="98"/>
      <c r="I100" s="98"/>
      <c r="J100" s="98"/>
      <c r="K100" s="101"/>
      <c r="L100" s="98"/>
      <c r="M100" s="98"/>
      <c r="N100" s="98"/>
      <c r="O100" s="101"/>
      <c r="P100" s="101"/>
      <c r="Q100" s="98"/>
      <c r="R100" s="98"/>
      <c r="S100" s="98"/>
      <c r="T100" s="98"/>
    </row>
  </sheetData>
  <mergeCells count="15">
    <mergeCell ref="N3:N10"/>
    <mergeCell ref="A1:P1"/>
    <mergeCell ref="H12:J12"/>
    <mergeCell ref="K12:L12"/>
    <mergeCell ref="I3:I5"/>
    <mergeCell ref="I6:I8"/>
    <mergeCell ref="K6:K8"/>
    <mergeCell ref="K9:K10"/>
    <mergeCell ref="K3:K5"/>
    <mergeCell ref="L3:L5"/>
    <mergeCell ref="L6:L8"/>
    <mergeCell ref="L9:L10"/>
    <mergeCell ref="M3:M5"/>
    <mergeCell ref="M6:M8"/>
    <mergeCell ref="M9:M10"/>
  </mergeCells>
  <phoneticPr fontId="44" type="noConversion"/>
  <hyperlinks>
    <hyperlink ref="I3" r:id="rId1" xr:uid="{00000000-0004-0000-0200-000000000000}"/>
    <hyperlink ref="I6" r:id="rId2" xr:uid="{00000000-0004-0000-0200-000001000000}"/>
    <hyperlink ref="I9" r:id="rId3" xr:uid="{00000000-0004-0000-0200-000002000000}"/>
  </hyperlinks>
  <pageMargins left="0.75" right="0.75" top="1" bottom="1" header="0" footer="0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"/>
  <sheetViews>
    <sheetView showGridLines="0" topLeftCell="A3" workbookViewId="0">
      <selection sqref="A1:P1"/>
    </sheetView>
  </sheetViews>
  <sheetFormatPr defaultColWidth="14.375" defaultRowHeight="15" customHeight="1"/>
  <cols>
    <col min="1" max="1" width="6.375" customWidth="1"/>
    <col min="2" max="2" width="24.625" customWidth="1"/>
    <col min="3" max="3" width="25" customWidth="1"/>
    <col min="4" max="4" width="9.125" customWidth="1"/>
    <col min="5" max="5" width="11.375" customWidth="1"/>
    <col min="6" max="6" width="14.125" customWidth="1"/>
    <col min="7" max="7" width="10.25" customWidth="1"/>
    <col min="8" max="8" width="9.375" customWidth="1"/>
    <col min="9" max="9" width="24.25" customWidth="1"/>
    <col min="10" max="10" width="5.625" customWidth="1"/>
    <col min="11" max="11" width="22.625" customWidth="1"/>
    <col min="12" max="12" width="16.25" customWidth="1"/>
    <col min="13" max="13" width="9" customWidth="1"/>
    <col min="14" max="14" width="13.75" customWidth="1"/>
    <col min="15" max="15" width="18.375" customWidth="1"/>
    <col min="16" max="17" width="13.25" customWidth="1"/>
    <col min="18" max="18" width="18.375" customWidth="1"/>
    <col min="19" max="19" width="13.25" customWidth="1"/>
  </cols>
  <sheetData>
    <row r="1" spans="1:19" ht="16.5">
      <c r="A1" s="178" t="s">
        <v>68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69"/>
      <c r="Q1" s="105"/>
      <c r="R1" s="105"/>
      <c r="S1" s="106"/>
    </row>
    <row r="2" spans="1:19" ht="72" customHeight="1">
      <c r="A2" s="107" t="s">
        <v>69</v>
      </c>
      <c r="B2" s="108" t="s">
        <v>11</v>
      </c>
      <c r="C2" s="108" t="s">
        <v>12</v>
      </c>
      <c r="D2" s="108" t="s">
        <v>70</v>
      </c>
      <c r="E2" s="108" t="s">
        <v>13</v>
      </c>
      <c r="F2" s="108" t="s">
        <v>14</v>
      </c>
      <c r="G2" s="108" t="s">
        <v>15</v>
      </c>
      <c r="H2" s="108" t="s">
        <v>16</v>
      </c>
      <c r="I2" s="109" t="s">
        <v>17</v>
      </c>
      <c r="J2" s="108" t="s">
        <v>18</v>
      </c>
      <c r="K2" s="108" t="s">
        <v>19</v>
      </c>
      <c r="L2" s="109" t="s">
        <v>20</v>
      </c>
      <c r="M2" s="108" t="s">
        <v>21</v>
      </c>
      <c r="N2" s="110" t="s">
        <v>71</v>
      </c>
      <c r="O2" s="108" t="s">
        <v>72</v>
      </c>
      <c r="P2" s="109" t="s">
        <v>73</v>
      </c>
      <c r="Q2" s="109" t="s">
        <v>74</v>
      </c>
      <c r="R2" s="109" t="s">
        <v>75</v>
      </c>
      <c r="S2" s="108" t="s">
        <v>76</v>
      </c>
    </row>
    <row r="3" spans="1:19" ht="129" customHeight="1">
      <c r="A3" s="111">
        <v>1</v>
      </c>
      <c r="B3" s="112"/>
      <c r="C3" s="113" t="s">
        <v>26</v>
      </c>
      <c r="D3" s="114"/>
      <c r="E3" s="115" t="s">
        <v>27</v>
      </c>
      <c r="F3" s="113" t="s">
        <v>28</v>
      </c>
      <c r="G3" s="116">
        <v>7.4</v>
      </c>
      <c r="H3" s="112">
        <v>1</v>
      </c>
      <c r="I3" s="116">
        <f t="shared" ref="I3:I10" si="0">H3*G3</f>
        <v>7.4</v>
      </c>
      <c r="J3" s="117"/>
      <c r="K3" s="118"/>
      <c r="L3" s="170">
        <v>6</v>
      </c>
      <c r="M3" s="119"/>
      <c r="N3" s="120">
        <f t="shared" ref="N3:N5" si="1">0.2*H3</f>
        <v>0.2</v>
      </c>
      <c r="O3" s="121"/>
      <c r="P3" s="122">
        <f t="shared" ref="P3:P10" si="2">I3*8%</f>
        <v>0.59200000000000008</v>
      </c>
      <c r="Q3" s="122">
        <f t="shared" ref="Q3:Q10" si="3">I3*5%</f>
        <v>0.37000000000000005</v>
      </c>
      <c r="R3" s="122">
        <f t="shared" ref="R3:R10" si="4">(I3+Q3)*10%</f>
        <v>0.77700000000000014</v>
      </c>
      <c r="S3" s="183">
        <v>0.5</v>
      </c>
    </row>
    <row r="4" spans="1:19" ht="129" customHeight="1">
      <c r="A4" s="111">
        <v>1</v>
      </c>
      <c r="B4" s="112"/>
      <c r="C4" s="113" t="s">
        <v>26</v>
      </c>
      <c r="D4" s="114"/>
      <c r="E4" s="115" t="s">
        <v>31</v>
      </c>
      <c r="F4" s="113" t="s">
        <v>32</v>
      </c>
      <c r="G4" s="116">
        <v>7.99</v>
      </c>
      <c r="H4" s="112">
        <v>1</v>
      </c>
      <c r="I4" s="116">
        <f t="shared" si="0"/>
        <v>7.99</v>
      </c>
      <c r="J4" s="117"/>
      <c r="K4" s="118"/>
      <c r="L4" s="148"/>
      <c r="M4" s="119"/>
      <c r="N4" s="120">
        <f t="shared" si="1"/>
        <v>0.2</v>
      </c>
      <c r="O4" s="121"/>
      <c r="P4" s="122">
        <f t="shared" si="2"/>
        <v>0.63919999999999999</v>
      </c>
      <c r="Q4" s="122">
        <f t="shared" si="3"/>
        <v>0.39950000000000002</v>
      </c>
      <c r="R4" s="122">
        <f t="shared" si="4"/>
        <v>0.83895000000000008</v>
      </c>
      <c r="S4" s="148"/>
    </row>
    <row r="5" spans="1:19" ht="129" customHeight="1">
      <c r="A5" s="111">
        <v>1</v>
      </c>
      <c r="B5" s="112"/>
      <c r="C5" s="113" t="s">
        <v>26</v>
      </c>
      <c r="D5" s="114"/>
      <c r="E5" s="115" t="s">
        <v>33</v>
      </c>
      <c r="F5" s="113" t="s">
        <v>34</v>
      </c>
      <c r="G5" s="116">
        <v>7.99</v>
      </c>
      <c r="H5" s="112">
        <v>1</v>
      </c>
      <c r="I5" s="116">
        <f t="shared" si="0"/>
        <v>7.99</v>
      </c>
      <c r="J5" s="117"/>
      <c r="K5" s="118"/>
      <c r="L5" s="149"/>
      <c r="M5" s="119"/>
      <c r="N5" s="120">
        <f t="shared" si="1"/>
        <v>0.2</v>
      </c>
      <c r="O5" s="121"/>
      <c r="P5" s="122">
        <f t="shared" si="2"/>
        <v>0.63919999999999999</v>
      </c>
      <c r="Q5" s="122">
        <f t="shared" si="3"/>
        <v>0.39950000000000002</v>
      </c>
      <c r="R5" s="122">
        <f t="shared" si="4"/>
        <v>0.83895000000000008</v>
      </c>
      <c r="S5" s="148"/>
    </row>
    <row r="6" spans="1:19" ht="129" customHeight="1">
      <c r="A6" s="111"/>
      <c r="B6" s="112"/>
      <c r="C6" s="113" t="s">
        <v>36</v>
      </c>
      <c r="D6" s="114"/>
      <c r="E6" s="115" t="s">
        <v>37</v>
      </c>
      <c r="F6" s="113" t="s">
        <v>38</v>
      </c>
      <c r="G6" s="123">
        <v>32</v>
      </c>
      <c r="H6" s="112">
        <v>1</v>
      </c>
      <c r="I6" s="116">
        <f t="shared" si="0"/>
        <v>32</v>
      </c>
      <c r="J6" s="117"/>
      <c r="K6" s="118"/>
      <c r="L6" s="170">
        <v>7</v>
      </c>
      <c r="M6" s="119"/>
      <c r="N6" s="120">
        <f t="shared" ref="N6:N8" si="5">0.5*H6</f>
        <v>0.5</v>
      </c>
      <c r="O6" s="121"/>
      <c r="P6" s="122">
        <f t="shared" si="2"/>
        <v>2.56</v>
      </c>
      <c r="Q6" s="122">
        <f t="shared" si="3"/>
        <v>1.6</v>
      </c>
      <c r="R6" s="122">
        <f t="shared" si="4"/>
        <v>3.3600000000000003</v>
      </c>
      <c r="S6" s="148"/>
    </row>
    <row r="7" spans="1:19" ht="129" customHeight="1">
      <c r="A7" s="111"/>
      <c r="B7" s="124"/>
      <c r="C7" s="113" t="s">
        <v>36</v>
      </c>
      <c r="D7" s="114"/>
      <c r="E7" s="115" t="s">
        <v>37</v>
      </c>
      <c r="F7" s="125" t="s">
        <v>40</v>
      </c>
      <c r="G7" s="123">
        <v>32</v>
      </c>
      <c r="H7" s="124">
        <v>1</v>
      </c>
      <c r="I7" s="116">
        <f t="shared" si="0"/>
        <v>32</v>
      </c>
      <c r="J7" s="117"/>
      <c r="K7" s="118"/>
      <c r="L7" s="148"/>
      <c r="M7" s="119"/>
      <c r="N7" s="120">
        <f t="shared" si="5"/>
        <v>0.5</v>
      </c>
      <c r="O7" s="121"/>
      <c r="P7" s="122">
        <f t="shared" si="2"/>
        <v>2.56</v>
      </c>
      <c r="Q7" s="122">
        <f t="shared" si="3"/>
        <v>1.6</v>
      </c>
      <c r="R7" s="122">
        <f t="shared" si="4"/>
        <v>3.3600000000000003</v>
      </c>
      <c r="S7" s="148"/>
    </row>
    <row r="8" spans="1:19" ht="129" customHeight="1">
      <c r="A8" s="111"/>
      <c r="B8" s="112"/>
      <c r="C8" s="113" t="s">
        <v>36</v>
      </c>
      <c r="D8" s="114"/>
      <c r="E8" s="126" t="s">
        <v>41</v>
      </c>
      <c r="F8" s="127" t="s">
        <v>77</v>
      </c>
      <c r="G8" s="116">
        <v>32</v>
      </c>
      <c r="H8" s="112">
        <v>1</v>
      </c>
      <c r="I8" s="116">
        <f t="shared" si="0"/>
        <v>32</v>
      </c>
      <c r="J8" s="117"/>
      <c r="K8" s="118"/>
      <c r="L8" s="149"/>
      <c r="M8" s="119"/>
      <c r="N8" s="120">
        <f t="shared" si="5"/>
        <v>0.5</v>
      </c>
      <c r="O8" s="121"/>
      <c r="P8" s="122">
        <f t="shared" si="2"/>
        <v>2.56</v>
      </c>
      <c r="Q8" s="122">
        <f t="shared" si="3"/>
        <v>1.6</v>
      </c>
      <c r="R8" s="122">
        <f t="shared" si="4"/>
        <v>3.3600000000000003</v>
      </c>
      <c r="S8" s="148"/>
    </row>
    <row r="9" spans="1:19" ht="129" customHeight="1">
      <c r="A9" s="111"/>
      <c r="B9" s="112"/>
      <c r="C9" s="113" t="s">
        <v>78</v>
      </c>
      <c r="D9" s="114"/>
      <c r="E9" s="115"/>
      <c r="F9" s="113" t="s">
        <v>46</v>
      </c>
      <c r="G9" s="116">
        <v>11.5</v>
      </c>
      <c r="H9" s="112">
        <v>1</v>
      </c>
      <c r="I9" s="116">
        <f t="shared" si="0"/>
        <v>11.5</v>
      </c>
      <c r="J9" s="117"/>
      <c r="K9" s="118"/>
      <c r="L9" s="170">
        <v>7</v>
      </c>
      <c r="M9" s="119"/>
      <c r="N9" s="120">
        <f t="shared" ref="N9:N10" si="6">0.2*H9</f>
        <v>0.2</v>
      </c>
      <c r="O9" s="121"/>
      <c r="P9" s="122">
        <f t="shared" si="2"/>
        <v>0.92</v>
      </c>
      <c r="Q9" s="122">
        <f t="shared" si="3"/>
        <v>0.57500000000000007</v>
      </c>
      <c r="R9" s="122">
        <f t="shared" si="4"/>
        <v>1.2075</v>
      </c>
      <c r="S9" s="148"/>
    </row>
    <row r="10" spans="1:19" ht="129" customHeight="1">
      <c r="A10" s="111"/>
      <c r="B10" s="124"/>
      <c r="C10" s="113" t="s">
        <v>79</v>
      </c>
      <c r="D10" s="114"/>
      <c r="E10" s="128"/>
      <c r="F10" s="129" t="s">
        <v>80</v>
      </c>
      <c r="G10" s="116">
        <v>11.5</v>
      </c>
      <c r="H10" s="124">
        <v>1</v>
      </c>
      <c r="I10" s="116">
        <f t="shared" si="0"/>
        <v>11.5</v>
      </c>
      <c r="J10" s="117"/>
      <c r="K10" s="118"/>
      <c r="L10" s="149"/>
      <c r="M10" s="119"/>
      <c r="N10" s="120">
        <f t="shared" si="6"/>
        <v>0.2</v>
      </c>
      <c r="O10" s="121"/>
      <c r="P10" s="122">
        <f t="shared" si="2"/>
        <v>0.92</v>
      </c>
      <c r="Q10" s="122">
        <f t="shared" si="3"/>
        <v>0.57500000000000007</v>
      </c>
      <c r="R10" s="122">
        <f t="shared" si="4"/>
        <v>1.2075</v>
      </c>
      <c r="S10" s="149"/>
    </row>
    <row r="11" spans="1:19" ht="21" customHeight="1">
      <c r="A11" s="130"/>
      <c r="B11" s="130"/>
      <c r="C11" s="130"/>
      <c r="D11" s="130"/>
      <c r="E11" s="130"/>
      <c r="F11" s="130"/>
      <c r="G11" s="130"/>
      <c r="H11" s="130">
        <f t="shared" ref="H11:I11" si="7">SUM(H3:H10)</f>
        <v>8</v>
      </c>
      <c r="I11" s="131">
        <f t="shared" si="7"/>
        <v>142.38</v>
      </c>
      <c r="J11" s="132"/>
      <c r="K11" s="132"/>
      <c r="L11" s="133">
        <f>SUM(L3:L10)</f>
        <v>20</v>
      </c>
      <c r="M11" s="106"/>
      <c r="N11" s="134">
        <f>SUM(N3:N10)</f>
        <v>2.5000000000000004</v>
      </c>
      <c r="O11" s="106"/>
      <c r="P11" s="133">
        <f t="shared" ref="P11:S11" si="8">SUM(P3:P10)</f>
        <v>11.390400000000001</v>
      </c>
      <c r="Q11" s="133">
        <f t="shared" si="8"/>
        <v>7.1189999999999998</v>
      </c>
      <c r="R11" s="133">
        <f t="shared" si="8"/>
        <v>14.9499</v>
      </c>
      <c r="S11" s="135">
        <f t="shared" si="8"/>
        <v>0.5</v>
      </c>
    </row>
    <row r="12" spans="1:19" ht="30" customHeight="1">
      <c r="A12" s="114"/>
      <c r="B12" s="114"/>
      <c r="C12" s="114"/>
      <c r="D12" s="114"/>
      <c r="E12" s="114"/>
      <c r="F12" s="114"/>
      <c r="G12" s="114"/>
      <c r="H12" s="114"/>
      <c r="I12" s="136" t="s">
        <v>81</v>
      </c>
      <c r="J12" s="168">
        <f>I11+L11+P11+Q11+R11+N11</f>
        <v>198.33929999999998</v>
      </c>
      <c r="K12" s="169"/>
      <c r="L12" s="114"/>
      <c r="M12" s="114"/>
      <c r="N12" s="114"/>
      <c r="O12" s="114"/>
      <c r="P12" s="114"/>
      <c r="Q12" s="114"/>
      <c r="R12" s="114"/>
      <c r="S12" s="114"/>
    </row>
    <row r="13" spans="1:19" ht="30" customHeight="1">
      <c r="A13" s="114"/>
      <c r="B13" s="114"/>
      <c r="C13" s="180" t="s">
        <v>82</v>
      </c>
      <c r="D13" s="179"/>
      <c r="E13" s="169"/>
      <c r="F13" s="114"/>
      <c r="G13" s="114"/>
      <c r="H13" s="114"/>
      <c r="I13" s="136" t="s">
        <v>83</v>
      </c>
      <c r="J13" s="171">
        <f>J12*193</f>
        <v>38279.484899999996</v>
      </c>
      <c r="K13" s="169"/>
      <c r="L13" s="114"/>
      <c r="M13" s="114"/>
      <c r="N13" s="114"/>
      <c r="O13" s="114"/>
      <c r="P13" s="114"/>
      <c r="Q13" s="114"/>
      <c r="R13" s="114"/>
      <c r="S13" s="114"/>
    </row>
    <row r="14" spans="1:19" ht="30" customHeight="1">
      <c r="A14" s="114"/>
      <c r="B14" s="137"/>
      <c r="C14" s="180" t="s">
        <v>84</v>
      </c>
      <c r="D14" s="179"/>
      <c r="E14" s="169"/>
      <c r="F14" s="114"/>
      <c r="G14" s="114"/>
      <c r="H14" s="114"/>
      <c r="I14" s="136" t="s">
        <v>85</v>
      </c>
      <c r="J14" s="172">
        <v>30000</v>
      </c>
      <c r="K14" s="173"/>
      <c r="L14" s="114"/>
      <c r="M14" s="114"/>
      <c r="N14" s="114"/>
      <c r="O14" s="114"/>
      <c r="P14" s="114"/>
      <c r="Q14" s="114"/>
      <c r="R14" s="114"/>
      <c r="S14" s="138"/>
    </row>
    <row r="15" spans="1:19" ht="30" customHeight="1">
      <c r="A15" s="114"/>
      <c r="B15" s="137"/>
      <c r="C15" s="181"/>
      <c r="D15" s="182"/>
      <c r="E15" s="182"/>
      <c r="F15" s="114"/>
      <c r="G15" s="114"/>
      <c r="H15" s="114"/>
      <c r="I15" s="136" t="s">
        <v>86</v>
      </c>
      <c r="J15" s="174"/>
      <c r="K15" s="175"/>
      <c r="L15" s="114"/>
      <c r="M15" s="114"/>
      <c r="N15" s="114"/>
      <c r="O15" s="114"/>
      <c r="P15" s="114"/>
      <c r="Q15" s="114"/>
      <c r="R15" s="114"/>
      <c r="S15" s="138"/>
    </row>
    <row r="16" spans="1:19" ht="30" customHeight="1">
      <c r="A16" s="114"/>
      <c r="B16" s="139"/>
      <c r="C16" s="140"/>
      <c r="D16" s="141"/>
      <c r="E16" s="140"/>
      <c r="F16" s="142"/>
      <c r="G16" s="142"/>
      <c r="H16" s="142"/>
      <c r="I16" s="136" t="s">
        <v>87</v>
      </c>
      <c r="J16" s="176"/>
      <c r="K16" s="177"/>
      <c r="L16" s="114"/>
      <c r="M16" s="114"/>
      <c r="N16" s="114"/>
      <c r="O16" s="114"/>
      <c r="P16" s="114"/>
      <c r="Q16" s="114"/>
      <c r="R16" s="114"/>
      <c r="S16" s="114"/>
    </row>
    <row r="17" spans="1:19" ht="30" customHeight="1">
      <c r="A17" s="114"/>
      <c r="B17" s="139"/>
      <c r="C17" s="140"/>
      <c r="D17" s="141"/>
      <c r="E17" s="140"/>
      <c r="F17" s="142"/>
      <c r="G17" s="142"/>
      <c r="H17" s="142"/>
      <c r="I17" s="136" t="s">
        <v>88</v>
      </c>
      <c r="J17" s="171">
        <f>S11*90000</f>
        <v>45000</v>
      </c>
      <c r="K17" s="169"/>
      <c r="L17" s="114"/>
      <c r="M17" s="114"/>
      <c r="N17" s="114"/>
      <c r="O17" s="114"/>
      <c r="P17" s="114"/>
      <c r="Q17" s="114"/>
      <c r="R17" s="114"/>
      <c r="S17" s="114"/>
    </row>
    <row r="18" spans="1:19" ht="30" customHeight="1">
      <c r="A18" s="114"/>
      <c r="B18" s="114"/>
      <c r="C18" s="143"/>
      <c r="D18" s="143"/>
      <c r="E18" s="143"/>
      <c r="F18" s="142"/>
      <c r="G18" s="142"/>
      <c r="H18" s="142"/>
      <c r="I18" s="136" t="s">
        <v>89</v>
      </c>
      <c r="J18" s="171">
        <f>J17+J14+J13</f>
        <v>113279.4849</v>
      </c>
      <c r="K18" s="169"/>
      <c r="L18" s="114"/>
      <c r="M18" s="114"/>
      <c r="N18" s="114"/>
      <c r="O18" s="114"/>
      <c r="P18" s="114"/>
      <c r="Q18" s="114"/>
      <c r="R18" s="114"/>
      <c r="S18" s="114"/>
    </row>
    <row r="19" spans="1:19" ht="16.5">
      <c r="A19" s="114"/>
      <c r="B19" s="114"/>
      <c r="C19" s="143"/>
      <c r="D19" s="143"/>
      <c r="E19" s="143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</row>
    <row r="20" spans="1:19" ht="16.5">
      <c r="A20" s="114"/>
      <c r="B20" s="114"/>
      <c r="C20" s="143"/>
      <c r="D20" s="143"/>
      <c r="E20" s="143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</row>
    <row r="21" spans="1:19" ht="15.75" customHeight="1">
      <c r="A21" s="114"/>
      <c r="B21" s="114"/>
      <c r="C21" s="143"/>
      <c r="D21" s="143"/>
      <c r="E21" s="143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</row>
    <row r="22" spans="1:19" ht="15.75" customHeight="1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</row>
    <row r="23" spans="1:19" ht="15.75" customHeight="1">
      <c r="A23" s="114"/>
      <c r="B23" s="114"/>
      <c r="C23" s="114"/>
      <c r="D23" s="114"/>
      <c r="E23" s="114"/>
      <c r="F23" s="114"/>
      <c r="G23" s="114"/>
      <c r="H23" s="114"/>
      <c r="I23" s="142"/>
      <c r="J23" s="114"/>
      <c r="K23" s="114"/>
      <c r="L23" s="142"/>
      <c r="M23" s="114"/>
      <c r="N23" s="114"/>
      <c r="O23" s="114"/>
      <c r="P23" s="142"/>
      <c r="Q23" s="142"/>
      <c r="R23" s="142"/>
      <c r="S23" s="114"/>
    </row>
    <row r="24" spans="1:19" ht="15.75" customHeight="1">
      <c r="A24" s="114"/>
      <c r="B24" s="114"/>
      <c r="C24" s="114"/>
      <c r="D24" s="114"/>
      <c r="E24" s="114"/>
      <c r="F24" s="114"/>
      <c r="G24" s="114"/>
      <c r="H24" s="114"/>
      <c r="I24" s="142"/>
      <c r="J24" s="114"/>
      <c r="K24" s="114"/>
      <c r="L24" s="142"/>
      <c r="M24" s="114"/>
      <c r="N24" s="114"/>
      <c r="O24" s="114"/>
      <c r="P24" s="142"/>
      <c r="Q24" s="142"/>
      <c r="R24" s="142"/>
      <c r="S24" s="114"/>
    </row>
    <row r="25" spans="1:19" ht="15.75" customHeight="1">
      <c r="A25" s="114"/>
      <c r="B25" s="114"/>
      <c r="C25" s="114"/>
      <c r="D25" s="114"/>
      <c r="E25" s="114"/>
      <c r="F25" s="114"/>
      <c r="G25" s="114"/>
      <c r="H25" s="114"/>
      <c r="I25" s="142"/>
      <c r="J25" s="114"/>
      <c r="K25" s="114"/>
      <c r="L25" s="142"/>
      <c r="M25" s="114"/>
      <c r="N25" s="114"/>
      <c r="O25" s="114"/>
      <c r="P25" s="142"/>
      <c r="Q25" s="142"/>
      <c r="R25" s="142"/>
      <c r="S25" s="114"/>
    </row>
    <row r="26" spans="1:19" ht="15.75" customHeight="1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</row>
    <row r="27" spans="1:19" ht="15.75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</row>
    <row r="28" spans="1:19" ht="15.75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</row>
    <row r="29" spans="1:19" ht="15.75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</row>
    <row r="30" spans="1:19" ht="15.75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</row>
    <row r="31" spans="1:19" ht="15.75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</row>
    <row r="32" spans="1:19" ht="15.75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</row>
    <row r="33" spans="1:19" ht="15.75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</row>
    <row r="34" spans="1:19" ht="15.75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</row>
    <row r="35" spans="1:19" ht="15.75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</row>
    <row r="36" spans="1:19" ht="15.75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</row>
    <row r="37" spans="1:19" ht="15.75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</row>
    <row r="38" spans="1:19" ht="15.75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</row>
    <row r="39" spans="1:19" ht="15.75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</row>
    <row r="40" spans="1:19" ht="15.75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</row>
    <row r="41" spans="1:19" ht="15.7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</row>
    <row r="42" spans="1:19" ht="15.75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</row>
    <row r="43" spans="1:19" ht="15.75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</row>
    <row r="44" spans="1:19" ht="15.75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</row>
    <row r="45" spans="1:19" ht="15.75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</row>
    <row r="46" spans="1:19" ht="15.75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</row>
    <row r="47" spans="1:19" ht="15.75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</row>
    <row r="48" spans="1:19" ht="15.75" customHeight="1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</row>
    <row r="49" spans="1:19" ht="15.75" customHeight="1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</row>
    <row r="50" spans="1:19" ht="15.75" customHeight="1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</row>
    <row r="51" spans="1:19" ht="15.75" customHeight="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</row>
    <row r="52" spans="1:19" ht="15.75" customHeight="1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</row>
    <row r="53" spans="1:19" ht="15.75" customHeight="1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</row>
    <row r="54" spans="1:19" ht="15.75" customHeight="1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</row>
    <row r="55" spans="1:19" ht="15.75" customHeigh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19" ht="15.75" customHeight="1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</row>
    <row r="57" spans="1:19" ht="15.7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</row>
    <row r="58" spans="1:19" ht="15.7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</row>
    <row r="59" spans="1:19" ht="15.75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19" ht="15.75" customHeight="1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</row>
    <row r="61" spans="1:19" ht="15.75" customHeight="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</row>
    <row r="62" spans="1:19" ht="15.75" customHeight="1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</row>
    <row r="63" spans="1:19" ht="15.75" customHeight="1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</row>
    <row r="64" spans="1:19" ht="15.75" customHeight="1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</row>
    <row r="65" spans="1:19" ht="15.75" customHeight="1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</row>
    <row r="66" spans="1:19" ht="15.75" customHeight="1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</row>
    <row r="67" spans="1:19" ht="15.75" customHeight="1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</row>
    <row r="68" spans="1:19" ht="15.75" customHeight="1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</row>
    <row r="69" spans="1:19" ht="15.75" customHeight="1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</row>
    <row r="70" spans="1:19" ht="15.75" customHeight="1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</row>
    <row r="71" spans="1:19" ht="15.75" customHeight="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</row>
    <row r="72" spans="1:19" ht="15.75" customHeight="1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</row>
    <row r="73" spans="1:19" ht="15.75" customHeight="1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</row>
    <row r="74" spans="1:19" ht="15.75" customHeight="1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</row>
    <row r="75" spans="1:19" ht="15.75" customHeight="1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</row>
    <row r="76" spans="1:19" ht="15.75" customHeight="1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</row>
    <row r="77" spans="1:19" ht="15.75" customHeight="1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</row>
    <row r="78" spans="1:19" ht="15.75" customHeight="1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</row>
    <row r="79" spans="1:19" ht="15.75" customHeight="1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</row>
    <row r="80" spans="1:19" ht="15.75" customHeight="1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</row>
    <row r="81" spans="1:19" ht="15.75" customHeight="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</row>
    <row r="82" spans="1:19" ht="15.75" customHeight="1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</row>
    <row r="83" spans="1:19" ht="15.75" customHeight="1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</row>
    <row r="84" spans="1:19" ht="15.75" customHeight="1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</row>
    <row r="85" spans="1:19" ht="15.75" customHeight="1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</row>
    <row r="86" spans="1:19" ht="15.75" customHeight="1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</row>
    <row r="87" spans="1:19" ht="15.75" customHeight="1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</row>
    <row r="88" spans="1:19" ht="15.75" customHeight="1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</row>
    <row r="89" spans="1:19" ht="15.75" customHeight="1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</row>
    <row r="90" spans="1:19" ht="15.75" customHeight="1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</row>
    <row r="91" spans="1:19" ht="15.75" customHeight="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</row>
    <row r="92" spans="1:19" ht="15.75" customHeight="1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</row>
    <row r="93" spans="1:19" ht="15.75" customHeight="1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</row>
    <row r="94" spans="1:19" ht="15.75" customHeight="1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</row>
    <row r="95" spans="1:19" ht="15.75" customHeight="1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</row>
    <row r="96" spans="1:19" ht="15.75" customHeight="1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</row>
    <row r="97" spans="1:19" ht="15.75" customHeight="1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</row>
    <row r="98" spans="1:19" ht="15.75" customHeight="1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</row>
    <row r="99" spans="1:19" ht="15.75" customHeight="1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</row>
    <row r="100" spans="1:19" ht="15.75" customHeight="1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</row>
  </sheetData>
  <mergeCells count="13">
    <mergeCell ref="J18:K18"/>
    <mergeCell ref="S3:S10"/>
    <mergeCell ref="A1:P1"/>
    <mergeCell ref="C13:E13"/>
    <mergeCell ref="J13:K13"/>
    <mergeCell ref="C14:E14"/>
    <mergeCell ref="C15:E15"/>
    <mergeCell ref="J12:K12"/>
    <mergeCell ref="L3:L5"/>
    <mergeCell ref="L6:L8"/>
    <mergeCell ref="L9:L10"/>
    <mergeCell ref="J17:K17"/>
    <mergeCell ref="J14:K16"/>
  </mergeCells>
  <phoneticPr fontId="44" type="noConversion"/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정산</vt:lpstr>
      <vt:lpstr>9월12일</vt:lpstr>
      <vt:lpstr>최저가 샘플 견적</vt:lpstr>
      <vt:lpstr>수입시 가격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11900f</dc:creator>
  <cp:lastModifiedBy>병근 송</cp:lastModifiedBy>
  <dcterms:created xsi:type="dcterms:W3CDTF">2023-05-12T11:15:00Z</dcterms:created>
  <dcterms:modified xsi:type="dcterms:W3CDTF">2024-09-12T14:10:22Z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16E4E3CE3C0042E1A29E879D78A5E8EA_13</vt:lpwstr>
  </property>
</Properties>
</file>