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bg61\Desktop\git\0.해외구매대행사업\"/>
    </mc:Choice>
  </mc:AlternateContent>
  <xr:revisionPtr revIDLastSave="0" documentId="13_ncr:1_{F996F297-0A3B-4773-B788-A8900962E1DB}" xr6:coauthVersionLast="47" xr6:coauthVersionMax="47" xr10:uidLastSave="{00000000-0000-0000-0000-000000000000}"/>
  <bookViews>
    <workbookView xWindow="120" yWindow="1755" windowWidth="20670" windowHeight="13785" activeTab="1" xr2:uid="{00000000-000D-0000-FFFF-FFFF00000000}"/>
  </bookViews>
  <sheets>
    <sheet name="Sheet2" sheetId="5" r:id="rId1"/>
    <sheet name="숙제" sheetId="6" r:id="rId2"/>
    <sheet name="단일제품 계산" sheetId="1" r:id="rId3"/>
    <sheet name="다수제품 계산" sheetId="2" r:id="rId4"/>
    <sheet name="Sheet1" sheetId="3" r:id="rId5"/>
    <sheet name="지식재산권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G22" i="2"/>
  <c r="C22" i="2"/>
  <c r="E22" i="2" s="1"/>
  <c r="B22" i="2"/>
  <c r="J14" i="2"/>
  <c r="G14" i="2"/>
  <c r="H14" i="2" s="1"/>
  <c r="J11" i="2"/>
  <c r="G11" i="2"/>
  <c r="H11" i="2" s="1"/>
  <c r="J8" i="2"/>
  <c r="H8" i="2"/>
  <c r="G8" i="2"/>
  <c r="I22" i="1"/>
  <c r="H22" i="1"/>
  <c r="G22" i="1"/>
  <c r="C22" i="1"/>
  <c r="E22" i="1" s="1"/>
  <c r="I21" i="1"/>
  <c r="H21" i="1"/>
  <c r="G21" i="1"/>
  <c r="C21" i="1"/>
  <c r="I20" i="1"/>
  <c r="H20" i="1"/>
  <c r="G20" i="1"/>
  <c r="C20" i="1"/>
  <c r="E20" i="1" s="1"/>
  <c r="I19" i="1"/>
  <c r="H19" i="1"/>
  <c r="G19" i="1"/>
  <c r="C19" i="1"/>
  <c r="I18" i="1"/>
  <c r="H18" i="1"/>
  <c r="G18" i="1"/>
  <c r="C18" i="1"/>
  <c r="E18" i="1" s="1"/>
  <c r="I17" i="1"/>
  <c r="H17" i="1"/>
  <c r="G17" i="1"/>
  <c r="C17" i="1"/>
  <c r="I16" i="1"/>
  <c r="H16" i="1"/>
  <c r="G16" i="1"/>
  <c r="C16" i="1"/>
  <c r="E16" i="1" s="1"/>
  <c r="J8" i="1"/>
  <c r="G8" i="1"/>
  <c r="D21" i="1" s="1"/>
  <c r="D16" i="1" l="1"/>
  <c r="F16" i="1" s="1"/>
  <c r="J16" i="1" s="1"/>
  <c r="K16" i="1" s="1"/>
  <c r="D19" i="1"/>
  <c r="D17" i="1"/>
  <c r="D22" i="1"/>
  <c r="F22" i="1" s="1"/>
  <c r="H8" i="1"/>
  <c r="D20" i="1"/>
  <c r="F20" i="1" s="1"/>
  <c r="D18" i="1"/>
  <c r="F18" i="1" s="1"/>
  <c r="J18" i="1" s="1"/>
  <c r="K18" i="1" s="1"/>
  <c r="D22" i="2"/>
  <c r="E17" i="1"/>
  <c r="E21" i="1"/>
  <c r="E19" i="1"/>
  <c r="J22" i="1" l="1"/>
  <c r="K22" i="1" s="1"/>
  <c r="F19" i="1"/>
  <c r="J19" i="1" s="1"/>
  <c r="K19" i="1" s="1"/>
  <c r="J20" i="1"/>
  <c r="K20" i="1" s="1"/>
  <c r="F21" i="1"/>
  <c r="J21" i="1" s="1"/>
  <c r="K21" i="1" s="1"/>
  <c r="F17" i="1"/>
  <c r="J17" i="1" s="1"/>
  <c r="K17" i="1" s="1"/>
  <c r="J22" i="2"/>
  <c r="K22" i="2" s="1"/>
  <c r="F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C6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DBL
(m)</t>
        </r>
        <r>
          <rPr>
            <b/>
            <sz val="9"/>
            <color rgb="FF000000"/>
            <rFont val="돋움"/>
            <family val="3"/>
            <charset val="129"/>
          </rPr>
          <t>단위로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입력</t>
        </r>
      </text>
    </comment>
    <comment ref="K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DBL:</t>
        </r>
        <r>
          <rPr>
            <b/>
            <sz val="9"/>
            <color rgb="FF000000"/>
            <rFont val="돋움"/>
            <family val="3"/>
            <charset val="129"/>
          </rPr>
          <t>네이버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위안화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환율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송금기준</t>
        </r>
        <r>
          <rPr>
            <b/>
            <sz val="9"/>
            <color rgb="FF000000"/>
            <rFont val="Tahoma"/>
            <family val="2"/>
          </rPr>
          <t xml:space="preserve"> </t>
        </r>
      </text>
    </comment>
    <comment ref="D14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DBL
</t>
        </r>
        <r>
          <rPr>
            <b/>
            <sz val="9"/>
            <color rgb="FF000000"/>
            <rFont val="돋움"/>
            <family val="3"/>
            <charset val="129"/>
          </rPr>
          <t xml:space="preserve">해상운임은
</t>
        </r>
        <r>
          <rPr>
            <b/>
            <sz val="9"/>
            <color rgb="FF000000"/>
            <rFont val="Tahoma"/>
            <family val="2"/>
          </rPr>
          <t>CBM</t>
        </r>
        <r>
          <rPr>
            <b/>
            <sz val="9"/>
            <color rgb="FF000000"/>
            <rFont val="돋움"/>
            <family val="3"/>
            <charset val="129"/>
          </rPr>
          <t>당
보통</t>
        </r>
        <r>
          <rPr>
            <b/>
            <sz val="9"/>
            <color rgb="FF000000"/>
            <rFont val="Tahoma"/>
            <family val="2"/>
          </rPr>
          <t xml:space="preserve"> 75,000 - 90,000</t>
        </r>
        <r>
          <rPr>
            <b/>
            <sz val="9"/>
            <color rgb="FF000000"/>
            <rFont val="돋움"/>
            <family val="3"/>
            <charset val="129"/>
          </rPr>
          <t>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입니다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11900f</author>
  </authors>
  <commentList>
    <comment ref="C6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DBL
(m)</t>
        </r>
        <r>
          <rPr>
            <b/>
            <sz val="9"/>
            <color rgb="FF000000"/>
            <rFont val="돋움"/>
            <family val="3"/>
            <charset val="129"/>
          </rPr>
          <t>단위로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입력</t>
        </r>
      </text>
    </comment>
    <comment ref="K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DBL:</t>
        </r>
        <r>
          <rPr>
            <b/>
            <sz val="9"/>
            <color rgb="FF000000"/>
            <rFont val="돋움"/>
            <family val="3"/>
            <charset val="129"/>
          </rPr>
          <t>네이버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위안화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환율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송금기준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D20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DBL
</t>
        </r>
        <r>
          <rPr>
            <b/>
            <sz val="9"/>
            <color rgb="FF000000"/>
            <rFont val="돋움"/>
            <family val="3"/>
            <charset val="129"/>
          </rPr>
          <t xml:space="preserve">해상운임은
</t>
        </r>
        <r>
          <rPr>
            <b/>
            <sz val="9"/>
            <color rgb="FF000000"/>
            <rFont val="Tahoma"/>
            <family val="2"/>
          </rPr>
          <t>CBM</t>
        </r>
        <r>
          <rPr>
            <b/>
            <sz val="9"/>
            <color rgb="FF000000"/>
            <rFont val="돋움"/>
            <family val="3"/>
            <charset val="129"/>
          </rPr>
          <t>당
보통</t>
        </r>
        <r>
          <rPr>
            <b/>
            <sz val="9"/>
            <color rgb="FF000000"/>
            <rFont val="Tahoma"/>
            <family val="2"/>
          </rPr>
          <t xml:space="preserve"> 75,000 - 90,000</t>
        </r>
        <r>
          <rPr>
            <b/>
            <sz val="9"/>
            <color rgb="FF000000"/>
            <rFont val="돋움"/>
            <family val="3"/>
            <charset val="129"/>
          </rPr>
          <t>원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입니다</t>
        </r>
      </text>
    </comment>
  </commentList>
</comments>
</file>

<file path=xl/sharedStrings.xml><?xml version="1.0" encoding="utf-8"?>
<sst xmlns="http://schemas.openxmlformats.org/spreadsheetml/2006/main" count="131" uniqueCount="98">
  <si>
    <r>
      <t>단일제품</t>
    </r>
    <r>
      <rPr>
        <b/>
        <i/>
        <sz val="18"/>
        <color rgb="FF000000"/>
        <rFont val="돋움"/>
        <family val="3"/>
        <charset val="129"/>
      </rPr>
      <t xml:space="preserve"> </t>
    </r>
    <r>
      <rPr>
        <b/>
        <i/>
        <sz val="18"/>
        <color rgb="FF000000"/>
        <rFont val="Tmon몬소리OTF Black"/>
        <family val="3"/>
        <charset val="129"/>
      </rPr>
      <t>수입원가 계산 Sheet</t>
    </r>
  </si>
  <si>
    <t>단가</t>
  </si>
  <si>
    <t>옵션</t>
  </si>
  <si>
    <t>https://detail.1688.com/offer/695548563142.html?spm=a26g8.27029026.2461345.2.6a007bc4LLhLDB&amp;&amp;scm=1007.41958.302057.0&amp;pvid=331f8d17-7a24-4478-8215-3eaf1db1c88b&amp;object_id=695548563142&amp;udsPoolId=3052639&amp;sk=consign&amp;object_id=695548563142&amp;object_type=offer&amp;scm=1007.41958.302057.0&amp;tpp_trace=21469a2616757531162287010d08a7&amp;pvid=331f8d17-7a24-4478-8215-3eaf1db1c88b&amp;udsPoolId=3052639&amp;resourceId=2461345&amp;pageSize=10&amp;pageNo=1&amp;position=1</t>
  </si>
  <si>
    <t>https://detail.1688.com/offer/687594841477.html?spm=a26352.13672862.offerlist.42.5ea31e623JLrMs&amp;cosite=-&amp;tracelog=p4p&amp;_p_isad=1&amp;clickid=5b7d2b854faa48bda4e7edada454a4b8&amp;sessionid=12e3c3d9edb5ce48515fb8014f4f999e</t>
  </si>
  <si>
    <r>
      <rPr>
        <b/>
        <u/>
        <sz val="8"/>
        <color rgb="FFFF0000"/>
        <rFont val="맑은 고딕"/>
        <family val="3"/>
        <charset val="129"/>
      </rPr>
      <t>단일제품에 대해 적정 수입수량을 산출할 때 도움되는 자료</t>
    </r>
    <r>
      <rPr>
        <sz val="8"/>
        <color rgb="FFFF0000"/>
        <rFont val="맑은 고딕"/>
        <family val="3"/>
        <charset val="129"/>
      </rPr>
      <t xml:space="preserve"> 입니다. 다수제품 비용계산이 필요하다면 '다수제품 계산'시트를 참고해주세요</t>
    </r>
  </si>
  <si>
    <t>[단위 : 개/원 VAT포함]</t>
  </si>
  <si>
    <t>[단위 : EA / 위안]</t>
  </si>
  <si>
    <t>물품금액</t>
  </si>
  <si>
    <t>C/O비용</t>
  </si>
  <si>
    <t>제품크기(m)</t>
  </si>
  <si>
    <t>총비용(원)</t>
  </si>
  <si>
    <t>통관수수료</t>
  </si>
  <si>
    <t>문서작업비</t>
  </si>
  <si>
    <t>발주수량(EA)</t>
  </si>
  <si>
    <t>해상운임(CBM)</t>
  </si>
  <si>
    <r>
      <t xml:space="preserve">상품목록은 원하시는 만큼 셀을 추가해주시면 됩니다. 단일제품처럼 발주수량 별 비용은 산출은 안되지만, </t>
    </r>
    <r>
      <rPr>
        <b/>
        <u/>
        <sz val="8"/>
        <color rgb="FFFF0000"/>
        <rFont val="맑은 고딕"/>
        <family val="3"/>
        <charset val="129"/>
      </rPr>
      <t>개별상품별 수량 입력을 해주시면 전체금액 확인 가능합니다.</t>
    </r>
  </si>
  <si>
    <t>관세</t>
  </si>
  <si>
    <t>부가세</t>
  </si>
  <si>
    <t>C</t>
  </si>
  <si>
    <t>가로</t>
  </si>
  <si>
    <t>환율</t>
  </si>
  <si>
    <t>URL</t>
  </si>
  <si>
    <t>수량</t>
  </si>
  <si>
    <t>B</t>
  </si>
  <si>
    <t>단위당</t>
  </si>
  <si>
    <t>가격</t>
  </si>
  <si>
    <t>높이</t>
  </si>
  <si>
    <t>변동비</t>
  </si>
  <si>
    <t>제품</t>
  </si>
  <si>
    <t>비율</t>
  </si>
  <si>
    <t>A</t>
  </si>
  <si>
    <t>고정비</t>
  </si>
  <si>
    <t>세로</t>
  </si>
  <si>
    <t>전체</t>
  </si>
  <si>
    <t>CBM</t>
  </si>
  <si>
    <r>
      <t>다수제품</t>
    </r>
    <r>
      <rPr>
        <b/>
        <i/>
        <sz val="18"/>
        <color rgb="FF000000"/>
        <rFont val="돋움"/>
        <family val="3"/>
        <charset val="129"/>
      </rPr>
      <t xml:space="preserve"> </t>
    </r>
    <r>
      <rPr>
        <b/>
        <i/>
        <sz val="18"/>
        <color rgb="FF000000"/>
        <rFont val="Tmon몬소리OTF Black"/>
        <family val="3"/>
        <charset val="129"/>
      </rPr>
      <t>수입원가 계산 Sheet</t>
    </r>
  </si>
  <si>
    <t>C/O비용
[원산지표기]</t>
    <phoneticPr fontId="18" type="noConversion"/>
  </si>
  <si>
    <t>슬리퍼</t>
    <phoneticPr fontId="18" type="noConversion"/>
  </si>
  <si>
    <t>베게</t>
    <phoneticPr fontId="18" type="noConversion"/>
  </si>
  <si>
    <t>도시락통</t>
    <phoneticPr fontId="18" type="noConversion"/>
  </si>
  <si>
    <t>https://www.dcbuy.co.kr/mall/detail/824993010055?origin=%EA%B3%A0%EC%96%91%EC%9D%B4%20%EC%8A%AC%EB%A6%AC%ED%8D%BC</t>
  </si>
  <si>
    <t>https://www.dcbuy.co.kr/mall/detail/654514569908?origin=%EA%B3%A0%EC%96%91%EC%9D%B4%20%EB%8F%84%EC%8B%9C%EB%9D%BD%ED%86%B5</t>
  </si>
  <si>
    <t>https://www.dcbuy.co.kr/mall/detail/812344450073?origin=%EA%B3%A0%EC%96%91%EC%9D%B4%20%EB%8F%84%EC%8B%9C%EB%9D%BD%ED%86%B5</t>
  </si>
  <si>
    <t>https://www.dcbuy.co.kr/mall/detail/824847643483?origin=%EA%B3%A0%EC%96%91%EC%9D%B4%20%EB%8F%84%EC%8B%9C%EB%9D%BD%ED%86%B5</t>
  </si>
  <si>
    <t>https://www.dcbuy.co.kr/mall/detail/663516790277?origin=%EA%B3%A0%EC%96%91%EC%9D%B4%20%EB%8F%84%EC%8B%9C%EB%9D%BD%ED%86%B5</t>
  </si>
  <si>
    <t>https://www.dcbuy.co.kr/mall/detail/799847501594?origin=%EA%B3%A0%EC%96%91%EC%9D%B4%20%EB%8F%84%EC%8B%9C%EB%9D%BD%ED%86%B5</t>
  </si>
  <si>
    <t>https://www.dcbuy.co.kr/mall/detail/809887667765?origin=%EC%8A%AC%EB%A6%AC%ED%8D%BC</t>
    <phoneticPr fontId="18" type="noConversion"/>
  </si>
  <si>
    <t>https://www.dcbuy.co.kr/mall/detail/723690464394?origin=%EC%8A%AC%EB%A6%AC%ED%8D%BC</t>
    <phoneticPr fontId="18" type="noConversion"/>
  </si>
  <si>
    <t>https://www.dcbuy.co.kr/mall/detail/765838810431?origin=%EA%B3%A0%EC%96%91%EC%9D%B4%20%EC%8A%AC%EB%A6%AC%ED%8D%BC</t>
    <phoneticPr fontId="18" type="noConversion"/>
  </si>
  <si>
    <t>https://www.dcbuy.co.kr/mall/detail/808010570768?origin=%EA%B3%A0%EC%96%91%EC%9D%B4%20%EC%8A%AC%EB%A6%AC%ED%8D%BC</t>
    <phoneticPr fontId="18" type="noConversion"/>
  </si>
  <si>
    <t>https://www.dcbuy.co.kr/mall/detail/774583866728?origin=%EA%B3%A0%EC%96%91%EC%9D%B4%20%EC%8A%AC%EB%A6%AC%ED%8D%BC</t>
    <phoneticPr fontId="18" type="noConversion"/>
  </si>
  <si>
    <t>https://www.dcbuy.co.kr/mall/detail/709077163386?origin=%EA%B3%A0%EC%96%91%EC%9D%B4%20%EC%8A%AC%EB%A6%AC%ED%8D%BC</t>
    <phoneticPr fontId="18" type="noConversion"/>
  </si>
  <si>
    <t>https://www.dcbuy.co.kr/mall/detail/789407789130?origin=%EA%B3%A0%EC%96%91%EC%9D%B4%20%EC%8A%AC%EB%A6%AC%ED%8D%BC</t>
    <phoneticPr fontId="18" type="noConversion"/>
  </si>
  <si>
    <t>https://www.dcbuy.co.kr/mall/detail/690782261125?origin=%EA%B3%A0%EC%96%91%EC%9D%B4%20%EB%B2%A0%EA%B2%8C%20%EC%BB%A4%EB%B2%84</t>
    <phoneticPr fontId="18" type="noConversion"/>
  </si>
  <si>
    <t>https://www.dcbuy.co.kr/mall/detail/605506995061?origin=%EA%B3%A0%EC%96%91%EC%9D%B4%20%EB%B2%A0%EA%B2%8C%20%EC%BB%A4%EB%B2%84</t>
    <phoneticPr fontId="18" type="noConversion"/>
  </si>
  <si>
    <t>https://www.dcbuy.co.kr/mall/detail/791900453783?origin=%EA%B3%A0%EC%96%91%EC%9D%B4%20%EB%B2%A0%EA%B2%8C%20%EC%BB%A4%EB%B2%84</t>
    <phoneticPr fontId="18" type="noConversion"/>
  </si>
  <si>
    <t>https://www.dcbuy.co.kr/mall/detail/690307737471?origin=%EA%B3%A0%EC%96%91%EC%9D%B4%20%EB%B2%A0%EA%B2%8C%20%EC%BB%A4%EB%B2%84</t>
    <phoneticPr fontId="18" type="noConversion"/>
  </si>
  <si>
    <t>https://www.dcbuy.co.kr/mall/detail/752215436730?origin=%EA%B3%A0%EC%96%91%EC%9D%B4%20%EB%B2%A0%EA%B2%8C%20%EC%BB%A4%EB%B2%84</t>
    <phoneticPr fontId="18" type="noConversion"/>
  </si>
  <si>
    <t>https://www.dcbuy.co.kr/mall/detail/821352059321?origin=%EA%B3%A0%EC%96%91%EC%9D%B4%20%EB%B2%A0%EA%B2%8C%20%EC%BB%A4%EB%B2%84</t>
    <phoneticPr fontId="18" type="noConversion"/>
  </si>
  <si>
    <t>https://www.dcbuy.co.kr/mall/detail/804293259250?origin=%EA%B3%A0%EC%96%91%EC%9D%B4%20%EB%B2%A0%EA%B2%8C%20%EC%BB%A4%EB%B2%84</t>
    <phoneticPr fontId="18" type="noConversion"/>
  </si>
  <si>
    <t>https://www.dcbuy.co.kr/mall/detail/695130559540?origin=%EA%B3%A0%EC%96%91%EC%9D%B4%20%EB%B2%A0%EA%B2%8C%20%EC%BB%A4%EB%B2%84</t>
    <phoneticPr fontId="18" type="noConversion"/>
  </si>
  <si>
    <t>https://www.dcbuy.co.kr/mall/detail/824724078279?origin=%EA%B3%A0%EC%96%91%EC%9D%B4%20%EB%B2%A0%EA%B2%8C%20%EC%BB%A4%EB%B2%84</t>
    <phoneticPr fontId="18" type="noConversion"/>
  </si>
  <si>
    <t>https://www.dcbuy.co.kr/mall/detail/762158524133?origin=%EA%B3%A0%EC%96%91%EC%9D%B4%20%EB%8F%84%EC%8B%9C%EB%9D%BD%ED%86%B5</t>
    <phoneticPr fontId="18" type="noConversion"/>
  </si>
  <si>
    <t>소파 커버</t>
    <phoneticPr fontId="18" type="noConversion"/>
  </si>
  <si>
    <t>https://detail.tmall.com/item.htm?abbucket=8&amp;id=638994721037&amp;ns=1&amp;pisk=f8DIK_Y7CwbCjZdeGgKa1c20jCwSO49VRgZ-m0BF2JeLyfimPy-ktJl_PV3_J9-Ht7US-JFoTzzUP8iolh823Konx829uEJ4zIc_n-bLv6QPB1E8tF-N7KonxzjCynl93_t2sq6Rwz38B5Ez48ELv8e9fuZby8ULwNCTDPe8y4B8W1EYAaERpkK16uEdvMURp5eTqubLe83RBbARcuOQ-DtTCOeBoabIbP6RhNqQ9pnFaTXuKkFIef46bhk_AWaY_B-m7v3Z2vk3sC5gEcljPb3kg12I2XeL0DvCC-nK_YZZU357J2DsXvV10tPIwuNYe5sRecw35SMTHKQ_jfnEwv0CVTEnLxP7o5tRE7yt3ShxRgxmXJE-rSDyo94K2mDmg-9N9-nswqG54JB4lFRcNGNcFla2fh1lZPjed2Jgs6bQ9lqQ_ht1JbVLjla2fh1rBWEgAyt6fwsC.&amp;priceTId=2100c80917257338819964226e0bb7&amp;skuId=5108875053639&amp;spm=a21n57.1.item.31.6ea8523cpJWYBL&amp;utparam=%7B%22aplus_abtest%22:%22fa6281e0eb3c3db18a7d9e6e98817e2c%22%7D&amp;xxc=taobaoSearch</t>
  </si>
  <si>
    <t>https://detail.tmall.com/item.htm?abbucket=8&amp;id=762722705130&amp;ns=1&amp;pisk=flurhp2pyULrzUTCR7zUgoKDKDa87zv6z2wQtXc3N82uFXV38xDBw8GHevuUnXnWwk9RT_3qQw_We3hh8yaHCdT65bd8Jyv1Rch3w_FQtWbldkX0nufvGET65bhVN7AsiFOp1BOQ_MbnKuq0oWy0Zgq3xIr01W4hrkblmt2YnJ4h-8jcn7NutTVoKtj0T5F3ta4horV3ty2nKuYmauhotZP_qCRNnFq5UnrQIb2odvgcrus-i-zaSqVrgoGovwbnu7rrRZn74oqSxfEtPXLFkzGZmrVswU74SbVZF-MMSZzmGjDQXmpd5oHq8l3u26vgIkyrm4qVtwcYu8qnYYJP28mS3lF0m68TGAwmw4m29tcoC8zuioTM_jqnc4EtPKbzSch7PDDpfiUrt04V4dWLi-ZxJ0WhYuVYgRO2g3q6nXUv1VudvME0WSy6N7sdvuVYgROcXMILmWV4CQpV.&amp;priceTId=2100c80917257338819964226e0bb7&amp;skuId=5573523495725&amp;spm=a21n57.1.item.48.6ea8523cpJWYBL&amp;utparam=%7B%22aplus_abtest%22:%22ac51fbec52b1c07464d494bc38c9af4d%22%7D&amp;xxc=taobaoSearch</t>
  </si>
  <si>
    <t>https://detail.tmall.com/item.htm?abbucket=8&amp;id=773368906185&amp;ns=1&amp;pisk=fwZnKg2GNyuQre8iINoCyhXaVKb9dpiSR7K-w0hP7fl6v4lRR70uw5gzvDeLsbPYZYEL2u46q-w7v9iRdDwIV05AMiFudJi73-gPMkjNbYew8elytJoBL05AMgY9Q21K4zIXirMw7xGZLYuETOmZHYdE44kUQODreB8yY7WgQfMeYU-e8duZ3xmyTHlE_FkIKb8r83-NIYGwYbv24jqzfl5euIDNFDO3qv0nZehMqvEHDVGq3f-PgcH3GjyEs3-rOGF9IR2dtnwtAoNmHWIwxS2bf5DaggfiV5azaYVNcQnQkWZjSR_2bRnn1qla0B8EnDcnuku63n2nzPqivk5WlReiTqmTWN1KyDV3ljgF51NuIXFzxVRh6bUYBkugg1KgN44beYVhxHPV4NLwuDivVAW8bUTS8AMiMMEsc1Gd1ncPIOYfR2kspsBGIUTS8AMajOXMlQuECvMP.&amp;priceTId=2100c80217257340866615991e0c05&amp;skuId=5461932438923&amp;spm=a21n57.1.item.56.6ea8523cpJWYBL&amp;utparam=%7B%22aplus_abtest%22:%220f309c19bab146fa01059562d28bb83d%22%7D&amp;xxc=taobaoSearch</t>
  </si>
  <si>
    <t>https://detail.tmall.com/item.htm?abbucket=8&amp;id=816025314922&amp;ns=1&amp;pisk=fYnxhpttwQA0JzXRyNTujDSiAepoHcH2ijkCj5Vc5bh-C7jM3oYaXfF-_S40cSjTXAhZsfHw3RNs1fFioUxn3xrafBq9xHD4CiFoXfUbf_6SUR21fsKu0KZafBAOrGa2vllHYUhbhaw7aRe_h5G_VgwLQlw_hl98NReF5sGs1Y983R71GZs_P_w3N1wbCla5VRwOfta_5LH7aRbjCXdTNtNGXVt1h4pcpO7GS0eW3WMv0geiX-pT9xFJOumzHXPIh7I1fS-oZTH-nIIEEooE9JcDVihKL0l8FXt9wllr5fwtNH5g02cqYzHyRgMuD7zQND1flJEYMyibz9sKHPg-2omX_wkoeSaLq4YyiPqxM2PUlURr6YFm1mU5MQVi-YmbyXOl2fzt8A2tMnIjOgrtxDCBo6VLIZ9JeN7al8rc_onpvf5_H8FHHhQN7zJzeWvJeN7ak2w8tKph7NzuM&amp;priceTId=2100c80217257341769694187e0c05&amp;skuId=5684057483899&amp;spm=a21n57.1.item.124.6ea8523cpJWYBL&amp;utparam=%7B%22aplus_abtest%22:%220ade7b79626b51cbf2dcf2b2544041b4%22%7D&amp;xxc=taobaoSearch</t>
  </si>
  <si>
    <t>키프리스에서</t>
    <phoneticPr fontId="18" type="noConversion"/>
  </si>
  <si>
    <t>키워드를 찾아서 일일히 찾는다.</t>
    <phoneticPr fontId="18" type="noConversion"/>
  </si>
  <si>
    <t>디자인은 완전히 똑같지 않으면 그냥넘어간다.</t>
    <phoneticPr fontId="18" type="noConversion"/>
  </si>
  <si>
    <t>특허권은 특별한것만 특허번호확인 후 키프리스검색</t>
    <phoneticPr fontId="18" type="noConversion"/>
  </si>
  <si>
    <t>저작권은 결과물에대해서는 저작권은 피해갈수있다.[글로벌]</t>
    <phoneticPr fontId="18" type="noConversion"/>
  </si>
  <si>
    <t>상표권은 무조건 확인[속지주의]</t>
    <phoneticPr fontId="18" type="noConversion"/>
  </si>
  <si>
    <t>관세청</t>
    <phoneticPr fontId="18" type="noConversion"/>
  </si>
  <si>
    <t>키프리스</t>
    <phoneticPr fontId="18" type="noConversion"/>
  </si>
  <si>
    <t>병행수입 및 구매대행 가능품목</t>
    <phoneticPr fontId="18" type="noConversion"/>
  </si>
  <si>
    <t>1. OEM방식으로 들여온것은 병행수입이 불가</t>
    <phoneticPr fontId="18" type="noConversion"/>
  </si>
  <si>
    <t>2.진퉁이고 브랜드를 깍아내지 않는다면 병행수입가능</t>
    <phoneticPr fontId="18" type="noConversion"/>
  </si>
  <si>
    <t>https://unipass.customs.go.kr/csp/index.do</t>
  </si>
  <si>
    <t>정보조회 &gt; 통관정보 &gt; 수입</t>
    <phoneticPr fontId="18" type="noConversion"/>
  </si>
  <si>
    <t>스타트 패키지</t>
    <phoneticPr fontId="18" type="noConversion"/>
  </si>
  <si>
    <t>미끼 상품이 무조건 있어야한다.</t>
    <phoneticPr fontId="18" type="noConversion"/>
  </si>
  <si>
    <t>(매출을 만드는 상품)</t>
    <phoneticPr fontId="18" type="noConversion"/>
  </si>
  <si>
    <t>별도의 이익이 좋은 상품이 있어야한다.</t>
    <phoneticPr fontId="18" type="noConversion"/>
  </si>
  <si>
    <t>메타 광고라이브러리</t>
    <phoneticPr fontId="18" type="noConversion"/>
  </si>
  <si>
    <t xml:space="preserve">상위 카테고리 안에서 키워드 조합 </t>
    <phoneticPr fontId="18" type="noConversion"/>
  </si>
  <si>
    <t>섬네일과 대표가격을 다르게해서 카테고리를 다르게 올린다.</t>
    <phoneticPr fontId="18" type="noConversion"/>
  </si>
  <si>
    <t>1개 상품 OR 1+1 상품조합</t>
    <phoneticPr fontId="18" type="noConversion"/>
  </si>
  <si>
    <t>광고단가와 실제 가격의차이로 허점을 잡을수있다.</t>
    <phoneticPr fontId="18" type="noConversion"/>
  </si>
  <si>
    <t xml:space="preserve">제품가격의 1,4배  </t>
    <phoneticPr fontId="18" type="noConversion"/>
  </si>
  <si>
    <t>40프로는 수입을 하기위한 기반비용</t>
    <phoneticPr fontId="18" type="noConversion"/>
  </si>
  <si>
    <t>바코드작업까지 됌</t>
    <phoneticPr fontId="18" type="noConversion"/>
  </si>
  <si>
    <t xml:space="preserve">이뒤로 3PL </t>
    <phoneticPr fontId="18" type="noConversion"/>
  </si>
  <si>
    <t>풀필먼트</t>
    <phoneticPr fontId="18" type="noConversion"/>
  </si>
  <si>
    <t>HS 코드로 관세율 확인가능</t>
    <phoneticPr fontId="18" type="noConversion"/>
  </si>
  <si>
    <t>패키징 에이전시와 이야기해서 내가 도안을 주면 만들어줌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</si>
</sst>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8"/>
      <color rgb="FF000000"/>
      <name val="Tmon몬소리OTF Black"/>
      <family val="3"/>
      <charset val="129"/>
    </font>
    <font>
      <b/>
      <i/>
      <sz val="18"/>
      <color rgb="FF000000"/>
      <name val="Tmon몬소리OTF Black"/>
      <family val="3"/>
      <charset val="129"/>
    </font>
    <font>
      <sz val="8"/>
      <color rgb="FFFF0000"/>
      <name val="맑은 고딕"/>
      <family val="3"/>
      <charset val="129"/>
    </font>
    <font>
      <u/>
      <sz val="9"/>
      <color rgb="FF0563C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u/>
      <sz val="9"/>
      <color rgb="FF0000FF"/>
      <name val="맑은 고딕"/>
      <family val="3"/>
      <charset val="129"/>
    </font>
    <font>
      <b/>
      <i/>
      <sz val="18"/>
      <color rgb="FF000000"/>
      <name val="돋움"/>
      <family val="3"/>
      <charset val="129"/>
    </font>
    <font>
      <b/>
      <u/>
      <sz val="8"/>
      <color rgb="FFFF0000"/>
      <name val="맑은 고딕"/>
      <family val="3"/>
      <charset val="129"/>
    </font>
    <font>
      <b/>
      <sz val="9"/>
      <color rgb="FF000000"/>
      <name val="Tahoma"/>
      <family val="2"/>
    </font>
    <font>
      <b/>
      <sz val="9"/>
      <color rgb="FF000000"/>
      <name val="돋움"/>
      <family val="3"/>
      <charset val="129"/>
    </font>
    <font>
      <sz val="9"/>
      <color rgb="FF000000"/>
      <name val="Tahoma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C6E0B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9" fontId="17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3" fillId="0" borderId="6" xfId="0" applyNumberFormat="1" applyFont="1" applyBorder="1">
      <alignment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2" xfId="0" applyNumberFormat="1" applyFont="1" applyBorder="1">
      <alignment vertical="center"/>
    </xf>
    <xf numFmtId="9" fontId="3" fillId="0" borderId="3" xfId="1" applyFont="1" applyBorder="1">
      <alignment vertical="center"/>
    </xf>
    <xf numFmtId="0" fontId="3" fillId="0" borderId="4" xfId="0" applyFont="1" applyBorder="1">
      <alignment vertical="center"/>
    </xf>
    <xf numFmtId="3" fontId="3" fillId="0" borderId="6" xfId="0" applyNumberFormat="1" applyFont="1" applyBorder="1" applyAlignment="1">
      <alignment horizontal="center" vertical="center"/>
    </xf>
    <xf numFmtId="9" fontId="3" fillId="0" borderId="7" xfId="1" applyFont="1" applyBorder="1">
      <alignment vertical="center"/>
    </xf>
    <xf numFmtId="0" fontId="3" fillId="0" borderId="5" xfId="0" applyFont="1" applyBorder="1">
      <alignment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8" xfId="0" applyNumberFormat="1" applyFont="1" applyBorder="1">
      <alignment vertical="center"/>
    </xf>
    <xf numFmtId="9" fontId="3" fillId="0" borderId="9" xfId="1" applyFont="1" applyBorder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3" fontId="5" fillId="3" borderId="6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9" fontId="5" fillId="3" borderId="10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3" fontId="3" fillId="0" borderId="12" xfId="0" applyNumberFormat="1" applyFont="1" applyBorder="1" applyAlignment="1">
      <alignment horizontal="center" vertical="center"/>
    </xf>
    <xf numFmtId="3" fontId="3" fillId="0" borderId="12" xfId="0" applyNumberFormat="1" applyFont="1" applyBorder="1">
      <alignment vertical="center"/>
    </xf>
    <xf numFmtId="9" fontId="3" fillId="0" borderId="13" xfId="1" applyFont="1" applyBorder="1">
      <alignment vertical="center"/>
    </xf>
    <xf numFmtId="0" fontId="3" fillId="4" borderId="2" xfId="0" applyFont="1" applyFill="1" applyBorder="1">
      <alignment vertical="center"/>
    </xf>
    <xf numFmtId="0" fontId="3" fillId="5" borderId="4" xfId="0" applyFont="1" applyFill="1" applyBorder="1">
      <alignment vertical="center"/>
    </xf>
    <xf numFmtId="3" fontId="3" fillId="5" borderId="6" xfId="0" applyNumberFormat="1" applyFont="1" applyFill="1" applyBorder="1" applyAlignment="1">
      <alignment horizontal="center" vertical="center"/>
    </xf>
    <xf numFmtId="3" fontId="3" fillId="5" borderId="6" xfId="0" applyNumberFormat="1" applyFont="1" applyFill="1" applyBorder="1">
      <alignment vertical="center"/>
    </xf>
    <xf numFmtId="9" fontId="3" fillId="5" borderId="7" xfId="1" applyFont="1" applyFill="1" applyBorder="1">
      <alignment vertical="center"/>
    </xf>
    <xf numFmtId="3" fontId="5" fillId="3" borderId="6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2" fillId="0" borderId="0" xfId="2">
      <alignment vertical="center"/>
    </xf>
    <xf numFmtId="0" fontId="8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0" fillId="0" borderId="6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2" fillId="0" borderId="6" xfId="2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</cellXfs>
  <cellStyles count="3">
    <cellStyle name="백분율" xfId="1" builtinId="5"/>
    <cellStyle name="표준" xfId="0" builtinId="0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1019175</xdr:colOff>
      <xdr:row>0</xdr:row>
      <xdr:rowOff>171450</xdr:rowOff>
    </xdr:from>
    <xdr:to>
      <xdr:col>9</xdr:col>
      <xdr:colOff>667613</xdr:colOff>
      <xdr:row>11</xdr:row>
      <xdr:rowOff>57456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87831C-800D-F020-81BD-0C88DE99F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9175" y="171450"/>
          <a:ext cx="6182588" cy="21910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9</xdr:col>
      <xdr:colOff>162713</xdr:colOff>
      <xdr:row>25</xdr:row>
      <xdr:rowOff>162299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BC6866F-3E44-5466-E6B5-5723A7BD9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" y="2724150"/>
          <a:ext cx="5649113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6</xdr:col>
      <xdr:colOff>676848</xdr:colOff>
      <xdr:row>58</xdr:row>
      <xdr:rowOff>819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C69DA47-0E36-7999-4C87-DA46E83EC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6286500"/>
          <a:ext cx="4105848" cy="5868219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55</xdr:row>
      <xdr:rowOff>137695</xdr:rowOff>
    </xdr:from>
    <xdr:to>
      <xdr:col>12</xdr:col>
      <xdr:colOff>57817</xdr:colOff>
      <xdr:row>67</xdr:row>
      <xdr:rowOff>597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D74B493-1456-298A-B871-B803DD011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91225" y="11662945"/>
          <a:ext cx="2658142" cy="2377502"/>
        </a:xfrm>
        <a:prstGeom prst="rect">
          <a:avLst/>
        </a:prstGeom>
      </xdr:spPr>
    </xdr:pic>
    <xdr:clientData/>
  </xdr:twoCellAnchor>
  <xdr:twoCellAnchor editAs="oneCell">
    <xdr:from>
      <xdr:col>8</xdr:col>
      <xdr:colOff>140156</xdr:colOff>
      <xdr:row>68</xdr:row>
      <xdr:rowOff>38099</xdr:rowOff>
    </xdr:from>
    <xdr:to>
      <xdr:col>13</xdr:col>
      <xdr:colOff>504825</xdr:colOff>
      <xdr:row>89</xdr:row>
      <xdr:rowOff>78694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C97FD72-E049-B5C4-F48A-DC05D384B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8506" y="14287499"/>
          <a:ext cx="3793669" cy="444114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90</xdr:row>
      <xdr:rowOff>180975</xdr:rowOff>
    </xdr:from>
    <xdr:to>
      <xdr:col>19</xdr:col>
      <xdr:colOff>20227</xdr:colOff>
      <xdr:row>113</xdr:row>
      <xdr:rowOff>38753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86675A9-221B-CC95-E4F1-5B22B52D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1575" y="19040475"/>
          <a:ext cx="8430802" cy="467742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18</xdr:col>
      <xdr:colOff>467747</xdr:colOff>
      <xdr:row>142</xdr:row>
      <xdr:rowOff>162708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DD5EDAA-F9D5-94C2-C11D-4AD87B9D0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48350" y="24307800"/>
          <a:ext cx="7325747" cy="561100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147</xdr:row>
      <xdr:rowOff>0</xdr:rowOff>
    </xdr:from>
    <xdr:to>
      <xdr:col>14</xdr:col>
      <xdr:colOff>476891</xdr:colOff>
      <xdr:row>174</xdr:row>
      <xdr:rowOff>86527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DC65C06-A69C-BF12-5B06-F031E130F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48350" y="30803850"/>
          <a:ext cx="4591691" cy="574437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178</xdr:row>
      <xdr:rowOff>0</xdr:rowOff>
    </xdr:from>
    <xdr:to>
      <xdr:col>20</xdr:col>
      <xdr:colOff>96412</xdr:colOff>
      <xdr:row>206</xdr:row>
      <xdr:rowOff>191346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B5F94BD-D374-FEF2-695A-06D03F90A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48350" y="37299900"/>
          <a:ext cx="8326012" cy="605874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209</xdr:row>
      <xdr:rowOff>0</xdr:rowOff>
    </xdr:from>
    <xdr:to>
      <xdr:col>16</xdr:col>
      <xdr:colOff>200819</xdr:colOff>
      <xdr:row>238</xdr:row>
      <xdr:rowOff>48480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88FD03D-E139-EA5B-F2B1-D29618E35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848350" y="43795950"/>
          <a:ext cx="5687219" cy="6125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17</xdr:col>
      <xdr:colOff>582446</xdr:colOff>
      <xdr:row>38</xdr:row>
      <xdr:rowOff>10375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BCB52DF-B46F-24FD-A15A-4ABE1445D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885950"/>
          <a:ext cx="10183646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</xdr:row>
      <xdr:rowOff>57150</xdr:rowOff>
    </xdr:from>
    <xdr:to>
      <xdr:col>6</xdr:col>
      <xdr:colOff>114300</xdr:colOff>
      <xdr:row>4</xdr:row>
      <xdr:rowOff>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674577" y="564173"/>
          <a:ext cx="461596" cy="44694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</xdr:row>
      <xdr:rowOff>95250</xdr:rowOff>
    </xdr:from>
    <xdr:to>
      <xdr:col>1</xdr:col>
      <xdr:colOff>923925</xdr:colOff>
      <xdr:row>7</xdr:row>
      <xdr:rowOff>923925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75846" y="1743807"/>
          <a:ext cx="814565" cy="826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</xdr:row>
      <xdr:rowOff>57150</xdr:rowOff>
    </xdr:from>
    <xdr:to>
      <xdr:col>6</xdr:col>
      <xdr:colOff>114300</xdr:colOff>
      <xdr:row>4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4674577" y="564173"/>
          <a:ext cx="461596" cy="4469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8</xdr:col>
      <xdr:colOff>133847</xdr:colOff>
      <xdr:row>16</xdr:row>
      <xdr:rowOff>38515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3FDC594-A8EC-AADF-3F0B-7BA85744E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419100"/>
          <a:ext cx="3562847" cy="29722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28</xdr:col>
      <xdr:colOff>153953</xdr:colOff>
      <xdr:row>42</xdr:row>
      <xdr:rowOff>124837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79CCEC-DE2C-824B-65D4-C71E337C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1676400"/>
          <a:ext cx="11126753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hyperlink" Target="https://detail.1688.com/offer/695548563142.html?spm=a26g8.27029026.2461345.2.6a007bc4LLhLDB&amp;&amp;scm=1007.41958.302057.0&amp;pvid=331f8d17-7a24-4478-8215-3eaf1db1c88b&amp;object_id=695548563142&amp;udsPoolId=3052639&amp;sk=consign&amp;object_id=695548563142&amp;object_type=offer&amp;sc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hyperlink" Target="https://detail.1688.com/offer/687594841477.html?spm=a26352.13672862.offerlist.42.5ea31e623JLrMs&amp;cosite=-&amp;tracelog=p4p&amp;_p_isad=1&amp;clickid=5b7d2b854faa48bda4e7edada454a4b8&amp;sessionid=12e3c3d9edb5ce48515fb8014f4f999e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cbuy.co.kr/mall/detail/690782261125?origin=%EA%B3%A0%EC%96%91%EC%9D%B4%20%EB%B2%A0%EA%B2%8C%20%EC%BB%A4%EB%B2%84" TargetMode="External"/><Relationship Id="rId13" Type="http://schemas.openxmlformats.org/officeDocument/2006/relationships/hyperlink" Target="https://www.dcbuy.co.kr/mall/detail/821352059321?origin=%EA%B3%A0%EC%96%91%EC%9D%B4%20%EB%B2%A0%EA%B2%8C%20%EC%BB%A4%EB%B2%84" TargetMode="External"/><Relationship Id="rId18" Type="http://schemas.openxmlformats.org/officeDocument/2006/relationships/drawing" Target="../drawings/drawing5.xml"/><Relationship Id="rId3" Type="http://schemas.openxmlformats.org/officeDocument/2006/relationships/hyperlink" Target="https://www.dcbuy.co.kr/mall/detail/765838810431?origin=%EA%B3%A0%EC%96%91%EC%9D%B4%20%EC%8A%AC%EB%A6%AC%ED%8D%BC" TargetMode="External"/><Relationship Id="rId7" Type="http://schemas.openxmlformats.org/officeDocument/2006/relationships/hyperlink" Target="https://www.dcbuy.co.kr/mall/detail/789407789130?origin=%EA%B3%A0%EC%96%91%EC%9D%B4%20%EC%8A%AC%EB%A6%AC%ED%8D%BC" TargetMode="External"/><Relationship Id="rId12" Type="http://schemas.openxmlformats.org/officeDocument/2006/relationships/hyperlink" Target="https://www.dcbuy.co.kr/mall/detail/752215436730?origin=%EA%B3%A0%EC%96%91%EC%9D%B4%20%EB%B2%A0%EA%B2%8C%20%EC%BB%A4%EB%B2%84" TargetMode="External"/><Relationship Id="rId17" Type="http://schemas.openxmlformats.org/officeDocument/2006/relationships/hyperlink" Target="https://www.dcbuy.co.kr/mall/detail/762158524133?origin=%EA%B3%A0%EC%96%91%EC%9D%B4%20%EB%8F%84%EC%8B%9C%EB%9D%BD%ED%86%B5" TargetMode="External"/><Relationship Id="rId2" Type="http://schemas.openxmlformats.org/officeDocument/2006/relationships/hyperlink" Target="https://www.dcbuy.co.kr/mall/detail/723690464394?origin=%EC%8A%AC%EB%A6%AC%ED%8D%BC" TargetMode="External"/><Relationship Id="rId16" Type="http://schemas.openxmlformats.org/officeDocument/2006/relationships/hyperlink" Target="https://www.dcbuy.co.kr/mall/detail/824724078279?origin=%EA%B3%A0%EC%96%91%EC%9D%B4%20%EB%B2%A0%EA%B2%8C%20%EC%BB%A4%EB%B2%84" TargetMode="External"/><Relationship Id="rId1" Type="http://schemas.openxmlformats.org/officeDocument/2006/relationships/hyperlink" Target="https://www.dcbuy.co.kr/mall/detail/809887667765?origin=%EC%8A%AC%EB%A6%AC%ED%8D%BC" TargetMode="External"/><Relationship Id="rId6" Type="http://schemas.openxmlformats.org/officeDocument/2006/relationships/hyperlink" Target="https://www.dcbuy.co.kr/mall/detail/709077163386?origin=%EA%B3%A0%EC%96%91%EC%9D%B4%20%EC%8A%AC%EB%A6%AC%ED%8D%BC" TargetMode="External"/><Relationship Id="rId11" Type="http://schemas.openxmlformats.org/officeDocument/2006/relationships/hyperlink" Target="https://www.dcbuy.co.kr/mall/detail/690307737471?origin=%EA%B3%A0%EC%96%91%EC%9D%B4%20%EB%B2%A0%EA%B2%8C%20%EC%BB%A4%EB%B2%84" TargetMode="External"/><Relationship Id="rId5" Type="http://schemas.openxmlformats.org/officeDocument/2006/relationships/hyperlink" Target="https://www.dcbuy.co.kr/mall/detail/774583866728?origin=%EA%B3%A0%EC%96%91%EC%9D%B4%20%EC%8A%AC%EB%A6%AC%ED%8D%BC" TargetMode="External"/><Relationship Id="rId15" Type="http://schemas.openxmlformats.org/officeDocument/2006/relationships/hyperlink" Target="https://www.dcbuy.co.kr/mall/detail/695130559540?origin=%EA%B3%A0%EC%96%91%EC%9D%B4%20%EB%B2%A0%EA%B2%8C%20%EC%BB%A4%EB%B2%84" TargetMode="External"/><Relationship Id="rId10" Type="http://schemas.openxmlformats.org/officeDocument/2006/relationships/hyperlink" Target="https://www.dcbuy.co.kr/mall/detail/791900453783?origin=%EA%B3%A0%EC%96%91%EC%9D%B4%20%EB%B2%A0%EA%B2%8C%20%EC%BB%A4%EB%B2%84" TargetMode="External"/><Relationship Id="rId4" Type="http://schemas.openxmlformats.org/officeDocument/2006/relationships/hyperlink" Target="https://www.dcbuy.co.kr/mall/detail/808010570768?origin=%EA%B3%A0%EC%96%91%EC%9D%B4%20%EC%8A%AC%EB%A6%AC%ED%8D%BC" TargetMode="External"/><Relationship Id="rId9" Type="http://schemas.openxmlformats.org/officeDocument/2006/relationships/hyperlink" Target="https://www.dcbuy.co.kr/mall/detail/605506995061?origin=%EA%B3%A0%EC%96%91%EC%9D%B4%20%EB%B2%A0%EA%B2%8C%20%EC%BB%A4%EB%B2%84" TargetMode="External"/><Relationship Id="rId14" Type="http://schemas.openxmlformats.org/officeDocument/2006/relationships/hyperlink" Target="https://www.dcbuy.co.kr/mall/detail/804293259250?origin=%EA%B3%A0%EC%96%91%EC%9D%B4%20%EB%B2%A0%EA%B2%8C%20%EC%BB%A4%EB%B2%8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37C6-F71C-4F6C-8FD6-9B4B5F51B904}">
  <dimension ref="A2:K148"/>
  <sheetViews>
    <sheetView topLeftCell="A134" workbookViewId="0">
      <selection activeCell="D150" sqref="D150"/>
    </sheetView>
  </sheetViews>
  <sheetFormatPr defaultRowHeight="16.5"/>
  <cols>
    <col min="1" max="1" width="13.75" bestFit="1" customWidth="1"/>
  </cols>
  <sheetData>
    <row r="2" spans="1:1">
      <c r="A2" s="37" t="s">
        <v>82</v>
      </c>
    </row>
    <row r="60" spans="1:6">
      <c r="B60">
        <v>1</v>
      </c>
      <c r="C60" s="37" t="s">
        <v>83</v>
      </c>
      <c r="F60" s="37" t="s">
        <v>84</v>
      </c>
    </row>
    <row r="61" spans="1:6">
      <c r="B61">
        <v>2</v>
      </c>
      <c r="C61" s="37" t="s">
        <v>85</v>
      </c>
    </row>
    <row r="62" spans="1:6">
      <c r="B62">
        <v>3</v>
      </c>
      <c r="C62" s="37" t="s">
        <v>87</v>
      </c>
    </row>
    <row r="63" spans="1:6">
      <c r="C63" s="37" t="s">
        <v>88</v>
      </c>
    </row>
    <row r="64" spans="1:6">
      <c r="A64" s="37" t="s">
        <v>86</v>
      </c>
      <c r="C64" s="37" t="s">
        <v>89</v>
      </c>
    </row>
    <row r="65" spans="2:3">
      <c r="B65">
        <v>4</v>
      </c>
      <c r="C65" s="37" t="s">
        <v>90</v>
      </c>
    </row>
    <row r="69" spans="2:3">
      <c r="B69" s="37" t="s">
        <v>91</v>
      </c>
    </row>
    <row r="70" spans="2:3">
      <c r="B70" s="37" t="s">
        <v>92</v>
      </c>
    </row>
    <row r="134" spans="2:11">
      <c r="F134" s="37" t="s">
        <v>93</v>
      </c>
    </row>
    <row r="143" spans="2:11">
      <c r="B143" s="37" t="s">
        <v>96</v>
      </c>
    </row>
    <row r="144" spans="2:11">
      <c r="J144" s="37" t="s">
        <v>94</v>
      </c>
      <c r="K144" s="37" t="s">
        <v>95</v>
      </c>
    </row>
    <row r="148" spans="2:2">
      <c r="B148" s="37" t="s">
        <v>97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52ED-A2D4-4492-8201-C6064F1813AD}">
  <dimension ref="A1"/>
  <sheetViews>
    <sheetView tabSelected="1" workbookViewId="0">
      <selection activeCell="D10" sqref="D10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23"/>
  <sheetViews>
    <sheetView showGridLines="0" topLeftCell="A7" zoomScale="130" zoomScaleNormal="130" zoomScaleSheetLayoutView="75" workbookViewId="0">
      <selection activeCell="I26" sqref="I26"/>
    </sheetView>
  </sheetViews>
  <sheetFormatPr defaultColWidth="9" defaultRowHeight="16.5"/>
  <cols>
    <col min="1" max="1" width="0.875" customWidth="1"/>
    <col min="2" max="2" width="15.375" customWidth="1"/>
    <col min="3" max="11" width="12.375" customWidth="1"/>
  </cols>
  <sheetData>
    <row r="2" spans="2:11" ht="22.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22.5">
      <c r="B3" s="24"/>
      <c r="C3" s="24"/>
      <c r="D3" s="24"/>
      <c r="E3" s="24"/>
      <c r="F3" s="25"/>
      <c r="G3" s="24"/>
      <c r="H3" s="24"/>
      <c r="I3" s="24"/>
      <c r="J3" s="24"/>
      <c r="K3" s="24"/>
    </row>
    <row r="5" spans="2:11">
      <c r="K5" s="18" t="s">
        <v>7</v>
      </c>
    </row>
    <row r="6" spans="2:11">
      <c r="B6" s="41" t="s">
        <v>29</v>
      </c>
      <c r="C6" s="43" t="s">
        <v>10</v>
      </c>
      <c r="D6" s="43"/>
      <c r="E6" s="43"/>
      <c r="F6" s="43" t="s">
        <v>23</v>
      </c>
      <c r="G6" s="43" t="s">
        <v>35</v>
      </c>
      <c r="H6" s="43"/>
      <c r="I6" s="43" t="s">
        <v>26</v>
      </c>
      <c r="J6" s="43"/>
      <c r="K6" s="45" t="s">
        <v>21</v>
      </c>
    </row>
    <row r="7" spans="2:11">
      <c r="B7" s="42"/>
      <c r="C7" s="19" t="s">
        <v>20</v>
      </c>
      <c r="D7" s="19" t="s">
        <v>33</v>
      </c>
      <c r="E7" s="19" t="s">
        <v>27</v>
      </c>
      <c r="F7" s="44"/>
      <c r="G7" s="19" t="s">
        <v>25</v>
      </c>
      <c r="H7" s="19" t="s">
        <v>34</v>
      </c>
      <c r="I7" s="19" t="s">
        <v>1</v>
      </c>
      <c r="J7" s="19" t="s">
        <v>34</v>
      </c>
      <c r="K7" s="46"/>
    </row>
    <row r="8" spans="2:11" ht="78.75" customHeight="1">
      <c r="B8" s="1"/>
      <c r="C8" s="2">
        <v>0.35</v>
      </c>
      <c r="D8" s="2">
        <v>0.35</v>
      </c>
      <c r="E8" s="2">
        <v>0.4</v>
      </c>
      <c r="F8" s="2">
        <v>10</v>
      </c>
      <c r="G8" s="2">
        <f>C8*D8*E8</f>
        <v>4.8999999999999995E-2</v>
      </c>
      <c r="H8" s="2">
        <f>G8*F8</f>
        <v>0.48999999999999994</v>
      </c>
      <c r="I8" s="2">
        <v>1050</v>
      </c>
      <c r="J8" s="2">
        <f>I8*F8</f>
        <v>10500</v>
      </c>
      <c r="K8" s="3">
        <v>190</v>
      </c>
    </row>
    <row r="9" spans="2:11">
      <c r="B9" s="4" t="s">
        <v>22</v>
      </c>
      <c r="C9" s="47" t="s">
        <v>3</v>
      </c>
      <c r="D9" s="48"/>
      <c r="E9" s="48"/>
      <c r="F9" s="48"/>
      <c r="G9" s="48"/>
      <c r="H9" s="48"/>
      <c r="I9" s="48"/>
      <c r="J9" s="48"/>
      <c r="K9" s="49"/>
    </row>
    <row r="10" spans="2:11">
      <c r="B10" s="5" t="s">
        <v>2</v>
      </c>
      <c r="C10" s="50"/>
      <c r="D10" s="50"/>
      <c r="E10" s="50"/>
      <c r="F10" s="50"/>
      <c r="G10" s="50"/>
      <c r="H10" s="50"/>
      <c r="I10" s="50"/>
      <c r="J10" s="50"/>
      <c r="K10" s="51"/>
    </row>
    <row r="12" spans="2:11">
      <c r="K12" s="18" t="s">
        <v>6</v>
      </c>
    </row>
    <row r="13" spans="2:11">
      <c r="B13" s="52" t="s">
        <v>14</v>
      </c>
      <c r="C13" s="55" t="s">
        <v>8</v>
      </c>
      <c r="D13" s="55" t="s">
        <v>28</v>
      </c>
      <c r="E13" s="55"/>
      <c r="F13" s="55"/>
      <c r="G13" s="55" t="s">
        <v>32</v>
      </c>
      <c r="H13" s="55"/>
      <c r="I13" s="55"/>
      <c r="J13" s="55" t="s">
        <v>11</v>
      </c>
      <c r="K13" s="58" t="s">
        <v>30</v>
      </c>
    </row>
    <row r="14" spans="2:11" ht="24">
      <c r="B14" s="53"/>
      <c r="C14" s="56"/>
      <c r="D14" s="20" t="s">
        <v>15</v>
      </c>
      <c r="E14" s="21" t="s">
        <v>17</v>
      </c>
      <c r="F14" s="21" t="s">
        <v>18</v>
      </c>
      <c r="G14" s="21" t="s">
        <v>13</v>
      </c>
      <c r="H14" s="36" t="s">
        <v>37</v>
      </c>
      <c r="I14" s="21" t="s">
        <v>12</v>
      </c>
      <c r="J14" s="56"/>
      <c r="K14" s="59"/>
    </row>
    <row r="15" spans="2:11">
      <c r="B15" s="54"/>
      <c r="C15" s="57"/>
      <c r="D15" s="22">
        <v>85000</v>
      </c>
      <c r="E15" s="23">
        <v>0.08</v>
      </c>
      <c r="F15" s="23">
        <v>0.1</v>
      </c>
      <c r="G15" s="22">
        <v>22000</v>
      </c>
      <c r="H15" s="22">
        <v>50000</v>
      </c>
      <c r="I15" s="22">
        <v>33000</v>
      </c>
      <c r="J15" s="57"/>
      <c r="K15" s="60"/>
    </row>
    <row r="16" spans="2:11">
      <c r="B16" s="1">
        <v>50</v>
      </c>
      <c r="C16" s="7">
        <f>(B16*I8)*$K$8</f>
        <v>9975000</v>
      </c>
      <c r="D16" s="8">
        <f t="shared" ref="D16:D22" si="0">($G$8*B16)*$D$15</f>
        <v>208249.99999999997</v>
      </c>
      <c r="E16" s="8">
        <f>C16*$E$15</f>
        <v>798000</v>
      </c>
      <c r="F16" s="8">
        <f>(C16+D16+E16)*$F$15</f>
        <v>1098125</v>
      </c>
      <c r="G16" s="8">
        <f t="shared" ref="G16:G22" si="1">$G$15</f>
        <v>22000</v>
      </c>
      <c r="H16" s="8">
        <f t="shared" ref="H16:H22" si="2">$H$15</f>
        <v>50000</v>
      </c>
      <c r="I16" s="8">
        <f t="shared" ref="I16:I22" si="3">$I$15</f>
        <v>33000</v>
      </c>
      <c r="J16" s="8">
        <f t="shared" ref="J16:J22" si="4">SUM(D16:I16)</f>
        <v>2209375</v>
      </c>
      <c r="K16" s="9">
        <f t="shared" ref="K16:K22" si="5">J16/C16</f>
        <v>0.22149122807017543</v>
      </c>
    </row>
    <row r="17" spans="2:11">
      <c r="B17" s="10">
        <v>100</v>
      </c>
      <c r="C17" s="11">
        <f t="shared" ref="C17:C22" si="6">(B17*$I$8)*$K$8</f>
        <v>19950000</v>
      </c>
      <c r="D17" s="6">
        <f t="shared" si="0"/>
        <v>416499.99999999994</v>
      </c>
      <c r="E17" s="6">
        <f t="shared" ref="E17:E22" si="7">C17*$E$15</f>
        <v>1596000</v>
      </c>
      <c r="F17" s="6">
        <f>(C17+D17+E17)*$F$15</f>
        <v>2196250</v>
      </c>
      <c r="G17" s="6">
        <f t="shared" si="1"/>
        <v>22000</v>
      </c>
      <c r="H17" s="6">
        <f t="shared" si="2"/>
        <v>50000</v>
      </c>
      <c r="I17" s="6">
        <f t="shared" si="3"/>
        <v>33000</v>
      </c>
      <c r="J17" s="6">
        <f t="shared" si="4"/>
        <v>4313750</v>
      </c>
      <c r="K17" s="12">
        <f t="shared" si="5"/>
        <v>0.2162280701754386</v>
      </c>
    </row>
    <row r="18" spans="2:11">
      <c r="B18" s="10">
        <v>300</v>
      </c>
      <c r="C18" s="11">
        <f t="shared" si="6"/>
        <v>59850000</v>
      </c>
      <c r="D18" s="6">
        <f t="shared" si="0"/>
        <v>1249500</v>
      </c>
      <c r="E18" s="6">
        <f t="shared" si="7"/>
        <v>4788000</v>
      </c>
      <c r="F18" s="6">
        <f t="shared" ref="F18:F22" si="8">(C18+D18+E18)*$F$15</f>
        <v>6588750</v>
      </c>
      <c r="G18" s="6">
        <f t="shared" si="1"/>
        <v>22000</v>
      </c>
      <c r="H18" s="6">
        <f t="shared" si="2"/>
        <v>50000</v>
      </c>
      <c r="I18" s="6">
        <f t="shared" si="3"/>
        <v>33000</v>
      </c>
      <c r="J18" s="6">
        <f t="shared" si="4"/>
        <v>12731250</v>
      </c>
      <c r="K18" s="12">
        <f t="shared" si="5"/>
        <v>0.21271929824561403</v>
      </c>
    </row>
    <row r="19" spans="2:11">
      <c r="B19" s="10">
        <v>500</v>
      </c>
      <c r="C19" s="11">
        <f t="shared" si="6"/>
        <v>99750000</v>
      </c>
      <c r="D19" s="6">
        <f t="shared" si="0"/>
        <v>2082499.9999999998</v>
      </c>
      <c r="E19" s="6">
        <f t="shared" si="7"/>
        <v>7980000</v>
      </c>
      <c r="F19" s="6">
        <f t="shared" si="8"/>
        <v>10981250</v>
      </c>
      <c r="G19" s="6">
        <f t="shared" si="1"/>
        <v>22000</v>
      </c>
      <c r="H19" s="6">
        <f t="shared" si="2"/>
        <v>50000</v>
      </c>
      <c r="I19" s="6">
        <f t="shared" si="3"/>
        <v>33000</v>
      </c>
      <c r="J19" s="6">
        <f t="shared" si="4"/>
        <v>21148750</v>
      </c>
      <c r="K19" s="12">
        <f t="shared" si="5"/>
        <v>0.21201754385964913</v>
      </c>
    </row>
    <row r="20" spans="2:11">
      <c r="B20" s="32">
        <v>1000</v>
      </c>
      <c r="C20" s="33">
        <f t="shared" si="6"/>
        <v>199500000</v>
      </c>
      <c r="D20" s="34">
        <f t="shared" si="0"/>
        <v>4164999.9999999995</v>
      </c>
      <c r="E20" s="34">
        <f t="shared" si="7"/>
        <v>15960000</v>
      </c>
      <c r="F20" s="34">
        <f t="shared" si="8"/>
        <v>21962500</v>
      </c>
      <c r="G20" s="34">
        <f t="shared" si="1"/>
        <v>22000</v>
      </c>
      <c r="H20" s="34">
        <f t="shared" si="2"/>
        <v>50000</v>
      </c>
      <c r="I20" s="34">
        <f t="shared" si="3"/>
        <v>33000</v>
      </c>
      <c r="J20" s="34">
        <f t="shared" si="4"/>
        <v>42192500</v>
      </c>
      <c r="K20" s="35">
        <f t="shared" si="5"/>
        <v>0.21149122807017545</v>
      </c>
    </row>
    <row r="21" spans="2:11">
      <c r="B21" s="10">
        <v>1500</v>
      </c>
      <c r="C21" s="11">
        <f t="shared" si="6"/>
        <v>299250000</v>
      </c>
      <c r="D21" s="6">
        <f t="shared" si="0"/>
        <v>6247499.9999999991</v>
      </c>
      <c r="E21" s="6">
        <f t="shared" si="7"/>
        <v>23940000</v>
      </c>
      <c r="F21" s="6">
        <f t="shared" si="8"/>
        <v>32943750</v>
      </c>
      <c r="G21" s="6">
        <f t="shared" si="1"/>
        <v>22000</v>
      </c>
      <c r="H21" s="6">
        <f t="shared" si="2"/>
        <v>50000</v>
      </c>
      <c r="I21" s="6">
        <f t="shared" si="3"/>
        <v>33000</v>
      </c>
      <c r="J21" s="6">
        <f t="shared" si="4"/>
        <v>63236250</v>
      </c>
      <c r="K21" s="12">
        <f t="shared" si="5"/>
        <v>0.21131578947368421</v>
      </c>
    </row>
    <row r="22" spans="2:11">
      <c r="B22" s="13">
        <v>2000</v>
      </c>
      <c r="C22" s="14">
        <f t="shared" si="6"/>
        <v>399000000</v>
      </c>
      <c r="D22" s="15">
        <f t="shared" si="0"/>
        <v>8329999.9999999991</v>
      </c>
      <c r="E22" s="15">
        <f t="shared" si="7"/>
        <v>31920000</v>
      </c>
      <c r="F22" s="6">
        <f t="shared" si="8"/>
        <v>43925000</v>
      </c>
      <c r="G22" s="15">
        <f t="shared" si="1"/>
        <v>22000</v>
      </c>
      <c r="H22" s="15">
        <f t="shared" si="2"/>
        <v>50000</v>
      </c>
      <c r="I22" s="15">
        <f t="shared" si="3"/>
        <v>33000</v>
      </c>
      <c r="J22" s="15">
        <f t="shared" si="4"/>
        <v>84280000</v>
      </c>
      <c r="K22" s="16">
        <f t="shared" si="5"/>
        <v>0.2112280701754386</v>
      </c>
    </row>
    <row r="23" spans="2:11">
      <c r="B23" s="39" t="s">
        <v>5</v>
      </c>
      <c r="C23" s="39"/>
      <c r="D23" s="39"/>
      <c r="E23" s="39"/>
      <c r="F23" s="39"/>
      <c r="G23" s="39"/>
      <c r="H23" s="39"/>
      <c r="I23" s="39"/>
      <c r="J23" s="39"/>
      <c r="K23" s="39"/>
    </row>
  </sheetData>
  <mergeCells count="16">
    <mergeCell ref="B23:K23"/>
    <mergeCell ref="B2:K2"/>
    <mergeCell ref="B6:B7"/>
    <mergeCell ref="C6:E6"/>
    <mergeCell ref="F6:F7"/>
    <mergeCell ref="G6:H6"/>
    <mergeCell ref="I6:J6"/>
    <mergeCell ref="K6:K7"/>
    <mergeCell ref="C9:K9"/>
    <mergeCell ref="C10:K10"/>
    <mergeCell ref="B13:B15"/>
    <mergeCell ref="C13:C15"/>
    <mergeCell ref="D13:F13"/>
    <mergeCell ref="G13:I13"/>
    <mergeCell ref="J13:J15"/>
    <mergeCell ref="K13:K15"/>
  </mergeCells>
  <phoneticPr fontId="18" type="noConversion"/>
  <hyperlinks>
    <hyperlink ref="C9:K9" r:id="rId1" display="https://detail.1688.com/offer/695548563142.html?spm=a26g8.27029026.2461345.2.6a007bc4LLhLDB&amp;&amp;scm=1007.41958.302057.0&amp;pvid=331f8d17-7a24-4478-8215-3eaf1db1c88b&amp;object_id=695548563142&amp;udsPoolId=3052639&amp;sk=consign&amp;object_id=695548563142&amp;object_type=offer&amp;scm" xr:uid="{00000000-0004-0000-0000-000000000000}"/>
  </hyperlinks>
  <pageMargins left="0.25" right="0.25" top="0.75" bottom="0.75" header="0.30000001192092896" footer="0.30000001192092896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K23"/>
  <sheetViews>
    <sheetView showGridLines="0" zoomScale="130" zoomScaleNormal="130" zoomScaleSheetLayoutView="75" workbookViewId="0">
      <selection activeCell="D22" sqref="D22"/>
    </sheetView>
  </sheetViews>
  <sheetFormatPr defaultColWidth="9" defaultRowHeight="16.5"/>
  <cols>
    <col min="1" max="1" width="0.875" customWidth="1"/>
    <col min="2" max="2" width="15.375" customWidth="1"/>
    <col min="3" max="11" width="12.375" customWidth="1"/>
  </cols>
  <sheetData>
    <row r="2" spans="2:11" ht="22.5">
      <c r="B2" s="40" t="s">
        <v>36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22.5">
      <c r="B3" s="24"/>
      <c r="C3" s="24"/>
      <c r="D3" s="24"/>
      <c r="E3" s="24"/>
      <c r="F3" s="25"/>
      <c r="G3" s="24"/>
      <c r="H3" s="24"/>
      <c r="I3" s="24"/>
      <c r="J3" s="24"/>
      <c r="K3" s="24"/>
    </row>
    <row r="5" spans="2:11">
      <c r="K5" s="18" t="s">
        <v>7</v>
      </c>
    </row>
    <row r="6" spans="2:11">
      <c r="B6" s="41" t="s">
        <v>29</v>
      </c>
      <c r="C6" s="43" t="s">
        <v>10</v>
      </c>
      <c r="D6" s="43"/>
      <c r="E6" s="43"/>
      <c r="F6" s="43" t="s">
        <v>23</v>
      </c>
      <c r="G6" s="43" t="s">
        <v>35</v>
      </c>
      <c r="H6" s="43"/>
      <c r="I6" s="43" t="s">
        <v>26</v>
      </c>
      <c r="J6" s="43"/>
      <c r="K6" s="45" t="s">
        <v>21</v>
      </c>
    </row>
    <row r="7" spans="2:11">
      <c r="B7" s="42"/>
      <c r="C7" s="19" t="s">
        <v>20</v>
      </c>
      <c r="D7" s="19" t="s">
        <v>33</v>
      </c>
      <c r="E7" s="19" t="s">
        <v>27</v>
      </c>
      <c r="F7" s="44"/>
      <c r="G7" s="19" t="s">
        <v>25</v>
      </c>
      <c r="H7" s="19" t="s">
        <v>34</v>
      </c>
      <c r="I7" s="19" t="s">
        <v>1</v>
      </c>
      <c r="J7" s="19" t="s">
        <v>34</v>
      </c>
      <c r="K7" s="46"/>
    </row>
    <row r="8" spans="2:11" ht="45.75" customHeight="1">
      <c r="B8" s="26" t="s">
        <v>31</v>
      </c>
      <c r="C8" s="2">
        <v>0.45</v>
      </c>
      <c r="D8" s="2">
        <v>0.13500000000000001</v>
      </c>
      <c r="E8" s="2">
        <v>0.155</v>
      </c>
      <c r="F8" s="31">
        <v>100</v>
      </c>
      <c r="G8" s="2">
        <f>C8*D8*E8</f>
        <v>9.416250000000001E-3</v>
      </c>
      <c r="H8" s="2">
        <f>G8*F8</f>
        <v>0.94162500000000016</v>
      </c>
      <c r="I8" s="2">
        <v>48.4</v>
      </c>
      <c r="J8" s="2">
        <f>I8*F8</f>
        <v>4840</v>
      </c>
      <c r="K8" s="3">
        <v>190</v>
      </c>
    </row>
    <row r="9" spans="2:11">
      <c r="B9" s="4" t="s">
        <v>22</v>
      </c>
      <c r="C9" s="61" t="s">
        <v>4</v>
      </c>
      <c r="D9" s="62"/>
      <c r="E9" s="62"/>
      <c r="F9" s="62"/>
      <c r="G9" s="62"/>
      <c r="H9" s="62"/>
      <c r="I9" s="62"/>
      <c r="J9" s="62"/>
      <c r="K9" s="63"/>
    </row>
    <row r="10" spans="2:11">
      <c r="B10" s="5" t="s">
        <v>2</v>
      </c>
      <c r="C10" s="50"/>
      <c r="D10" s="50"/>
      <c r="E10" s="50"/>
      <c r="F10" s="50"/>
      <c r="G10" s="50"/>
      <c r="H10" s="50"/>
      <c r="I10" s="50"/>
      <c r="J10" s="50"/>
      <c r="K10" s="51"/>
    </row>
    <row r="11" spans="2:11" ht="45.75" customHeight="1">
      <c r="B11" s="26" t="s">
        <v>24</v>
      </c>
      <c r="C11" s="2">
        <v>0.2</v>
      </c>
      <c r="D11" s="2">
        <v>0.2</v>
      </c>
      <c r="E11" s="2">
        <v>0.2</v>
      </c>
      <c r="F11" s="31">
        <v>50</v>
      </c>
      <c r="G11" s="2">
        <f>C11*D11*E11</f>
        <v>8.0000000000000019E-3</v>
      </c>
      <c r="H11" s="2">
        <f>G11*F11</f>
        <v>0.40000000000000008</v>
      </c>
      <c r="I11" s="2">
        <v>20</v>
      </c>
      <c r="J11" s="2">
        <f>I11*F11</f>
        <v>1000</v>
      </c>
      <c r="K11" s="3">
        <v>190</v>
      </c>
    </row>
    <row r="12" spans="2:11">
      <c r="B12" s="4" t="s">
        <v>22</v>
      </c>
      <c r="C12" s="61"/>
      <c r="D12" s="62"/>
      <c r="E12" s="62"/>
      <c r="F12" s="62"/>
      <c r="G12" s="62"/>
      <c r="H12" s="62"/>
      <c r="I12" s="62"/>
      <c r="J12" s="62"/>
      <c r="K12" s="63"/>
    </row>
    <row r="13" spans="2:11">
      <c r="B13" s="5" t="s">
        <v>2</v>
      </c>
      <c r="C13" s="50"/>
      <c r="D13" s="50"/>
      <c r="E13" s="50"/>
      <c r="F13" s="50"/>
      <c r="G13" s="50"/>
      <c r="H13" s="50"/>
      <c r="I13" s="50"/>
      <c r="J13" s="50"/>
      <c r="K13" s="51"/>
    </row>
    <row r="14" spans="2:11" ht="45.75" customHeight="1">
      <c r="B14" s="26" t="s">
        <v>19</v>
      </c>
      <c r="C14" s="2">
        <v>0.12</v>
      </c>
      <c r="D14" s="2">
        <v>0.05</v>
      </c>
      <c r="E14" s="2">
        <v>0.05</v>
      </c>
      <c r="F14" s="31">
        <v>20</v>
      </c>
      <c r="G14" s="2">
        <f>C14*D14*E14</f>
        <v>3.0000000000000003E-4</v>
      </c>
      <c r="H14" s="2">
        <f>G14*F14</f>
        <v>6.0000000000000001E-3</v>
      </c>
      <c r="I14" s="2">
        <v>5</v>
      </c>
      <c r="J14" s="2">
        <f>I14*F14</f>
        <v>100</v>
      </c>
      <c r="K14" s="3">
        <v>190</v>
      </c>
    </row>
    <row r="15" spans="2:11">
      <c r="B15" s="4" t="s">
        <v>22</v>
      </c>
      <c r="C15" s="61"/>
      <c r="D15" s="62"/>
      <c r="E15" s="62"/>
      <c r="F15" s="62"/>
      <c r="G15" s="62"/>
      <c r="H15" s="62"/>
      <c r="I15" s="62"/>
      <c r="J15" s="62"/>
      <c r="K15" s="63"/>
    </row>
    <row r="16" spans="2:11">
      <c r="B16" s="5" t="s">
        <v>2</v>
      </c>
      <c r="C16" s="50"/>
      <c r="D16" s="50"/>
      <c r="E16" s="50"/>
      <c r="F16" s="50"/>
      <c r="G16" s="50"/>
      <c r="H16" s="50"/>
      <c r="I16" s="50"/>
      <c r="J16" s="50"/>
      <c r="K16" s="51"/>
    </row>
    <row r="17" spans="2:11">
      <c r="B17" s="39" t="s">
        <v>16</v>
      </c>
      <c r="C17" s="39"/>
      <c r="D17" s="39"/>
      <c r="E17" s="39"/>
      <c r="F17" s="39"/>
      <c r="G17" s="39"/>
      <c r="H17" s="39"/>
      <c r="I17" s="39"/>
      <c r="J17" s="39"/>
      <c r="K17" s="39"/>
    </row>
    <row r="18" spans="2:11">
      <c r="K18" s="18" t="s">
        <v>6</v>
      </c>
    </row>
    <row r="19" spans="2:11">
      <c r="B19" s="52" t="s">
        <v>14</v>
      </c>
      <c r="C19" s="55" t="s">
        <v>8</v>
      </c>
      <c r="D19" s="55" t="s">
        <v>28</v>
      </c>
      <c r="E19" s="55"/>
      <c r="F19" s="55"/>
      <c r="G19" s="55" t="s">
        <v>32</v>
      </c>
      <c r="H19" s="55"/>
      <c r="I19" s="55"/>
      <c r="J19" s="55" t="s">
        <v>11</v>
      </c>
      <c r="K19" s="58" t="s">
        <v>30</v>
      </c>
    </row>
    <row r="20" spans="2:11">
      <c r="B20" s="53"/>
      <c r="C20" s="56"/>
      <c r="D20" s="20" t="s">
        <v>15</v>
      </c>
      <c r="E20" s="21" t="s">
        <v>17</v>
      </c>
      <c r="F20" s="21" t="s">
        <v>18</v>
      </c>
      <c r="G20" s="21" t="s">
        <v>13</v>
      </c>
      <c r="H20" s="21" t="s">
        <v>9</v>
      </c>
      <c r="I20" s="21" t="s">
        <v>12</v>
      </c>
      <c r="J20" s="56"/>
      <c r="K20" s="59"/>
    </row>
    <row r="21" spans="2:11">
      <c r="B21" s="54"/>
      <c r="C21" s="57"/>
      <c r="D21" s="22">
        <v>85000</v>
      </c>
      <c r="E21" s="23">
        <v>0.08</v>
      </c>
      <c r="F21" s="23">
        <v>0.1</v>
      </c>
      <c r="G21" s="22">
        <v>22000</v>
      </c>
      <c r="H21" s="22">
        <v>50000</v>
      </c>
      <c r="I21" s="22">
        <v>33000</v>
      </c>
      <c r="J21" s="57"/>
      <c r="K21" s="60"/>
    </row>
    <row r="22" spans="2:11">
      <c r="B22" s="27">
        <f>F8+F11+F14</f>
        <v>170</v>
      </c>
      <c r="C22" s="28">
        <f>($J$8+$J$11+$J$14)*$K$8</f>
        <v>1128600</v>
      </c>
      <c r="D22" s="29">
        <f>($H$8+$H$11+$H$14)*$D$21</f>
        <v>114548.12500000003</v>
      </c>
      <c r="E22" s="29">
        <f>C22*$E$21</f>
        <v>90288</v>
      </c>
      <c r="F22" s="29">
        <f>(C22+D22+E22)*$F$21</f>
        <v>133343.61250000002</v>
      </c>
      <c r="G22" s="29">
        <f>$G$21</f>
        <v>22000</v>
      </c>
      <c r="H22" s="29">
        <f>$H$21</f>
        <v>50000</v>
      </c>
      <c r="I22" s="29">
        <f>$I$21</f>
        <v>33000</v>
      </c>
      <c r="J22" s="29">
        <f>SUM(D22:I22)</f>
        <v>443179.73750000005</v>
      </c>
      <c r="K22" s="30">
        <f>J22/C22</f>
        <v>0.3926809653553075</v>
      </c>
    </row>
    <row r="23" spans="2:11">
      <c r="B23" s="17"/>
      <c r="C23" s="17"/>
      <c r="D23" s="17"/>
      <c r="E23" s="17"/>
      <c r="F23" s="17"/>
      <c r="G23" s="17"/>
      <c r="H23" s="17"/>
      <c r="I23" s="17"/>
      <c r="J23" s="17"/>
      <c r="K23" s="17"/>
    </row>
  </sheetData>
  <mergeCells count="20">
    <mergeCell ref="B2:K2"/>
    <mergeCell ref="B6:B7"/>
    <mergeCell ref="C6:E6"/>
    <mergeCell ref="F6:F7"/>
    <mergeCell ref="G6:H6"/>
    <mergeCell ref="I6:J6"/>
    <mergeCell ref="K6:K7"/>
    <mergeCell ref="C16:K16"/>
    <mergeCell ref="B17:K17"/>
    <mergeCell ref="C9:K9"/>
    <mergeCell ref="C10:K10"/>
    <mergeCell ref="K19:K21"/>
    <mergeCell ref="C12:K12"/>
    <mergeCell ref="C13:K13"/>
    <mergeCell ref="B19:B21"/>
    <mergeCell ref="C19:C21"/>
    <mergeCell ref="D19:F19"/>
    <mergeCell ref="G19:I19"/>
    <mergeCell ref="J19:J21"/>
    <mergeCell ref="C15:K15"/>
  </mergeCells>
  <phoneticPr fontId="18" type="noConversion"/>
  <hyperlinks>
    <hyperlink ref="C9" r:id="rId1" xr:uid="{00000000-0004-0000-0100-000000000000}"/>
  </hyperlinks>
  <pageMargins left="0.25" right="0.25" top="0.75" bottom="0.75" header="0.30000001192092896" footer="0.30000001192092896"/>
  <pageSetup paperSize="9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B858-AEC5-4841-A9B6-286FC2564714}">
  <dimension ref="K3:M36"/>
  <sheetViews>
    <sheetView topLeftCell="A19" workbookViewId="0">
      <selection activeCell="M36" sqref="M36"/>
    </sheetView>
  </sheetViews>
  <sheetFormatPr defaultRowHeight="16.5"/>
  <sheetData>
    <row r="3" spans="11:13">
      <c r="K3" s="37" t="s">
        <v>38</v>
      </c>
      <c r="M3" s="38" t="s">
        <v>47</v>
      </c>
    </row>
    <row r="4" spans="11:13">
      <c r="M4" s="38" t="s">
        <v>48</v>
      </c>
    </row>
    <row r="5" spans="11:13">
      <c r="M5" s="38" t="s">
        <v>49</v>
      </c>
    </row>
    <row r="6" spans="11:13">
      <c r="M6" s="38" t="s">
        <v>50</v>
      </c>
    </row>
    <row r="7" spans="11:13">
      <c r="M7" s="38" t="s">
        <v>51</v>
      </c>
    </row>
    <row r="8" spans="11:13">
      <c r="M8" s="38" t="s">
        <v>52</v>
      </c>
    </row>
    <row r="9" spans="11:13">
      <c r="M9" s="38" t="s">
        <v>53</v>
      </c>
    </row>
    <row r="10" spans="11:13">
      <c r="M10" t="s">
        <v>41</v>
      </c>
    </row>
    <row r="14" spans="11:13">
      <c r="K14" s="37" t="s">
        <v>39</v>
      </c>
      <c r="M14" s="38" t="s">
        <v>54</v>
      </c>
    </row>
    <row r="15" spans="11:13">
      <c r="M15" s="38" t="s">
        <v>55</v>
      </c>
    </row>
    <row r="16" spans="11:13">
      <c r="M16" s="38" t="s">
        <v>56</v>
      </c>
    </row>
    <row r="17" spans="11:13">
      <c r="M17" s="38" t="s">
        <v>57</v>
      </c>
    </row>
    <row r="18" spans="11:13">
      <c r="M18" s="38" t="s">
        <v>58</v>
      </c>
    </row>
    <row r="19" spans="11:13">
      <c r="M19" s="38" t="s">
        <v>59</v>
      </c>
    </row>
    <row r="20" spans="11:13">
      <c r="M20" s="38" t="s">
        <v>60</v>
      </c>
    </row>
    <row r="21" spans="11:13">
      <c r="M21" s="38" t="s">
        <v>61</v>
      </c>
    </row>
    <row r="22" spans="11:13">
      <c r="M22" s="38" t="s">
        <v>62</v>
      </c>
    </row>
    <row r="25" spans="11:13">
      <c r="K25" s="37" t="s">
        <v>40</v>
      </c>
      <c r="M25" s="38" t="s">
        <v>63</v>
      </c>
    </row>
    <row r="26" spans="11:13">
      <c r="M26" t="s">
        <v>42</v>
      </c>
    </row>
    <row r="27" spans="11:13">
      <c r="M27" t="s">
        <v>43</v>
      </c>
    </row>
    <row r="28" spans="11:13">
      <c r="M28" t="s">
        <v>44</v>
      </c>
    </row>
    <row r="29" spans="11:13">
      <c r="M29" t="s">
        <v>45</v>
      </c>
    </row>
    <row r="30" spans="11:13">
      <c r="M30" t="s">
        <v>46</v>
      </c>
    </row>
    <row r="33" spans="11:13">
      <c r="K33" s="37" t="s">
        <v>64</v>
      </c>
      <c r="M33" t="s">
        <v>65</v>
      </c>
    </row>
    <row r="34" spans="11:13">
      <c r="M34" t="s">
        <v>66</v>
      </c>
    </row>
    <row r="35" spans="11:13">
      <c r="M35" t="s">
        <v>67</v>
      </c>
    </row>
    <row r="36" spans="11:13">
      <c r="M36" t="s">
        <v>68</v>
      </c>
    </row>
  </sheetData>
  <phoneticPr fontId="18" type="noConversion"/>
  <hyperlinks>
    <hyperlink ref="M3" r:id="rId1" xr:uid="{7123C056-B78B-49E8-BB33-10490FD51992}"/>
    <hyperlink ref="M4" r:id="rId2" xr:uid="{57BC4E26-DECC-4C8E-AA0F-480D03897D8C}"/>
    <hyperlink ref="M5" r:id="rId3" xr:uid="{19D01805-2AE3-452A-A2C1-588320758810}"/>
    <hyperlink ref="M6" r:id="rId4" xr:uid="{FC994FEB-40F9-4857-995E-9B2D35644639}"/>
    <hyperlink ref="M7" r:id="rId5" xr:uid="{59C014E5-9045-4430-8CA3-6DE2682A1F08}"/>
    <hyperlink ref="M8" r:id="rId6" xr:uid="{D4314F53-204E-4A03-AAEE-AA8D8EC0B0A2}"/>
    <hyperlink ref="M9" r:id="rId7" xr:uid="{31B289E5-F42D-4B09-81AC-DFEC6227B91C}"/>
    <hyperlink ref="M14" r:id="rId8" xr:uid="{6A4057C8-B164-4598-B128-39D817CA6712}"/>
    <hyperlink ref="M15" r:id="rId9" xr:uid="{2D1A15EC-8E5A-4DDF-A742-2068ED543DA9}"/>
    <hyperlink ref="M16" r:id="rId10" xr:uid="{06405D06-FECF-40CE-8796-3765D35E6B62}"/>
    <hyperlink ref="M17" r:id="rId11" xr:uid="{8A56EAAB-81D9-4142-9A06-6A7C536C8E1B}"/>
    <hyperlink ref="M18" r:id="rId12" xr:uid="{1EED8C85-2A4E-4461-B3DC-2FE63AA828E9}"/>
    <hyperlink ref="M19" r:id="rId13" xr:uid="{9F5EB36F-A96A-4130-AD89-41415766F9BA}"/>
    <hyperlink ref="M20" r:id="rId14" xr:uid="{8A15CE0D-196E-4FC0-BCA1-4C142047828C}"/>
    <hyperlink ref="M21" r:id="rId15" xr:uid="{085F28F7-1F42-4E4B-9849-BE44175447FA}"/>
    <hyperlink ref="M22" r:id="rId16" xr:uid="{2501A706-772A-4CA9-864B-836E82A8EF27}"/>
    <hyperlink ref="M25" r:id="rId17" xr:uid="{7E731E4C-32D5-4E0F-A7C8-2AB5EF0C3B7D}"/>
  </hyperlinks>
  <pageMargins left="0.7" right="0.7" top="0.75" bottom="0.75" header="0.3" footer="0.3"/>
  <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814-9044-4336-B4DF-5C520D565353}">
  <dimension ref="B2:H13"/>
  <sheetViews>
    <sheetView topLeftCell="A4" workbookViewId="0">
      <selection activeCell="K7" sqref="K7"/>
    </sheetView>
  </sheetViews>
  <sheetFormatPr defaultRowHeight="16.5"/>
  <sheetData>
    <row r="2" spans="2:8">
      <c r="B2" s="37" t="s">
        <v>69</v>
      </c>
      <c r="D2" s="37" t="s">
        <v>70</v>
      </c>
      <c r="H2" s="37" t="s">
        <v>71</v>
      </c>
    </row>
    <row r="4" spans="2:8">
      <c r="B4" s="37" t="s">
        <v>74</v>
      </c>
      <c r="H4" s="37" t="s">
        <v>73</v>
      </c>
    </row>
    <row r="6" spans="2:8">
      <c r="B6" s="37" t="s">
        <v>72</v>
      </c>
    </row>
    <row r="8" spans="2:8">
      <c r="B8" s="37" t="s">
        <v>77</v>
      </c>
    </row>
    <row r="9" spans="2:8">
      <c r="B9" s="37" t="s">
        <v>75</v>
      </c>
      <c r="C9" s="37" t="s">
        <v>81</v>
      </c>
      <c r="H9" t="s">
        <v>80</v>
      </c>
    </row>
    <row r="10" spans="2:8">
      <c r="B10" s="37" t="s">
        <v>76</v>
      </c>
    </row>
    <row r="12" spans="2:8">
      <c r="B12" s="37" t="s">
        <v>78</v>
      </c>
    </row>
    <row r="13" spans="2:8">
      <c r="B13" s="37" t="s">
        <v>79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Sheet2</vt:lpstr>
      <vt:lpstr>숙제</vt:lpstr>
      <vt:lpstr>단일제품 계산</vt:lpstr>
      <vt:lpstr>다수제품 계산</vt:lpstr>
      <vt:lpstr>Sheet1</vt:lpstr>
      <vt:lpstr>지식재산권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11900f</dc:creator>
  <cp:lastModifiedBy>병근 송</cp:lastModifiedBy>
  <cp:revision>8</cp:revision>
  <dcterms:created xsi:type="dcterms:W3CDTF">2022-11-18T01:08:32Z</dcterms:created>
  <dcterms:modified xsi:type="dcterms:W3CDTF">2024-09-10T13:43:53Z</dcterms:modified>
  <cp:version>1200.0100.01</cp:version>
</cp:coreProperties>
</file>