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1BAE91D-4392-4D45-8709-0CC80215346B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U10" i="5" s="1"/>
  <c r="M44" i="18" l="1"/>
  <c r="H28" i="18"/>
  <c r="N28" i="18" s="1"/>
  <c r="C11" i="5"/>
  <c r="T11" i="5" s="1"/>
  <c r="U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<sst xmlns="http://schemas.openxmlformats.org/spreadsheetml/2006/main" count="381" uniqueCount="180">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</sst>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0" xfId="0" applyFill="1" applyBorder="1">
      <alignment vertical="center"/>
    </xf>
    <xf numFmtId="0" fontId="0" fillId="3" borderId="43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9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5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4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0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5" xfId="0" applyFont="1" applyFill="1" applyBorder="1">
      <alignment vertical="center"/>
    </xf>
    <xf numFmtId="0" fontId="2" fillId="0" borderId="5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5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9" xfId="0" applyFont="1" applyFill="1" applyBorder="1">
      <alignment vertical="center"/>
    </xf>
    <xf numFmtId="0" fontId="0" fillId="0" borderId="42" xfId="0" applyBorder="1">
      <alignment vertical="center"/>
    </xf>
    <xf numFmtId="0" fontId="0" fillId="0" borderId="49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7" xfId="0" applyFill="1" applyBorder="1">
      <alignment vertical="center"/>
    </xf>
    <xf numFmtId="176" fontId="0" fillId="40" borderId="47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0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9" xfId="0" applyFill="1" applyBorder="1">
      <alignment vertical="center"/>
    </xf>
    <xf numFmtId="0" fontId="0" fillId="43" borderId="40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0" xfId="0" applyFont="1" applyFill="1" applyBorder="1">
      <alignment vertical="center"/>
    </xf>
    <xf numFmtId="0" fontId="0" fillId="43" borderId="44" xfId="0" applyFill="1" applyBorder="1">
      <alignment vertical="center"/>
    </xf>
    <xf numFmtId="0" fontId="0" fillId="43" borderId="43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4" xfId="0" applyFill="1" applyBorder="1">
      <alignment vertical="center"/>
    </xf>
    <xf numFmtId="0" fontId="0" fillId="45" borderId="43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7" xfId="0" applyFont="1" applyFill="1" applyBorder="1" applyAlignment="1">
      <alignment horizontal="center" vertical="center"/>
    </xf>
    <xf numFmtId="0" fontId="2" fillId="41" borderId="59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56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opLeftCell="A3" workbookViewId="0">
      <selection activeCell="O19" sqref="O1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5" customWidth="1"/>
    <col min="5" max="5" width="12.5" style="28" bestFit="1" customWidth="1"/>
    <col min="6" max="6" width="11.25" style="131" customWidth="1"/>
    <col min="7" max="7" width="14.25" style="131" customWidth="1"/>
    <col min="8" max="8" width="14.875" style="50" bestFit="1" customWidth="1"/>
    <col min="9" max="9" width="11.25" style="165" bestFit="1" customWidth="1"/>
    <col min="10" max="10" width="14.25" style="195" bestFit="1" customWidth="1"/>
    <col min="11" max="11" width="16.625" style="194" bestFit="1" customWidth="1"/>
    <col min="12" max="12" width="9.125" style="133" bestFit="1" customWidth="1"/>
    <col min="13" max="13" width="14.25" style="195" bestFit="1" customWidth="1"/>
    <col min="14" max="14" width="16.625" style="199" bestFit="1" customWidth="1"/>
  </cols>
  <sheetData>
    <row r="1" spans="1:15" x14ac:dyDescent="0.3">
      <c r="A1" s="218"/>
      <c r="B1" s="218"/>
      <c r="C1" s="219"/>
      <c r="D1" s="220" t="s">
        <v>88</v>
      </c>
      <c r="E1" s="221"/>
      <c r="F1" s="221"/>
      <c r="G1" s="221"/>
      <c r="H1" s="222" t="s">
        <v>172</v>
      </c>
      <c r="I1" s="222"/>
      <c r="J1" s="214" t="s">
        <v>173</v>
      </c>
      <c r="K1" s="215"/>
      <c r="L1" s="215"/>
      <c r="M1" s="216"/>
      <c r="N1" s="226" t="s">
        <v>13</v>
      </c>
    </row>
    <row r="2" spans="1:15" ht="33" x14ac:dyDescent="0.3">
      <c r="A2" s="218"/>
      <c r="B2" s="218"/>
      <c r="C2" s="219"/>
      <c r="D2" s="178" t="s">
        <v>169</v>
      </c>
      <c r="E2" s="153" t="s">
        <v>168</v>
      </c>
      <c r="F2" s="154" t="s">
        <v>174</v>
      </c>
      <c r="G2" s="154" t="s">
        <v>175</v>
      </c>
      <c r="H2" s="155" t="s">
        <v>89</v>
      </c>
      <c r="I2" s="188" t="s">
        <v>15</v>
      </c>
      <c r="J2" s="196" t="s">
        <v>178</v>
      </c>
      <c r="K2" s="192" t="s">
        <v>90</v>
      </c>
      <c r="L2" s="156" t="s">
        <v>15</v>
      </c>
      <c r="M2" s="201" t="s">
        <v>179</v>
      </c>
      <c r="N2" s="227"/>
    </row>
    <row r="3" spans="1:15" s="26" customFormat="1" x14ac:dyDescent="0.3">
      <c r="A3" s="33" t="s">
        <v>16</v>
      </c>
      <c r="B3" s="33"/>
      <c r="C3" s="34"/>
      <c r="D3" s="179">
        <v>0</v>
      </c>
      <c r="E3" s="51"/>
      <c r="F3" s="157"/>
      <c r="G3" s="157"/>
      <c r="H3" s="158">
        <v>800000</v>
      </c>
      <c r="I3" s="189"/>
      <c r="J3" s="51">
        <v>0</v>
      </c>
      <c r="K3" s="193">
        <v>0</v>
      </c>
      <c r="L3" s="34"/>
      <c r="M3" s="51">
        <v>0</v>
      </c>
      <c r="N3" s="199"/>
    </row>
    <row r="4" spans="1:15" s="31" customFormat="1" hidden="1" x14ac:dyDescent="0.3">
      <c r="A4" s="31">
        <v>1</v>
      </c>
      <c r="B4" s="217">
        <v>2022</v>
      </c>
      <c r="C4" s="176">
        <v>1</v>
      </c>
      <c r="D4" s="180">
        <v>2500000</v>
      </c>
      <c r="E4" s="159">
        <v>0</v>
      </c>
      <c r="F4" s="160"/>
      <c r="G4" s="160">
        <v>400000</v>
      </c>
      <c r="H4" s="158">
        <f t="shared" ref="H4:H15" si="0" xml:space="preserve"> (H3 + G4) + ((H3 + G4) * L4 )</f>
        <v>1212000</v>
      </c>
      <c r="I4" s="189"/>
      <c r="J4" s="51"/>
      <c r="K4" s="193">
        <v>0</v>
      </c>
      <c r="L4" s="34">
        <v>0.01</v>
      </c>
      <c r="M4" s="33"/>
      <c r="N4" s="199"/>
      <c r="O4" s="137"/>
    </row>
    <row r="5" spans="1:15" s="31" customFormat="1" hidden="1" x14ac:dyDescent="0.3">
      <c r="B5" s="217"/>
      <c r="C5" s="176">
        <v>2</v>
      </c>
      <c r="D5" s="180">
        <v>2500000</v>
      </c>
      <c r="E5" s="159">
        <v>0</v>
      </c>
      <c r="F5" s="160"/>
      <c r="G5" s="160">
        <v>400000</v>
      </c>
      <c r="H5" s="158">
        <f t="shared" si="0"/>
        <v>1628120</v>
      </c>
      <c r="I5" s="189"/>
      <c r="J5" s="51"/>
      <c r="K5" s="193">
        <v>0</v>
      </c>
      <c r="L5" s="34">
        <v>0.01</v>
      </c>
      <c r="M5" s="33"/>
      <c r="N5" s="199"/>
      <c r="O5" s="137"/>
    </row>
    <row r="6" spans="1:15" s="31" customFormat="1" hidden="1" x14ac:dyDescent="0.3">
      <c r="B6" s="217"/>
      <c r="C6" s="176">
        <v>3</v>
      </c>
      <c r="D6" s="180">
        <v>2500000</v>
      </c>
      <c r="E6" s="159">
        <v>0</v>
      </c>
      <c r="F6" s="160"/>
      <c r="G6" s="160">
        <v>400000</v>
      </c>
      <c r="H6" s="158">
        <f t="shared" si="0"/>
        <v>2048401.2</v>
      </c>
      <c r="I6" s="189"/>
      <c r="J6" s="51"/>
      <c r="K6" s="193">
        <v>0</v>
      </c>
      <c r="L6" s="34">
        <v>0.01</v>
      </c>
      <c r="M6" s="33"/>
      <c r="N6" s="199"/>
      <c r="O6" s="137"/>
    </row>
    <row r="7" spans="1:15" s="31" customFormat="1" hidden="1" x14ac:dyDescent="0.3">
      <c r="B7" s="217"/>
      <c r="C7" s="176">
        <v>4</v>
      </c>
      <c r="D7" s="180">
        <v>2500000</v>
      </c>
      <c r="E7" s="159">
        <v>0</v>
      </c>
      <c r="F7" s="160"/>
      <c r="G7" s="160">
        <v>400000</v>
      </c>
      <c r="H7" s="158">
        <f t="shared" si="0"/>
        <v>2472885.2120000003</v>
      </c>
      <c r="I7" s="189"/>
      <c r="J7" s="51"/>
      <c r="K7" s="193">
        <v>0</v>
      </c>
      <c r="L7" s="34">
        <v>0.01</v>
      </c>
      <c r="M7" s="33"/>
      <c r="N7" s="199"/>
      <c r="O7" s="137"/>
    </row>
    <row r="8" spans="1:15" s="31" customFormat="1" hidden="1" x14ac:dyDescent="0.3">
      <c r="B8" s="217"/>
      <c r="C8" s="176">
        <v>5</v>
      </c>
      <c r="D8" s="180">
        <v>2500000</v>
      </c>
      <c r="E8" s="159">
        <v>1000000</v>
      </c>
      <c r="F8" s="160"/>
      <c r="G8" s="160">
        <v>400000</v>
      </c>
      <c r="H8" s="158">
        <f t="shared" si="0"/>
        <v>2901614.0641200002</v>
      </c>
      <c r="I8" s="189"/>
      <c r="J8" s="51"/>
      <c r="K8" s="193">
        <v>0</v>
      </c>
      <c r="L8" s="34">
        <v>0.01</v>
      </c>
      <c r="M8" s="33"/>
      <c r="N8" s="199"/>
      <c r="O8" s="137"/>
    </row>
    <row r="9" spans="1:15" s="31" customFormat="1" hidden="1" x14ac:dyDescent="0.3">
      <c r="B9" s="217"/>
      <c r="C9" s="176">
        <v>6</v>
      </c>
      <c r="D9" s="180">
        <v>2500000</v>
      </c>
      <c r="E9" s="159">
        <v>0</v>
      </c>
      <c r="F9" s="160"/>
      <c r="G9" s="160">
        <v>400000</v>
      </c>
      <c r="H9" s="158">
        <f t="shared" si="0"/>
        <v>3334630.2047612001</v>
      </c>
      <c r="I9" s="189"/>
      <c r="J9" s="51"/>
      <c r="K9" s="193">
        <v>0</v>
      </c>
      <c r="L9" s="34">
        <v>0.01</v>
      </c>
      <c r="M9" s="33"/>
      <c r="N9" s="199"/>
      <c r="O9" s="137"/>
    </row>
    <row r="10" spans="1:15" s="31" customFormat="1" hidden="1" x14ac:dyDescent="0.3">
      <c r="B10" s="217"/>
      <c r="C10" s="176">
        <v>7</v>
      </c>
      <c r="D10" s="180">
        <v>2500000</v>
      </c>
      <c r="E10" s="159">
        <v>600000</v>
      </c>
      <c r="F10" s="160"/>
      <c r="G10" s="160">
        <v>400000</v>
      </c>
      <c r="H10" s="158">
        <f t="shared" si="0"/>
        <v>3771976.5068088123</v>
      </c>
      <c r="I10" s="189"/>
      <c r="J10" s="51"/>
      <c r="K10" s="193">
        <v>0</v>
      </c>
      <c r="L10" s="34">
        <v>0.01</v>
      </c>
      <c r="M10" s="33"/>
      <c r="N10" s="199"/>
      <c r="O10" s="137"/>
    </row>
    <row r="11" spans="1:15" s="31" customFormat="1" hidden="1" x14ac:dyDescent="0.3">
      <c r="B11" s="217"/>
      <c r="C11" s="176">
        <v>8</v>
      </c>
      <c r="D11" s="180">
        <v>2500000</v>
      </c>
      <c r="E11" s="159">
        <v>5056544</v>
      </c>
      <c r="F11" s="160"/>
      <c r="G11" s="160">
        <v>400000</v>
      </c>
      <c r="H11" s="158">
        <f t="shared" si="0"/>
        <v>4213696.2718769005</v>
      </c>
      <c r="I11" s="189"/>
      <c r="J11" s="51"/>
      <c r="K11" s="193">
        <v>0</v>
      </c>
      <c r="L11" s="34">
        <v>0.01</v>
      </c>
      <c r="M11" s="33"/>
      <c r="N11" s="199"/>
      <c r="O11" s="137"/>
    </row>
    <row r="12" spans="1:15" s="31" customFormat="1" hidden="1" x14ac:dyDescent="0.3">
      <c r="B12" s="217"/>
      <c r="C12" s="176">
        <v>9</v>
      </c>
      <c r="D12" s="180">
        <v>1800000</v>
      </c>
      <c r="E12" s="159">
        <v>1600000</v>
      </c>
      <c r="F12" s="160"/>
      <c r="G12" s="160">
        <v>400000</v>
      </c>
      <c r="H12" s="158">
        <f t="shared" si="0"/>
        <v>4696742.8047706848</v>
      </c>
      <c r="I12" s="189"/>
      <c r="J12" s="51"/>
      <c r="K12" s="193">
        <v>0</v>
      </c>
      <c r="L12" s="34">
        <v>1.7999999999999999E-2</v>
      </c>
      <c r="M12" s="33"/>
      <c r="N12" s="199"/>
      <c r="O12" s="137"/>
    </row>
    <row r="13" spans="1:15" s="31" customFormat="1" hidden="1" x14ac:dyDescent="0.3">
      <c r="B13" s="217"/>
      <c r="C13" s="176">
        <v>10</v>
      </c>
      <c r="D13" s="180">
        <v>4500000</v>
      </c>
      <c r="E13" s="159">
        <v>3700000</v>
      </c>
      <c r="F13" s="160"/>
      <c r="G13" s="160">
        <v>400000</v>
      </c>
      <c r="H13" s="158">
        <f t="shared" si="0"/>
        <v>4638035.9523413228</v>
      </c>
      <c r="I13" s="189"/>
      <c r="J13" s="51"/>
      <c r="K13" s="193">
        <v>0</v>
      </c>
      <c r="L13" s="34">
        <v>-0.09</v>
      </c>
      <c r="M13" s="33"/>
      <c r="N13" s="199"/>
      <c r="O13" s="137"/>
    </row>
    <row r="14" spans="1:15" s="32" customFormat="1" ht="15.75" hidden="1" customHeight="1" thickBot="1" x14ac:dyDescent="0.3">
      <c r="A14" s="31"/>
      <c r="B14" s="217"/>
      <c r="C14" s="176">
        <v>11</v>
      </c>
      <c r="D14" s="180">
        <v>3500000</v>
      </c>
      <c r="E14" s="159">
        <v>0</v>
      </c>
      <c r="F14" s="160"/>
      <c r="G14" s="160">
        <v>400000</v>
      </c>
      <c r="H14" s="158">
        <f t="shared" si="0"/>
        <v>5128720.5994834667</v>
      </c>
      <c r="I14" s="189"/>
      <c r="J14" s="51"/>
      <c r="K14" s="193">
        <v>0</v>
      </c>
      <c r="L14" s="34">
        <v>1.7999999999999999E-2</v>
      </c>
      <c r="M14" s="33"/>
      <c r="N14" s="199"/>
      <c r="O14" s="138"/>
    </row>
    <row r="15" spans="1:15" s="30" customFormat="1" ht="17.25" hidden="1" thickBot="1" x14ac:dyDescent="0.35">
      <c r="A15" s="52"/>
      <c r="B15" s="217"/>
      <c r="C15" s="177">
        <v>12</v>
      </c>
      <c r="D15" s="180">
        <v>2500000</v>
      </c>
      <c r="E15" s="161">
        <v>1000000</v>
      </c>
      <c r="F15" s="161"/>
      <c r="G15" s="161">
        <v>400000</v>
      </c>
      <c r="H15" s="162">
        <f t="shared" si="0"/>
        <v>5241227.1283103265</v>
      </c>
      <c r="I15" s="189"/>
      <c r="J15" s="51"/>
      <c r="K15" s="193">
        <v>0</v>
      </c>
      <c r="L15" s="197">
        <v>-5.1999999999999998E-2</v>
      </c>
      <c r="M15" s="132"/>
      <c r="N15" s="199"/>
      <c r="O15" s="47"/>
    </row>
    <row r="16" spans="1:15" s="44" customFormat="1" x14ac:dyDescent="0.3">
      <c r="A16" s="31">
        <v>2</v>
      </c>
      <c r="B16" s="224">
        <v>2023</v>
      </c>
      <c r="C16" s="176">
        <v>1</v>
      </c>
      <c r="D16" s="202">
        <v>2500000</v>
      </c>
      <c r="E16" s="159">
        <v>0</v>
      </c>
      <c r="F16" s="159"/>
      <c r="G16" s="159">
        <v>400000</v>
      </c>
      <c r="H16" s="203">
        <f xml:space="preserve"> (H15 + 400000) + ((H15 + 400000) * L16 )</f>
        <v>5906364.8033409119</v>
      </c>
      <c r="I16" s="209"/>
      <c r="J16" s="205">
        <v>0</v>
      </c>
      <c r="K16" s="206">
        <v>0</v>
      </c>
      <c r="L16" s="207">
        <v>4.7E-2</v>
      </c>
      <c r="M16" s="210"/>
      <c r="N16" s="211"/>
      <c r="O16" s="139"/>
    </row>
    <row r="17" spans="1:15" s="31" customFormat="1" x14ac:dyDescent="0.3">
      <c r="B17" s="224"/>
      <c r="C17" s="176">
        <v>2</v>
      </c>
      <c r="D17" s="202">
        <v>2500000</v>
      </c>
      <c r="E17" s="159">
        <v>0</v>
      </c>
      <c r="F17" s="159"/>
      <c r="G17" s="159">
        <v>400000</v>
      </c>
      <c r="H17" s="203">
        <f xml:space="preserve"> (H16 + 400000) + ((H16 + 400000) * L17 )</f>
        <v>6325283.8977509346</v>
      </c>
      <c r="I17" s="209"/>
      <c r="J17" s="205">
        <v>0</v>
      </c>
      <c r="K17" s="206">
        <v>0</v>
      </c>
      <c r="L17" s="207">
        <v>3.0000000000000001E-3</v>
      </c>
      <c r="M17" s="210"/>
      <c r="N17" s="211"/>
      <c r="O17" s="137"/>
    </row>
    <row r="18" spans="1:15" s="31" customFormat="1" x14ac:dyDescent="0.3">
      <c r="B18" s="224"/>
      <c r="C18" s="176">
        <v>3</v>
      </c>
      <c r="D18" s="202">
        <v>2500000</v>
      </c>
      <c r="E18" s="159">
        <v>0</v>
      </c>
      <c r="F18" s="159"/>
      <c r="G18" s="159">
        <v>400000</v>
      </c>
      <c r="H18" s="203">
        <f xml:space="preserve"> (H17 + 400000) + ((H17 + 400000) * L18 )</f>
        <v>6557151.8003071612</v>
      </c>
      <c r="I18" s="209"/>
      <c r="J18" s="205">
        <v>0</v>
      </c>
      <c r="K18" s="206">
        <v>19000000</v>
      </c>
      <c r="L18" s="207">
        <v>-2.5000000000000001E-2</v>
      </c>
      <c r="M18" s="210"/>
      <c r="N18" s="211"/>
      <c r="O18" s="137"/>
    </row>
    <row r="19" spans="1:15" s="31" customFormat="1" x14ac:dyDescent="0.3">
      <c r="B19" s="224"/>
      <c r="C19" s="176">
        <v>4</v>
      </c>
      <c r="D19" s="202">
        <v>500000</v>
      </c>
      <c r="E19" s="159">
        <v>0</v>
      </c>
      <c r="F19" s="159"/>
      <c r="G19" s="159">
        <v>400000</v>
      </c>
      <c r="H19" s="203">
        <f xml:space="preserve"> (H18 + 400000) + ((H18 + 400000) * L19 )</f>
        <v>6365793.8972810525</v>
      </c>
      <c r="I19" s="209"/>
      <c r="J19" s="205">
        <v>0</v>
      </c>
      <c r="K19" s="206">
        <f xml:space="preserve"> (K18 + D19 - E19 - J19) + ((K18 + D19 - E19 - J19) * L19)</f>
        <v>17842500</v>
      </c>
      <c r="L19" s="207">
        <v>-8.5000000000000006E-2</v>
      </c>
      <c r="M19" s="210"/>
      <c r="N19" s="211"/>
      <c r="O19" s="137"/>
    </row>
    <row r="20" spans="1:15" s="31" customFormat="1" x14ac:dyDescent="0.3">
      <c r="B20" s="224"/>
      <c r="C20" s="176">
        <v>5</v>
      </c>
      <c r="D20" s="202">
        <v>100000</v>
      </c>
      <c r="E20" s="159">
        <v>0</v>
      </c>
      <c r="F20" s="159">
        <v>100000</v>
      </c>
      <c r="G20" s="159">
        <v>400000</v>
      </c>
      <c r="H20" s="203">
        <f xml:space="preserve"> (H19 + G20 + F20) + ((H19 + G20 + F20) * I20 )</f>
        <v>7957455.1269487403</v>
      </c>
      <c r="I20" s="204">
        <v>0.159</v>
      </c>
      <c r="J20" s="205">
        <v>0</v>
      </c>
      <c r="K20" s="206">
        <f xml:space="preserve"> (K19 + D20 - E20 - J20) + ((K19 + D20 - E20 - J20) * L20)</f>
        <v>16148250</v>
      </c>
      <c r="L20" s="207">
        <v>-0.1</v>
      </c>
      <c r="M20" s="205">
        <f xml:space="preserve"> J20 + K20</f>
        <v>16148250</v>
      </c>
      <c r="N20" s="208">
        <f xml:space="preserve"> H20 + M20</f>
        <v>24105705.12694874</v>
      </c>
      <c r="O20" s="137"/>
    </row>
    <row r="21" spans="1:15" s="31" customFormat="1" x14ac:dyDescent="0.3">
      <c r="B21" s="224"/>
      <c r="C21" s="176">
        <v>6</v>
      </c>
      <c r="D21" s="202">
        <v>15000000</v>
      </c>
      <c r="E21" s="159">
        <v>0</v>
      </c>
      <c r="F21" s="159">
        <v>750000</v>
      </c>
      <c r="G21" s="159">
        <v>500000</v>
      </c>
      <c r="H21" s="203">
        <f xml:space="preserve"> (H20 + G21 + F21) + ((H20 + G21 + F21) * I21 )</f>
        <v>9373189.319233818</v>
      </c>
      <c r="I21" s="204">
        <v>1.7999999999999999E-2</v>
      </c>
      <c r="J21" s="205">
        <v>50000</v>
      </c>
      <c r="K21" s="206">
        <f xml:space="preserve"> (K20 + D21 - E21 - J21) + ((K20 + D21 - E21 - J21) * L21)</f>
        <v>36073970</v>
      </c>
      <c r="L21" s="207">
        <v>0.16</v>
      </c>
      <c r="M21" s="205">
        <f xml:space="preserve"> J21 + K21</f>
        <v>36123970</v>
      </c>
      <c r="N21" s="208">
        <f xml:space="preserve"> H21 + M21</f>
        <v>45497159.31923382</v>
      </c>
      <c r="O21" s="137"/>
    </row>
    <row r="22" spans="1:15" s="31" customFormat="1" x14ac:dyDescent="0.3">
      <c r="B22" s="224"/>
      <c r="C22" s="176">
        <v>7</v>
      </c>
      <c r="D22" s="202">
        <v>700000</v>
      </c>
      <c r="E22" s="159">
        <v>0</v>
      </c>
      <c r="F22" s="159">
        <v>300000</v>
      </c>
      <c r="G22" s="159">
        <v>500000</v>
      </c>
      <c r="H22" s="203">
        <f t="shared" ref="H22:H85" si="1" xml:space="preserve"> (H21 + G22 + F22) + ((H21 + G22 + F22) * I22 )</f>
        <v>10356306.726980027</v>
      </c>
      <c r="I22" s="204">
        <v>1.7999999999999999E-2</v>
      </c>
      <c r="J22" s="205">
        <v>100000</v>
      </c>
      <c r="K22" s="206">
        <f xml:space="preserve"> (K21 + D22 - E22 - J22) + ((K21 + D22 - E22 - J22) * L22)</f>
        <v>39607887.600000001</v>
      </c>
      <c r="L22" s="207">
        <v>0.08</v>
      </c>
      <c r="M22" s="205">
        <f t="shared" ref="M22:M85" si="2" xml:space="preserve"> J22 + K22</f>
        <v>39707887.600000001</v>
      </c>
      <c r="N22" s="208">
        <f t="shared" ref="N22:N85" si="3" xml:space="preserve"> H22 + M22</f>
        <v>50064194.326980025</v>
      </c>
      <c r="O22" s="137"/>
    </row>
    <row r="23" spans="1:15" s="27" customFormat="1" x14ac:dyDescent="0.3">
      <c r="B23" s="224"/>
      <c r="C23" s="37">
        <v>8</v>
      </c>
      <c r="D23" s="180">
        <v>1100000</v>
      </c>
      <c r="E23" s="163">
        <v>17450000</v>
      </c>
      <c r="F23" s="160">
        <v>300000</v>
      </c>
      <c r="G23" s="160">
        <v>100000</v>
      </c>
      <c r="H23" s="158">
        <f t="shared" si="1"/>
        <v>10541180.592440426</v>
      </c>
      <c r="I23" s="190">
        <v>-0.02</v>
      </c>
      <c r="J23" s="51">
        <v>50000</v>
      </c>
      <c r="K23" s="193">
        <f xml:space="preserve"> (K22 + D23 - E23 - J23) + ((K22 + D23 - E23 - J23) * L23)</f>
        <v>19030467.832000002</v>
      </c>
      <c r="L23" s="34">
        <v>-0.18</v>
      </c>
      <c r="M23" s="51">
        <f t="shared" si="2"/>
        <v>19080467.832000002</v>
      </c>
      <c r="N23" s="200">
        <f t="shared" si="3"/>
        <v>29621648.424440429</v>
      </c>
      <c r="O23" s="140"/>
    </row>
    <row r="24" spans="1:15" s="27" customFormat="1" x14ac:dyDescent="0.3">
      <c r="B24" s="224"/>
      <c r="C24" s="37">
        <v>9</v>
      </c>
      <c r="D24" s="180">
        <v>1100000</v>
      </c>
      <c r="E24" s="163">
        <v>0</v>
      </c>
      <c r="F24" s="160">
        <v>300000</v>
      </c>
      <c r="G24" s="160">
        <v>100000</v>
      </c>
      <c r="H24" s="158">
        <f t="shared" si="1"/>
        <v>11138121.843104353</v>
      </c>
      <c r="I24" s="190">
        <v>1.7999999999999999E-2</v>
      </c>
      <c r="J24" s="51">
        <v>50000</v>
      </c>
      <c r="K24" s="193">
        <f t="shared" ref="K24:K87" si="4" xml:space="preserve"> (K23 + D24 - E24 - J24) + ((K23 + D24 - E24 - J24) * L24)</f>
        <v>20441916.252976004</v>
      </c>
      <c r="L24" s="34">
        <v>1.7999999999999999E-2</v>
      </c>
      <c r="M24" s="51">
        <f t="shared" si="2"/>
        <v>20491916.252976004</v>
      </c>
      <c r="N24" s="200">
        <f t="shared" si="3"/>
        <v>31630038.096080355</v>
      </c>
      <c r="O24" s="140"/>
    </row>
    <row r="25" spans="1:15" s="27" customFormat="1" x14ac:dyDescent="0.3">
      <c r="B25" s="224"/>
      <c r="C25" s="37">
        <v>10</v>
      </c>
      <c r="D25" s="180">
        <v>1100000</v>
      </c>
      <c r="E25" s="163">
        <v>0</v>
      </c>
      <c r="F25" s="160">
        <v>300000</v>
      </c>
      <c r="G25" s="160">
        <v>100000</v>
      </c>
      <c r="H25" s="158">
        <f t="shared" si="1"/>
        <v>11745808.036280232</v>
      </c>
      <c r="I25" s="190">
        <v>1.7999999999999999E-2</v>
      </c>
      <c r="J25" s="51">
        <v>50000</v>
      </c>
      <c r="K25" s="193">
        <f t="shared" si="4"/>
        <v>21878770.745529573</v>
      </c>
      <c r="L25" s="34">
        <v>1.7999999999999999E-2</v>
      </c>
      <c r="M25" s="51">
        <f t="shared" si="2"/>
        <v>21928770.745529573</v>
      </c>
      <c r="N25" s="200">
        <f t="shared" si="3"/>
        <v>33674578.781809807</v>
      </c>
      <c r="O25" s="140"/>
    </row>
    <row r="26" spans="1:15" s="38" customFormat="1" ht="17.25" thickBot="1" x14ac:dyDescent="0.35">
      <c r="A26" s="27"/>
      <c r="B26" s="224"/>
      <c r="C26" s="37">
        <v>11</v>
      </c>
      <c r="D26" s="180">
        <v>1100000</v>
      </c>
      <c r="E26" s="163">
        <v>0</v>
      </c>
      <c r="F26" s="160">
        <v>300000</v>
      </c>
      <c r="G26" s="160">
        <v>100000</v>
      </c>
      <c r="H26" s="158">
        <f t="shared" si="1"/>
        <v>12364432.580933277</v>
      </c>
      <c r="I26" s="190">
        <v>1.7999999999999999E-2</v>
      </c>
      <c r="J26" s="51">
        <v>50000</v>
      </c>
      <c r="K26" s="193">
        <f t="shared" si="4"/>
        <v>23341488.618949104</v>
      </c>
      <c r="L26" s="34">
        <v>1.7999999999999999E-2</v>
      </c>
      <c r="M26" s="51">
        <f t="shared" si="2"/>
        <v>23391488.618949104</v>
      </c>
      <c r="N26" s="200">
        <f t="shared" si="3"/>
        <v>35755921.199882381</v>
      </c>
      <c r="O26" s="141"/>
    </row>
    <row r="27" spans="1:15" s="187" customFormat="1" ht="17.25" thickBot="1" x14ac:dyDescent="0.35">
      <c r="A27" s="181"/>
      <c r="B27" s="224"/>
      <c r="C27" s="182">
        <v>12</v>
      </c>
      <c r="D27" s="180">
        <v>1100000</v>
      </c>
      <c r="E27" s="184">
        <v>0</v>
      </c>
      <c r="F27" s="160">
        <v>300000</v>
      </c>
      <c r="G27" s="160">
        <v>100000</v>
      </c>
      <c r="H27" s="185">
        <f t="shared" si="1"/>
        <v>12994192.367390076</v>
      </c>
      <c r="I27" s="191">
        <v>1.7999999999999999E-2</v>
      </c>
      <c r="J27" s="51">
        <v>50000</v>
      </c>
      <c r="K27" s="193">
        <f t="shared" si="4"/>
        <v>24830535.414090186</v>
      </c>
      <c r="L27" s="198">
        <v>1.7999999999999999E-2</v>
      </c>
      <c r="M27" s="51">
        <f t="shared" si="2"/>
        <v>24880535.414090186</v>
      </c>
      <c r="N27" s="200">
        <f t="shared" si="3"/>
        <v>37874727.78148026</v>
      </c>
      <c r="O27" s="186"/>
    </row>
    <row r="28" spans="1:15" s="35" customFormat="1" x14ac:dyDescent="0.3">
      <c r="A28" s="35">
        <v>3</v>
      </c>
      <c r="B28" s="223">
        <v>2024</v>
      </c>
      <c r="C28" s="36">
        <v>1</v>
      </c>
      <c r="D28" s="180">
        <v>1100000</v>
      </c>
      <c r="E28" s="163">
        <v>0</v>
      </c>
      <c r="F28" s="160">
        <v>300000</v>
      </c>
      <c r="G28" s="160">
        <v>100000</v>
      </c>
      <c r="H28" s="48">
        <f t="shared" si="1"/>
        <v>13635287.830003098</v>
      </c>
      <c r="I28" s="164">
        <v>1.7999999999999999E-2</v>
      </c>
      <c r="J28" s="51">
        <v>50000</v>
      </c>
      <c r="K28" s="193">
        <f t="shared" si="4"/>
        <v>25984057.555746548</v>
      </c>
      <c r="L28" s="134">
        <v>4.0000000000000001E-3</v>
      </c>
      <c r="M28" s="51">
        <f t="shared" si="2"/>
        <v>26034057.555746548</v>
      </c>
      <c r="N28" s="200">
        <f t="shared" si="3"/>
        <v>39669345.385749646</v>
      </c>
      <c r="O28" s="142"/>
    </row>
    <row r="29" spans="1:15" s="41" customFormat="1" x14ac:dyDescent="0.3">
      <c r="B29" s="224"/>
      <c r="C29" s="42">
        <v>2</v>
      </c>
      <c r="D29" s="180">
        <v>1100000</v>
      </c>
      <c r="E29" s="163">
        <v>0</v>
      </c>
      <c r="F29" s="160">
        <v>300000</v>
      </c>
      <c r="G29" s="160">
        <v>100000</v>
      </c>
      <c r="H29" s="49">
        <f t="shared" si="1"/>
        <v>14287923.010943154</v>
      </c>
      <c r="I29" s="164">
        <v>1.7999999999999999E-2</v>
      </c>
      <c r="J29" s="51">
        <v>50000</v>
      </c>
      <c r="K29" s="193">
        <f t="shared" si="4"/>
        <v>27520670.591749985</v>
      </c>
      <c r="L29" s="34">
        <v>1.7999999999999999E-2</v>
      </c>
      <c r="M29" s="51">
        <f t="shared" si="2"/>
        <v>27570670.591749985</v>
      </c>
      <c r="N29" s="200">
        <f t="shared" si="3"/>
        <v>41858593.602693141</v>
      </c>
      <c r="O29" s="143"/>
    </row>
    <row r="30" spans="1:15" s="27" customFormat="1" x14ac:dyDescent="0.3">
      <c r="B30" s="224"/>
      <c r="C30" s="37">
        <v>3</v>
      </c>
      <c r="D30" s="180">
        <v>1100000</v>
      </c>
      <c r="E30" s="163">
        <v>0</v>
      </c>
      <c r="F30" s="160">
        <v>300000</v>
      </c>
      <c r="G30" s="160">
        <v>100000</v>
      </c>
      <c r="H30" s="49">
        <f t="shared" si="1"/>
        <v>14952305.625140131</v>
      </c>
      <c r="I30" s="164">
        <v>1.7999999999999999E-2</v>
      </c>
      <c r="J30" s="51">
        <v>50000</v>
      </c>
      <c r="K30" s="193">
        <f t="shared" si="4"/>
        <v>29084942.662401486</v>
      </c>
      <c r="L30" s="34">
        <v>1.7999999999999999E-2</v>
      </c>
      <c r="M30" s="51">
        <f t="shared" si="2"/>
        <v>29134942.662401486</v>
      </c>
      <c r="N30" s="200">
        <f t="shared" si="3"/>
        <v>44087248.287541613</v>
      </c>
      <c r="O30" s="140"/>
    </row>
    <row r="31" spans="1:15" s="27" customFormat="1" x14ac:dyDescent="0.3">
      <c r="B31" s="224"/>
      <c r="C31" s="37">
        <v>4</v>
      </c>
      <c r="D31" s="180">
        <v>1100000</v>
      </c>
      <c r="E31" s="163">
        <v>0</v>
      </c>
      <c r="F31" s="160">
        <v>300000</v>
      </c>
      <c r="G31" s="160">
        <v>100000</v>
      </c>
      <c r="H31" s="49">
        <f t="shared" si="1"/>
        <v>15628647.126392653</v>
      </c>
      <c r="I31" s="164">
        <v>1.7999999999999999E-2</v>
      </c>
      <c r="J31" s="51">
        <v>50000</v>
      </c>
      <c r="K31" s="193">
        <f t="shared" si="4"/>
        <v>30677371.630324714</v>
      </c>
      <c r="L31" s="34">
        <v>1.7999999999999999E-2</v>
      </c>
      <c r="M31" s="51">
        <f t="shared" si="2"/>
        <v>30727371.630324714</v>
      </c>
      <c r="N31" s="200">
        <f t="shared" si="3"/>
        <v>46356018.756717369</v>
      </c>
      <c r="O31" s="140"/>
    </row>
    <row r="32" spans="1:15" s="27" customFormat="1" x14ac:dyDescent="0.3">
      <c r="B32" s="224"/>
      <c r="C32" s="37">
        <v>5</v>
      </c>
      <c r="D32" s="180">
        <v>1100000</v>
      </c>
      <c r="E32" s="163">
        <v>0</v>
      </c>
      <c r="F32" s="160">
        <v>300000</v>
      </c>
      <c r="G32" s="160">
        <v>100000</v>
      </c>
      <c r="H32" s="49">
        <f t="shared" si="1"/>
        <v>16317162.774667721</v>
      </c>
      <c r="I32" s="164">
        <v>1.7999999999999999E-2</v>
      </c>
      <c r="J32" s="51">
        <v>50000</v>
      </c>
      <c r="K32" s="193">
        <f t="shared" si="4"/>
        <v>32298464.319670558</v>
      </c>
      <c r="L32" s="34">
        <v>1.7999999999999999E-2</v>
      </c>
      <c r="M32" s="51">
        <f t="shared" si="2"/>
        <v>32348464.319670558</v>
      </c>
      <c r="N32" s="200">
        <f t="shared" si="3"/>
        <v>48665627.094338283</v>
      </c>
      <c r="O32" s="140"/>
    </row>
    <row r="33" spans="1:15" s="27" customFormat="1" x14ac:dyDescent="0.3">
      <c r="B33" s="224"/>
      <c r="C33" s="37">
        <v>6</v>
      </c>
      <c r="D33" s="180">
        <v>1100000</v>
      </c>
      <c r="E33" s="163">
        <v>0</v>
      </c>
      <c r="F33" s="160">
        <v>300000</v>
      </c>
      <c r="G33" s="160">
        <v>100000</v>
      </c>
      <c r="H33" s="49">
        <f t="shared" si="1"/>
        <v>17018071.704611741</v>
      </c>
      <c r="I33" s="164">
        <v>1.7999999999999999E-2</v>
      </c>
      <c r="J33" s="51">
        <v>50000</v>
      </c>
      <c r="K33" s="193">
        <f t="shared" si="4"/>
        <v>33948736.677424625</v>
      </c>
      <c r="L33" s="34">
        <v>1.7999999999999999E-2</v>
      </c>
      <c r="M33" s="51">
        <f t="shared" si="2"/>
        <v>33998736.677424625</v>
      </c>
      <c r="N33" s="200">
        <f t="shared" si="3"/>
        <v>51016808.382036366</v>
      </c>
      <c r="O33" s="140"/>
    </row>
    <row r="34" spans="1:15" s="27" customFormat="1" x14ac:dyDescent="0.3">
      <c r="B34" s="224"/>
      <c r="C34" s="37">
        <v>7</v>
      </c>
      <c r="D34" s="180">
        <v>2100000</v>
      </c>
      <c r="E34" s="163">
        <v>0</v>
      </c>
      <c r="F34" s="160">
        <v>300000</v>
      </c>
      <c r="G34" s="160">
        <v>100000</v>
      </c>
      <c r="H34" s="49">
        <f t="shared" si="1"/>
        <v>17731596.995294753</v>
      </c>
      <c r="I34" s="164">
        <v>1.7999999999999999E-2</v>
      </c>
      <c r="J34" s="51">
        <v>50000</v>
      </c>
      <c r="K34" s="193">
        <f t="shared" si="4"/>
        <v>36646713.937618271</v>
      </c>
      <c r="L34" s="34">
        <v>1.7999999999999999E-2</v>
      </c>
      <c r="M34" s="51">
        <f t="shared" si="2"/>
        <v>36696713.937618271</v>
      </c>
      <c r="N34" s="200">
        <f t="shared" si="3"/>
        <v>54428310.93291302</v>
      </c>
      <c r="O34" s="140"/>
    </row>
    <row r="35" spans="1:15" s="27" customFormat="1" x14ac:dyDescent="0.3">
      <c r="B35" s="224"/>
      <c r="C35" s="37">
        <v>8</v>
      </c>
      <c r="D35" s="180">
        <v>2100000</v>
      </c>
      <c r="E35" s="163">
        <v>0</v>
      </c>
      <c r="F35" s="160">
        <v>300000</v>
      </c>
      <c r="G35" s="160">
        <v>100000</v>
      </c>
      <c r="H35" s="49">
        <f t="shared" si="1"/>
        <v>18457965.741210058</v>
      </c>
      <c r="I35" s="164">
        <v>1.7999999999999999E-2</v>
      </c>
      <c r="J35" s="51">
        <v>50000</v>
      </c>
      <c r="K35" s="193">
        <f t="shared" si="4"/>
        <v>39393254.788495399</v>
      </c>
      <c r="L35" s="34">
        <v>1.7999999999999999E-2</v>
      </c>
      <c r="M35" s="51">
        <f t="shared" si="2"/>
        <v>39443254.788495399</v>
      </c>
      <c r="N35" s="200">
        <f t="shared" si="3"/>
        <v>57901220.529705457</v>
      </c>
      <c r="O35" s="140"/>
    </row>
    <row r="36" spans="1:15" s="27" customFormat="1" x14ac:dyDescent="0.3">
      <c r="B36" s="224"/>
      <c r="C36" s="37">
        <v>9</v>
      </c>
      <c r="D36" s="180">
        <v>2100000</v>
      </c>
      <c r="E36" s="163">
        <v>0</v>
      </c>
      <c r="F36" s="160">
        <v>300000</v>
      </c>
      <c r="G36" s="160">
        <v>100000</v>
      </c>
      <c r="H36" s="49">
        <f t="shared" si="1"/>
        <v>19197409.12455184</v>
      </c>
      <c r="I36" s="164">
        <v>1.7999999999999999E-2</v>
      </c>
      <c r="J36" s="51">
        <v>50000</v>
      </c>
      <c r="K36" s="193">
        <f t="shared" si="4"/>
        <v>42189233.374688312</v>
      </c>
      <c r="L36" s="34">
        <v>1.7999999999999999E-2</v>
      </c>
      <c r="M36" s="51">
        <f t="shared" si="2"/>
        <v>42239233.374688312</v>
      </c>
      <c r="N36" s="200">
        <f t="shared" si="3"/>
        <v>61436642.499240153</v>
      </c>
      <c r="O36" s="140"/>
    </row>
    <row r="37" spans="1:15" s="27" customFormat="1" x14ac:dyDescent="0.3">
      <c r="B37" s="224"/>
      <c r="C37" s="37">
        <v>10</v>
      </c>
      <c r="D37" s="180">
        <v>2100000</v>
      </c>
      <c r="E37" s="163">
        <v>0</v>
      </c>
      <c r="F37" s="160">
        <v>300000</v>
      </c>
      <c r="G37" s="160">
        <v>100000</v>
      </c>
      <c r="H37" s="49">
        <f t="shared" si="1"/>
        <v>19950162.488793772</v>
      </c>
      <c r="I37" s="164">
        <v>1.7999999999999999E-2</v>
      </c>
      <c r="J37" s="51">
        <v>50000</v>
      </c>
      <c r="K37" s="193">
        <f t="shared" si="4"/>
        <v>45035539.575432703</v>
      </c>
      <c r="L37" s="34">
        <v>1.7999999999999999E-2</v>
      </c>
      <c r="M37" s="51">
        <f t="shared" si="2"/>
        <v>45085539.575432703</v>
      </c>
      <c r="N37" s="200">
        <f t="shared" si="3"/>
        <v>65035702.064226478</v>
      </c>
      <c r="O37" s="140"/>
    </row>
    <row r="38" spans="1:15" s="38" customFormat="1" ht="17.25" thickBot="1" x14ac:dyDescent="0.35">
      <c r="B38" s="224"/>
      <c r="C38" s="39">
        <v>11</v>
      </c>
      <c r="D38" s="180">
        <v>2100000</v>
      </c>
      <c r="E38" s="163">
        <v>0</v>
      </c>
      <c r="F38" s="160">
        <v>300000</v>
      </c>
      <c r="G38" s="160">
        <v>100000</v>
      </c>
      <c r="H38" s="49">
        <f t="shared" si="1"/>
        <v>20716465.413592059</v>
      </c>
      <c r="I38" s="164">
        <v>1.7999999999999999E-2</v>
      </c>
      <c r="J38" s="51">
        <v>50000</v>
      </c>
      <c r="K38" s="193">
        <f t="shared" si="4"/>
        <v>47933079.287790492</v>
      </c>
      <c r="L38" s="135">
        <v>1.7999999999999999E-2</v>
      </c>
      <c r="M38" s="51">
        <f t="shared" si="2"/>
        <v>47983079.287790492</v>
      </c>
      <c r="N38" s="200">
        <f t="shared" si="3"/>
        <v>68699544.701382548</v>
      </c>
      <c r="O38" s="141"/>
    </row>
    <row r="39" spans="1:15" s="151" customFormat="1" ht="17.25" thickBot="1" x14ac:dyDescent="0.35">
      <c r="A39" s="144"/>
      <c r="B39" s="224"/>
      <c r="C39" s="145">
        <v>12</v>
      </c>
      <c r="D39" s="180">
        <v>2100000</v>
      </c>
      <c r="E39" s="166">
        <v>0</v>
      </c>
      <c r="F39" s="160">
        <v>300000</v>
      </c>
      <c r="G39" s="160">
        <v>100000</v>
      </c>
      <c r="H39" s="147">
        <f t="shared" si="1"/>
        <v>21496561.791036718</v>
      </c>
      <c r="I39" s="148">
        <v>1.7999999999999999E-2</v>
      </c>
      <c r="J39" s="51">
        <v>50000</v>
      </c>
      <c r="K39" s="193">
        <f t="shared" si="4"/>
        <v>50882774.714970723</v>
      </c>
      <c r="L39" s="149">
        <v>1.7999999999999999E-2</v>
      </c>
      <c r="M39" s="51">
        <f t="shared" si="2"/>
        <v>50932774.714970723</v>
      </c>
      <c r="N39" s="200">
        <f t="shared" si="3"/>
        <v>72429336.506007433</v>
      </c>
      <c r="O39" s="150"/>
    </row>
    <row r="40" spans="1:15" s="35" customFormat="1" x14ac:dyDescent="0.3">
      <c r="A40" s="35">
        <v>4</v>
      </c>
      <c r="B40" s="224">
        <v>2025</v>
      </c>
      <c r="C40" s="36">
        <v>1</v>
      </c>
      <c r="D40" s="180">
        <v>2100000</v>
      </c>
      <c r="E40" s="163">
        <v>0</v>
      </c>
      <c r="F40" s="160">
        <v>300000</v>
      </c>
      <c r="G40" s="160">
        <v>100000</v>
      </c>
      <c r="H40" s="49">
        <f t="shared" si="1"/>
        <v>22290699.903275378</v>
      </c>
      <c r="I40" s="164">
        <v>1.7999999999999999E-2</v>
      </c>
      <c r="J40" s="51">
        <v>50000</v>
      </c>
      <c r="K40" s="193">
        <f t="shared" si="4"/>
        <v>53144505.813830607</v>
      </c>
      <c r="L40" s="134">
        <v>4.0000000000000001E-3</v>
      </c>
      <c r="M40" s="51">
        <f t="shared" si="2"/>
        <v>53194505.813830607</v>
      </c>
      <c r="N40" s="200">
        <f t="shared" si="3"/>
        <v>75485205.717105985</v>
      </c>
      <c r="O40" s="142"/>
    </row>
    <row r="41" spans="1:15" s="27" customFormat="1" x14ac:dyDescent="0.3">
      <c r="B41" s="224"/>
      <c r="C41" s="37">
        <v>2</v>
      </c>
      <c r="D41" s="180">
        <v>2100000</v>
      </c>
      <c r="E41" s="163">
        <v>0</v>
      </c>
      <c r="F41" s="160">
        <v>300000</v>
      </c>
      <c r="G41" s="160">
        <v>100000</v>
      </c>
      <c r="H41" s="49">
        <f t="shared" si="1"/>
        <v>23099132.501534335</v>
      </c>
      <c r="I41" s="164">
        <v>1.7999999999999999E-2</v>
      </c>
      <c r="J41" s="51">
        <v>50000</v>
      </c>
      <c r="K41" s="193">
        <f t="shared" si="4"/>
        <v>56188006.918479554</v>
      </c>
      <c r="L41" s="34">
        <v>1.7999999999999999E-2</v>
      </c>
      <c r="M41" s="51">
        <f t="shared" si="2"/>
        <v>56238006.918479554</v>
      </c>
      <c r="N41" s="200">
        <f t="shared" si="3"/>
        <v>79337139.42001389</v>
      </c>
      <c r="O41" s="140"/>
    </row>
    <row r="42" spans="1:15" s="27" customFormat="1" x14ac:dyDescent="0.3">
      <c r="B42" s="224"/>
      <c r="C42" s="37">
        <v>3</v>
      </c>
      <c r="D42" s="180">
        <v>2100000</v>
      </c>
      <c r="E42" s="163">
        <v>0</v>
      </c>
      <c r="F42" s="160">
        <v>300000</v>
      </c>
      <c r="G42" s="160">
        <v>100000</v>
      </c>
      <c r="H42" s="49">
        <f t="shared" si="1"/>
        <v>23922116.886561953</v>
      </c>
      <c r="I42" s="164">
        <v>1.7999999999999999E-2</v>
      </c>
      <c r="J42" s="51">
        <v>50000</v>
      </c>
      <c r="K42" s="193">
        <f t="shared" si="4"/>
        <v>59286291.043012187</v>
      </c>
      <c r="L42" s="34">
        <v>1.7999999999999999E-2</v>
      </c>
      <c r="M42" s="51">
        <f t="shared" si="2"/>
        <v>59336291.043012187</v>
      </c>
      <c r="N42" s="200">
        <f t="shared" si="3"/>
        <v>83258407.929574132</v>
      </c>
      <c r="O42" s="140"/>
    </row>
    <row r="43" spans="1:15" s="27" customFormat="1" x14ac:dyDescent="0.3">
      <c r="B43" s="224"/>
      <c r="C43" s="37">
        <v>4</v>
      </c>
      <c r="D43" s="180">
        <v>2100000</v>
      </c>
      <c r="E43" s="163">
        <v>0</v>
      </c>
      <c r="F43" s="160">
        <v>300000</v>
      </c>
      <c r="G43" s="160">
        <v>100000</v>
      </c>
      <c r="H43" s="49">
        <f t="shared" si="1"/>
        <v>24759914.990520068</v>
      </c>
      <c r="I43" s="164">
        <v>1.7999999999999999E-2</v>
      </c>
      <c r="J43" s="51">
        <v>50000</v>
      </c>
      <c r="K43" s="193">
        <f t="shared" si="4"/>
        <v>62440344.281786405</v>
      </c>
      <c r="L43" s="34">
        <v>1.7999999999999999E-2</v>
      </c>
      <c r="M43" s="51">
        <f t="shared" si="2"/>
        <v>62490344.281786405</v>
      </c>
      <c r="N43" s="200">
        <f t="shared" si="3"/>
        <v>87250259.272306472</v>
      </c>
      <c r="O43" s="140"/>
    </row>
    <row r="44" spans="1:15" s="27" customFormat="1" x14ac:dyDescent="0.3">
      <c r="B44" s="224"/>
      <c r="C44" s="37">
        <v>5</v>
      </c>
      <c r="D44" s="180">
        <v>2100000</v>
      </c>
      <c r="E44" s="163">
        <v>0</v>
      </c>
      <c r="F44" s="160">
        <v>300000</v>
      </c>
      <c r="G44" s="160">
        <v>100000</v>
      </c>
      <c r="H44" s="49">
        <f t="shared" si="1"/>
        <v>25612793.460349429</v>
      </c>
      <c r="I44" s="164">
        <v>1.7999999999999999E-2</v>
      </c>
      <c r="J44" s="51">
        <v>50000</v>
      </c>
      <c r="K44" s="193">
        <f t="shared" si="4"/>
        <v>65651170.47885856</v>
      </c>
      <c r="L44" s="34">
        <v>1.7999999999999999E-2</v>
      </c>
      <c r="M44" s="51">
        <f t="shared" si="2"/>
        <v>65701170.47885856</v>
      </c>
      <c r="N44" s="200">
        <f t="shared" si="3"/>
        <v>91313963.939207986</v>
      </c>
      <c r="O44" s="140"/>
    </row>
    <row r="45" spans="1:15" s="27" customFormat="1" x14ac:dyDescent="0.3">
      <c r="B45" s="224"/>
      <c r="C45" s="37">
        <v>6</v>
      </c>
      <c r="D45" s="180">
        <v>2100000</v>
      </c>
      <c r="E45" s="163">
        <v>0</v>
      </c>
      <c r="F45" s="160">
        <v>300000</v>
      </c>
      <c r="G45" s="160">
        <v>100000</v>
      </c>
      <c r="H45" s="49">
        <f t="shared" si="1"/>
        <v>26481023.742635719</v>
      </c>
      <c r="I45" s="164">
        <v>1.7999999999999999E-2</v>
      </c>
      <c r="J45" s="51">
        <v>50000</v>
      </c>
      <c r="K45" s="193">
        <f t="shared" si="4"/>
        <v>68919791.54747802</v>
      </c>
      <c r="L45" s="34">
        <v>1.7999999999999999E-2</v>
      </c>
      <c r="M45" s="51">
        <f t="shared" si="2"/>
        <v>68969791.54747802</v>
      </c>
      <c r="N45" s="200">
        <f t="shared" si="3"/>
        <v>95450815.290113747</v>
      </c>
      <c r="O45" s="140"/>
    </row>
    <row r="46" spans="1:15" s="27" customFormat="1" x14ac:dyDescent="0.3">
      <c r="B46" s="224"/>
      <c r="C46" s="37">
        <v>7</v>
      </c>
      <c r="D46" s="180">
        <v>2100000</v>
      </c>
      <c r="E46" s="163">
        <v>0</v>
      </c>
      <c r="F46" s="160">
        <v>300000</v>
      </c>
      <c r="G46" s="160">
        <v>100000</v>
      </c>
      <c r="H46" s="49">
        <f t="shared" si="1"/>
        <v>27364882.170003161</v>
      </c>
      <c r="I46" s="164">
        <v>1.7999999999999999E-2</v>
      </c>
      <c r="J46" s="51">
        <v>50000</v>
      </c>
      <c r="K46" s="193">
        <f t="shared" si="4"/>
        <v>72247247.795332626</v>
      </c>
      <c r="L46" s="34">
        <v>1.7999999999999999E-2</v>
      </c>
      <c r="M46" s="51">
        <f t="shared" si="2"/>
        <v>72297247.795332626</v>
      </c>
      <c r="N46" s="200">
        <f t="shared" si="3"/>
        <v>99662129.965335786</v>
      </c>
      <c r="O46" s="140"/>
    </row>
    <row r="47" spans="1:15" s="27" customFormat="1" x14ac:dyDescent="0.3">
      <c r="B47" s="224"/>
      <c r="C47" s="37">
        <v>8</v>
      </c>
      <c r="D47" s="180">
        <v>2100000</v>
      </c>
      <c r="E47" s="163">
        <v>0</v>
      </c>
      <c r="F47" s="160">
        <v>300000</v>
      </c>
      <c r="G47" s="160">
        <v>100000</v>
      </c>
      <c r="H47" s="49">
        <f t="shared" si="1"/>
        <v>28264650.049063217</v>
      </c>
      <c r="I47" s="164">
        <v>1.7999999999999999E-2</v>
      </c>
      <c r="J47" s="51">
        <v>50000</v>
      </c>
      <c r="K47" s="193">
        <f t="shared" si="4"/>
        <v>75634598.255648613</v>
      </c>
      <c r="L47" s="34">
        <v>1.7999999999999999E-2</v>
      </c>
      <c r="M47" s="51">
        <f t="shared" si="2"/>
        <v>75684598.255648613</v>
      </c>
      <c r="N47" s="200">
        <f t="shared" si="3"/>
        <v>103949248.30471183</v>
      </c>
      <c r="O47" s="140"/>
    </row>
    <row r="48" spans="1:15" s="129" customFormat="1" x14ac:dyDescent="0.3">
      <c r="B48" s="224"/>
      <c r="C48" s="167">
        <v>9</v>
      </c>
      <c r="D48" s="180">
        <v>2100000</v>
      </c>
      <c r="E48" s="160">
        <v>50000000</v>
      </c>
      <c r="F48" s="160">
        <v>300000</v>
      </c>
      <c r="G48" s="160">
        <v>100000</v>
      </c>
      <c r="H48" s="49">
        <f t="shared" si="1"/>
        <v>29180613.749946356</v>
      </c>
      <c r="I48" s="128">
        <v>1.7999999999999999E-2</v>
      </c>
      <c r="J48" s="51">
        <v>50000</v>
      </c>
      <c r="K48" s="193">
        <f t="shared" si="4"/>
        <v>28182921.024250288</v>
      </c>
      <c r="L48" s="168">
        <v>1.7999999999999999E-2</v>
      </c>
      <c r="M48" s="51">
        <f t="shared" si="2"/>
        <v>28232921.024250288</v>
      </c>
      <c r="N48" s="200">
        <f t="shared" si="3"/>
        <v>57413534.77419664</v>
      </c>
      <c r="O48" s="169"/>
    </row>
    <row r="49" spans="1:15" s="27" customFormat="1" x14ac:dyDescent="0.3">
      <c r="B49" s="224"/>
      <c r="C49" s="37">
        <v>10</v>
      </c>
      <c r="D49" s="180">
        <v>2100000</v>
      </c>
      <c r="E49" s="163">
        <v>0</v>
      </c>
      <c r="F49" s="160">
        <v>300000</v>
      </c>
      <c r="G49" s="160">
        <v>100000</v>
      </c>
      <c r="H49" s="49">
        <f t="shared" si="1"/>
        <v>30113064.79744539</v>
      </c>
      <c r="I49" s="164">
        <v>1.7999999999999999E-2</v>
      </c>
      <c r="J49" s="51">
        <v>50000</v>
      </c>
      <c r="K49" s="193">
        <f t="shared" si="4"/>
        <v>30777113.602686793</v>
      </c>
      <c r="L49" s="34">
        <v>1.7999999999999999E-2</v>
      </c>
      <c r="M49" s="51">
        <f t="shared" si="2"/>
        <v>30827113.602686793</v>
      </c>
      <c r="N49" s="200">
        <f t="shared" si="3"/>
        <v>60940178.400132179</v>
      </c>
      <c r="O49" s="140"/>
    </row>
    <row r="50" spans="1:15" s="38" customFormat="1" ht="17.25" thickBot="1" x14ac:dyDescent="0.35">
      <c r="B50" s="224"/>
      <c r="C50" s="39">
        <v>11</v>
      </c>
      <c r="D50" s="180">
        <v>2100000</v>
      </c>
      <c r="E50" s="163">
        <v>0</v>
      </c>
      <c r="F50" s="160">
        <v>300000</v>
      </c>
      <c r="G50" s="160">
        <v>100000</v>
      </c>
      <c r="H50" s="49">
        <f t="shared" si="1"/>
        <v>31062299.963799406</v>
      </c>
      <c r="I50" s="164">
        <v>1.7999999999999999E-2</v>
      </c>
      <c r="J50" s="51">
        <v>50000</v>
      </c>
      <c r="K50" s="193">
        <f t="shared" si="4"/>
        <v>33418001.647535156</v>
      </c>
      <c r="L50" s="135">
        <v>1.7999999999999999E-2</v>
      </c>
      <c r="M50" s="51">
        <f t="shared" si="2"/>
        <v>33468001.647535156</v>
      </c>
      <c r="N50" s="200">
        <f t="shared" si="3"/>
        <v>64530301.611334562</v>
      </c>
      <c r="O50" s="141"/>
    </row>
    <row r="51" spans="1:15" s="151" customFormat="1" ht="17.25" thickBot="1" x14ac:dyDescent="0.35">
      <c r="A51" s="144"/>
      <c r="B51" s="224"/>
      <c r="C51" s="145">
        <v>12</v>
      </c>
      <c r="D51" s="180">
        <v>2100000</v>
      </c>
      <c r="E51" s="166">
        <v>0</v>
      </c>
      <c r="F51" s="160">
        <v>300000</v>
      </c>
      <c r="G51" s="160">
        <v>100000</v>
      </c>
      <c r="H51" s="147">
        <f t="shared" si="1"/>
        <v>32028621.363147795</v>
      </c>
      <c r="I51" s="148">
        <v>1.7999999999999999E-2</v>
      </c>
      <c r="J51" s="51">
        <v>50000</v>
      </c>
      <c r="K51" s="193">
        <f t="shared" si="4"/>
        <v>36106425.677190796</v>
      </c>
      <c r="L51" s="149">
        <v>1.7999999999999999E-2</v>
      </c>
      <c r="M51" s="51">
        <f t="shared" si="2"/>
        <v>36156425.677190796</v>
      </c>
      <c r="N51" s="200">
        <f t="shared" si="3"/>
        <v>68185047.040338591</v>
      </c>
      <c r="O51" s="150"/>
    </row>
    <row r="52" spans="1:15" s="35" customFormat="1" x14ac:dyDescent="0.3">
      <c r="A52" s="35">
        <v>4</v>
      </c>
      <c r="B52" s="224">
        <v>2026</v>
      </c>
      <c r="C52" s="36">
        <v>1</v>
      </c>
      <c r="D52" s="180">
        <v>1700000</v>
      </c>
      <c r="E52" s="163">
        <v>0</v>
      </c>
      <c r="F52" s="160">
        <v>300000</v>
      </c>
      <c r="G52" s="130">
        <v>500000</v>
      </c>
      <c r="H52" s="49">
        <f t="shared" si="1"/>
        <v>33419536.547684457</v>
      </c>
      <c r="I52" s="164">
        <v>1.7999999999999999E-2</v>
      </c>
      <c r="J52" s="51">
        <v>50000</v>
      </c>
      <c r="K52" s="193">
        <f t="shared" si="4"/>
        <v>37907451.379899561</v>
      </c>
      <c r="L52" s="134">
        <v>4.0000000000000001E-3</v>
      </c>
      <c r="M52" s="51">
        <f t="shared" si="2"/>
        <v>37957451.379899561</v>
      </c>
      <c r="N52" s="200">
        <f t="shared" si="3"/>
        <v>71376987.927584022</v>
      </c>
      <c r="O52" s="142"/>
    </row>
    <row r="53" spans="1:15" s="41" customFormat="1" x14ac:dyDescent="0.3">
      <c r="B53" s="224"/>
      <c r="C53" s="42">
        <v>2</v>
      </c>
      <c r="D53" s="180">
        <v>1700000</v>
      </c>
      <c r="E53" s="163">
        <v>0</v>
      </c>
      <c r="F53" s="160">
        <v>300000</v>
      </c>
      <c r="G53" s="130">
        <v>500000</v>
      </c>
      <c r="H53" s="49">
        <f t="shared" si="1"/>
        <v>34835488.20554278</v>
      </c>
      <c r="I53" s="164">
        <v>1.7999999999999999E-2</v>
      </c>
      <c r="J53" s="51">
        <v>50000</v>
      </c>
      <c r="K53" s="193">
        <f t="shared" si="4"/>
        <v>40269485.50473775</v>
      </c>
      <c r="L53" s="34">
        <v>1.7999999999999999E-2</v>
      </c>
      <c r="M53" s="51">
        <f t="shared" si="2"/>
        <v>40319485.50473775</v>
      </c>
      <c r="N53" s="200">
        <f t="shared" si="3"/>
        <v>75154973.710280538</v>
      </c>
      <c r="O53" s="143"/>
    </row>
    <row r="54" spans="1:15" s="27" customFormat="1" x14ac:dyDescent="0.3">
      <c r="B54" s="224"/>
      <c r="C54" s="37">
        <v>3</v>
      </c>
      <c r="D54" s="180">
        <v>1700000</v>
      </c>
      <c r="E54" s="163">
        <v>0</v>
      </c>
      <c r="F54" s="160">
        <v>300000</v>
      </c>
      <c r="G54" s="130">
        <v>500000</v>
      </c>
      <c r="H54" s="49">
        <f t="shared" si="1"/>
        <v>36276926.993242547</v>
      </c>
      <c r="I54" s="164">
        <v>1.7999999999999999E-2</v>
      </c>
      <c r="J54" s="51">
        <v>50000</v>
      </c>
      <c r="K54" s="193">
        <f t="shared" si="4"/>
        <v>42674036.243823029</v>
      </c>
      <c r="L54" s="34">
        <v>1.7999999999999999E-2</v>
      </c>
      <c r="M54" s="51">
        <f t="shared" si="2"/>
        <v>42724036.243823029</v>
      </c>
      <c r="N54" s="200">
        <f t="shared" si="3"/>
        <v>79000963.237065583</v>
      </c>
      <c r="O54" s="140"/>
    </row>
    <row r="55" spans="1:15" s="27" customFormat="1" x14ac:dyDescent="0.3">
      <c r="B55" s="224"/>
      <c r="C55" s="37">
        <v>4</v>
      </c>
      <c r="D55" s="180">
        <v>1700000</v>
      </c>
      <c r="E55" s="163">
        <v>0</v>
      </c>
      <c r="F55" s="160">
        <v>300000</v>
      </c>
      <c r="G55" s="130">
        <v>500000</v>
      </c>
      <c r="H55" s="49">
        <f t="shared" si="1"/>
        <v>37744311.679120913</v>
      </c>
      <c r="I55" s="164">
        <v>1.7999999999999999E-2</v>
      </c>
      <c r="J55" s="51">
        <v>50000</v>
      </c>
      <c r="K55" s="193">
        <f t="shared" si="4"/>
        <v>45121868.89621184</v>
      </c>
      <c r="L55" s="34">
        <v>1.7999999999999999E-2</v>
      </c>
      <c r="M55" s="51">
        <f t="shared" si="2"/>
        <v>45171868.89621184</v>
      </c>
      <c r="N55" s="200">
        <f t="shared" si="3"/>
        <v>82916180.575332761</v>
      </c>
      <c r="O55" s="140"/>
    </row>
    <row r="56" spans="1:15" s="27" customFormat="1" x14ac:dyDescent="0.3">
      <c r="B56" s="224"/>
      <c r="C56" s="37">
        <v>5</v>
      </c>
      <c r="D56" s="180">
        <v>1700000</v>
      </c>
      <c r="E56" s="163">
        <v>0</v>
      </c>
      <c r="F56" s="160">
        <v>300000</v>
      </c>
      <c r="G56" s="130">
        <v>500000</v>
      </c>
      <c r="H56" s="49">
        <f t="shared" si="1"/>
        <v>39238109.289345093</v>
      </c>
      <c r="I56" s="164">
        <v>1.7999999999999999E-2</v>
      </c>
      <c r="J56" s="51">
        <v>50000</v>
      </c>
      <c r="K56" s="193">
        <f t="shared" si="4"/>
        <v>47613762.536343656</v>
      </c>
      <c r="L56" s="34">
        <v>1.7999999999999999E-2</v>
      </c>
      <c r="M56" s="51">
        <f t="shared" si="2"/>
        <v>47663762.536343656</v>
      </c>
      <c r="N56" s="200">
        <f t="shared" si="3"/>
        <v>86901871.82568875</v>
      </c>
      <c r="O56" s="140"/>
    </row>
    <row r="57" spans="1:15" s="27" customFormat="1" x14ac:dyDescent="0.3">
      <c r="B57" s="224"/>
      <c r="C57" s="37">
        <v>6</v>
      </c>
      <c r="D57" s="180">
        <v>1700000</v>
      </c>
      <c r="E57" s="163">
        <v>0</v>
      </c>
      <c r="F57" s="160">
        <v>300000</v>
      </c>
      <c r="G57" s="130">
        <v>500000</v>
      </c>
      <c r="H57" s="49">
        <f t="shared" si="1"/>
        <v>40758795.256553307</v>
      </c>
      <c r="I57" s="164">
        <v>1.7999999999999999E-2</v>
      </c>
      <c r="J57" s="51">
        <v>50000</v>
      </c>
      <c r="K57" s="193">
        <f t="shared" si="4"/>
        <v>50150510.261997841</v>
      </c>
      <c r="L57" s="34">
        <v>1.7999999999999999E-2</v>
      </c>
      <c r="M57" s="51">
        <f t="shared" si="2"/>
        <v>50200510.261997841</v>
      </c>
      <c r="N57" s="200">
        <f t="shared" si="3"/>
        <v>90959305.518551141</v>
      </c>
      <c r="O57" s="140"/>
    </row>
    <row r="58" spans="1:15" s="27" customFormat="1" x14ac:dyDescent="0.3">
      <c r="B58" s="224"/>
      <c r="C58" s="37">
        <v>7</v>
      </c>
      <c r="D58" s="180">
        <v>1700000</v>
      </c>
      <c r="E58" s="163">
        <v>0</v>
      </c>
      <c r="F58" s="160">
        <v>300000</v>
      </c>
      <c r="G58" s="130">
        <v>500000</v>
      </c>
      <c r="H58" s="49">
        <f t="shared" si="1"/>
        <v>42306853.571171269</v>
      </c>
      <c r="I58" s="164">
        <v>1.7999999999999999E-2</v>
      </c>
      <c r="J58" s="51">
        <v>50000</v>
      </c>
      <c r="K58" s="193">
        <f t="shared" si="4"/>
        <v>52732919.446713805</v>
      </c>
      <c r="L58" s="34">
        <v>1.7999999999999999E-2</v>
      </c>
      <c r="M58" s="51">
        <f t="shared" si="2"/>
        <v>52782919.446713805</v>
      </c>
      <c r="N58" s="200">
        <f t="shared" si="3"/>
        <v>95089773.017885074</v>
      </c>
      <c r="O58" s="140"/>
    </row>
    <row r="59" spans="1:15" s="27" customFormat="1" x14ac:dyDescent="0.3">
      <c r="B59" s="224"/>
      <c r="C59" s="37">
        <v>8</v>
      </c>
      <c r="D59" s="180">
        <v>1700000</v>
      </c>
      <c r="E59" s="163">
        <v>0</v>
      </c>
      <c r="F59" s="160">
        <v>300000</v>
      </c>
      <c r="G59" s="130">
        <v>500000</v>
      </c>
      <c r="H59" s="49">
        <f t="shared" si="1"/>
        <v>43882776.935452349</v>
      </c>
      <c r="I59" s="164">
        <v>1.7999999999999999E-2</v>
      </c>
      <c r="J59" s="51">
        <v>50000</v>
      </c>
      <c r="K59" s="193">
        <f t="shared" si="4"/>
        <v>55361811.996754654</v>
      </c>
      <c r="L59" s="34">
        <v>1.7999999999999999E-2</v>
      </c>
      <c r="M59" s="51">
        <f t="shared" si="2"/>
        <v>55411811.996754654</v>
      </c>
      <c r="N59" s="200">
        <f t="shared" si="3"/>
        <v>99294588.932207003</v>
      </c>
      <c r="O59" s="140"/>
    </row>
    <row r="60" spans="1:15" s="27" customFormat="1" x14ac:dyDescent="0.3">
      <c r="B60" s="224"/>
      <c r="C60" s="37">
        <v>9</v>
      </c>
      <c r="D60" s="180">
        <v>1700000</v>
      </c>
      <c r="E60" s="163">
        <v>0</v>
      </c>
      <c r="F60" s="160">
        <v>300000</v>
      </c>
      <c r="G60" s="130">
        <v>500000</v>
      </c>
      <c r="H60" s="49">
        <f t="shared" si="1"/>
        <v>45487066.920290492</v>
      </c>
      <c r="I60" s="164">
        <v>1.7999999999999999E-2</v>
      </c>
      <c r="J60" s="51">
        <v>50000</v>
      </c>
      <c r="K60" s="193">
        <f t="shared" si="4"/>
        <v>58038024.612696238</v>
      </c>
      <c r="L60" s="34">
        <v>1.7999999999999999E-2</v>
      </c>
      <c r="M60" s="51">
        <f t="shared" si="2"/>
        <v>58088024.612696238</v>
      </c>
      <c r="N60" s="200">
        <f t="shared" si="3"/>
        <v>103575091.53298673</v>
      </c>
      <c r="O60" s="140"/>
    </row>
    <row r="61" spans="1:15" s="27" customFormat="1" x14ac:dyDescent="0.3">
      <c r="B61" s="224"/>
      <c r="C61" s="37">
        <v>10</v>
      </c>
      <c r="D61" s="180">
        <v>1700000</v>
      </c>
      <c r="E61" s="163">
        <v>0</v>
      </c>
      <c r="F61" s="160">
        <v>300000</v>
      </c>
      <c r="G61" s="130">
        <v>500000</v>
      </c>
      <c r="H61" s="49">
        <f t="shared" si="1"/>
        <v>47120234.12485572</v>
      </c>
      <c r="I61" s="164">
        <v>1.7999999999999999E-2</v>
      </c>
      <c r="J61" s="51">
        <v>50000</v>
      </c>
      <c r="K61" s="193">
        <f t="shared" si="4"/>
        <v>60762409.05572477</v>
      </c>
      <c r="L61" s="34">
        <v>1.7999999999999999E-2</v>
      </c>
      <c r="M61" s="51">
        <f t="shared" si="2"/>
        <v>60812409.05572477</v>
      </c>
      <c r="N61" s="200">
        <f t="shared" si="3"/>
        <v>107932643.1805805</v>
      </c>
      <c r="O61" s="140"/>
    </row>
    <row r="62" spans="1:15" s="38" customFormat="1" ht="17.25" thickBot="1" x14ac:dyDescent="0.35">
      <c r="B62" s="224"/>
      <c r="C62" s="39">
        <v>11</v>
      </c>
      <c r="D62" s="180">
        <v>1700000</v>
      </c>
      <c r="E62" s="163">
        <v>0</v>
      </c>
      <c r="F62" s="160">
        <v>300000</v>
      </c>
      <c r="G62" s="130">
        <v>500000</v>
      </c>
      <c r="H62" s="49">
        <f t="shared" si="1"/>
        <v>48782798.339103125</v>
      </c>
      <c r="I62" s="164">
        <v>1.7999999999999999E-2</v>
      </c>
      <c r="J62" s="51">
        <v>50000</v>
      </c>
      <c r="K62" s="193">
        <f t="shared" si="4"/>
        <v>63535832.418727815</v>
      </c>
      <c r="L62" s="135">
        <v>1.7999999999999999E-2</v>
      </c>
      <c r="M62" s="51">
        <f t="shared" si="2"/>
        <v>63585832.418727815</v>
      </c>
      <c r="N62" s="200">
        <f t="shared" si="3"/>
        <v>112368630.75783095</v>
      </c>
      <c r="O62" s="141"/>
    </row>
    <row r="63" spans="1:15" s="151" customFormat="1" ht="17.25" thickBot="1" x14ac:dyDescent="0.35">
      <c r="A63" s="144"/>
      <c r="B63" s="224"/>
      <c r="C63" s="145">
        <v>12</v>
      </c>
      <c r="D63" s="180">
        <v>1700000</v>
      </c>
      <c r="E63" s="166">
        <v>0</v>
      </c>
      <c r="F63" s="160">
        <v>300000</v>
      </c>
      <c r="G63" s="146">
        <v>500000</v>
      </c>
      <c r="H63" s="147">
        <f t="shared" si="1"/>
        <v>50475288.709206983</v>
      </c>
      <c r="I63" s="148">
        <v>1.7999999999999999E-2</v>
      </c>
      <c r="J63" s="51">
        <v>50000</v>
      </c>
      <c r="K63" s="193">
        <f t="shared" si="4"/>
        <v>66359177.402264915</v>
      </c>
      <c r="L63" s="149">
        <v>1.7999999999999999E-2</v>
      </c>
      <c r="M63" s="51">
        <f t="shared" si="2"/>
        <v>66409177.402264915</v>
      </c>
      <c r="N63" s="200">
        <f t="shared" si="3"/>
        <v>116884466.11147189</v>
      </c>
      <c r="O63" s="150"/>
    </row>
    <row r="64" spans="1:15" s="35" customFormat="1" x14ac:dyDescent="0.3">
      <c r="A64" s="35">
        <v>6</v>
      </c>
      <c r="B64" s="224">
        <v>2027</v>
      </c>
      <c r="C64" s="36">
        <v>1</v>
      </c>
      <c r="D64" s="180">
        <v>1700000</v>
      </c>
      <c r="E64" s="163">
        <v>0</v>
      </c>
      <c r="F64" s="160">
        <v>300000</v>
      </c>
      <c r="G64" s="130">
        <v>500000</v>
      </c>
      <c r="H64" s="49">
        <f t="shared" si="1"/>
        <v>52198243.905972712</v>
      </c>
      <c r="I64" s="164">
        <v>1.7999999999999999E-2</v>
      </c>
      <c r="J64" s="51">
        <v>50000</v>
      </c>
      <c r="K64" s="193">
        <f t="shared" si="4"/>
        <v>68281214.111873984</v>
      </c>
      <c r="L64" s="134">
        <v>4.0000000000000001E-3</v>
      </c>
      <c r="M64" s="51">
        <f t="shared" si="2"/>
        <v>68331214.111873984</v>
      </c>
      <c r="N64" s="200">
        <f t="shared" si="3"/>
        <v>120529458.0178467</v>
      </c>
      <c r="O64" s="142"/>
    </row>
    <row r="65" spans="1:15" s="27" customFormat="1" x14ac:dyDescent="0.3">
      <c r="B65" s="224"/>
      <c r="C65" s="37">
        <v>2</v>
      </c>
      <c r="D65" s="180">
        <v>1700000</v>
      </c>
      <c r="E65" s="163">
        <v>0</v>
      </c>
      <c r="F65" s="160">
        <v>300000</v>
      </c>
      <c r="G65" s="130">
        <v>500000</v>
      </c>
      <c r="H65" s="49">
        <f t="shared" si="1"/>
        <v>53952212.29628022</v>
      </c>
      <c r="I65" s="164">
        <v>1.7999999999999999E-2</v>
      </c>
      <c r="J65" s="51">
        <v>50000</v>
      </c>
      <c r="K65" s="193">
        <f t="shared" si="4"/>
        <v>71189975.96588771</v>
      </c>
      <c r="L65" s="34">
        <v>1.7999999999999999E-2</v>
      </c>
      <c r="M65" s="51">
        <f t="shared" si="2"/>
        <v>71239975.96588771</v>
      </c>
      <c r="N65" s="200">
        <f t="shared" si="3"/>
        <v>125192188.26216793</v>
      </c>
      <c r="O65" s="140"/>
    </row>
    <row r="66" spans="1:15" s="27" customFormat="1" x14ac:dyDescent="0.3">
      <c r="B66" s="224"/>
      <c r="C66" s="37">
        <v>3</v>
      </c>
      <c r="D66" s="180">
        <v>1700000</v>
      </c>
      <c r="E66" s="163">
        <v>0</v>
      </c>
      <c r="F66" s="160">
        <v>300000</v>
      </c>
      <c r="G66" s="130">
        <v>500000</v>
      </c>
      <c r="H66" s="49">
        <f t="shared" si="1"/>
        <v>55737752.117613263</v>
      </c>
      <c r="I66" s="164">
        <v>1.7999999999999999E-2</v>
      </c>
      <c r="J66" s="51">
        <v>50000</v>
      </c>
      <c r="K66" s="193">
        <f t="shared" si="4"/>
        <v>74151095.533273682</v>
      </c>
      <c r="L66" s="34">
        <v>1.7999999999999999E-2</v>
      </c>
      <c r="M66" s="51">
        <f t="shared" si="2"/>
        <v>74201095.533273682</v>
      </c>
      <c r="N66" s="200">
        <f t="shared" si="3"/>
        <v>129938847.65088695</v>
      </c>
      <c r="O66" s="140"/>
    </row>
    <row r="67" spans="1:15" s="27" customFormat="1" x14ac:dyDescent="0.3">
      <c r="B67" s="224"/>
      <c r="C67" s="37">
        <v>4</v>
      </c>
      <c r="D67" s="180">
        <v>1700000</v>
      </c>
      <c r="E67" s="163">
        <v>0</v>
      </c>
      <c r="F67" s="160">
        <v>300000</v>
      </c>
      <c r="G67" s="130">
        <v>500000</v>
      </c>
      <c r="H67" s="49">
        <f t="shared" si="1"/>
        <v>57555431.6557303</v>
      </c>
      <c r="I67" s="164">
        <v>1.7999999999999999E-2</v>
      </c>
      <c r="J67" s="51">
        <v>50000</v>
      </c>
      <c r="K67" s="193">
        <f t="shared" si="4"/>
        <v>77165515.252872601</v>
      </c>
      <c r="L67" s="34">
        <v>1.7999999999999999E-2</v>
      </c>
      <c r="M67" s="51">
        <f t="shared" si="2"/>
        <v>77215515.252872601</v>
      </c>
      <c r="N67" s="200">
        <f t="shared" si="3"/>
        <v>134770946.90860289</v>
      </c>
      <c r="O67" s="140"/>
    </row>
    <row r="68" spans="1:15" s="27" customFormat="1" x14ac:dyDescent="0.3">
      <c r="B68" s="224"/>
      <c r="C68" s="37">
        <v>5</v>
      </c>
      <c r="D68" s="180">
        <v>1700000</v>
      </c>
      <c r="E68" s="163">
        <v>0</v>
      </c>
      <c r="F68" s="160">
        <v>300000</v>
      </c>
      <c r="G68" s="130">
        <v>500000</v>
      </c>
      <c r="H68" s="49">
        <f t="shared" si="1"/>
        <v>59405829.425533444</v>
      </c>
      <c r="I68" s="164">
        <v>1.7999999999999999E-2</v>
      </c>
      <c r="J68" s="51">
        <v>50000</v>
      </c>
      <c r="K68" s="193">
        <f t="shared" si="4"/>
        <v>80234194.527424306</v>
      </c>
      <c r="L68" s="34">
        <v>1.7999999999999999E-2</v>
      </c>
      <c r="M68" s="51">
        <f t="shared" si="2"/>
        <v>80284194.527424306</v>
      </c>
      <c r="N68" s="200">
        <f t="shared" si="3"/>
        <v>139690023.95295775</v>
      </c>
      <c r="O68" s="140"/>
    </row>
    <row r="69" spans="1:15" s="27" customFormat="1" x14ac:dyDescent="0.3">
      <c r="B69" s="224"/>
      <c r="C69" s="37">
        <v>6</v>
      </c>
      <c r="D69" s="180">
        <v>1700000</v>
      </c>
      <c r="E69" s="163">
        <v>0</v>
      </c>
      <c r="F69" s="160">
        <v>300000</v>
      </c>
      <c r="G69" s="130">
        <v>500000</v>
      </c>
      <c r="H69" s="49">
        <f t="shared" si="1"/>
        <v>61289534.355193049</v>
      </c>
      <c r="I69" s="164">
        <v>1.7999999999999999E-2</v>
      </c>
      <c r="J69" s="51">
        <v>50000</v>
      </c>
      <c r="K69" s="193">
        <f t="shared" si="4"/>
        <v>83358110.028917938</v>
      </c>
      <c r="L69" s="34">
        <v>1.7999999999999999E-2</v>
      </c>
      <c r="M69" s="51">
        <f t="shared" si="2"/>
        <v>83408110.028917938</v>
      </c>
      <c r="N69" s="200">
        <f t="shared" si="3"/>
        <v>144697644.38411099</v>
      </c>
      <c r="O69" s="140"/>
    </row>
    <row r="70" spans="1:15" s="27" customFormat="1" x14ac:dyDescent="0.3">
      <c r="B70" s="224"/>
      <c r="C70" s="37">
        <v>7</v>
      </c>
      <c r="D70" s="180">
        <v>1700000</v>
      </c>
      <c r="E70" s="163">
        <v>0</v>
      </c>
      <c r="F70" s="160">
        <v>300000</v>
      </c>
      <c r="G70" s="130">
        <v>500000</v>
      </c>
      <c r="H70" s="49">
        <f t="shared" si="1"/>
        <v>63207145.973586522</v>
      </c>
      <c r="I70" s="164">
        <v>1.7999999999999999E-2</v>
      </c>
      <c r="J70" s="51">
        <v>50000</v>
      </c>
      <c r="K70" s="193">
        <f t="shared" si="4"/>
        <v>86538256.009438455</v>
      </c>
      <c r="L70" s="34">
        <v>1.7999999999999999E-2</v>
      </c>
      <c r="M70" s="51">
        <f t="shared" si="2"/>
        <v>86588256.009438455</v>
      </c>
      <c r="N70" s="200">
        <f t="shared" si="3"/>
        <v>149795401.98302498</v>
      </c>
      <c r="O70" s="140"/>
    </row>
    <row r="71" spans="1:15" s="27" customFormat="1" x14ac:dyDescent="0.3">
      <c r="B71" s="224"/>
      <c r="C71" s="37">
        <v>8</v>
      </c>
      <c r="D71" s="180">
        <v>1700000</v>
      </c>
      <c r="E71" s="163">
        <v>0</v>
      </c>
      <c r="F71" s="160">
        <v>300000</v>
      </c>
      <c r="G71" s="130">
        <v>500000</v>
      </c>
      <c r="H71" s="49">
        <f t="shared" si="1"/>
        <v>65159274.601111077</v>
      </c>
      <c r="I71" s="164">
        <v>1.7999999999999999E-2</v>
      </c>
      <c r="J71" s="51">
        <v>50000</v>
      </c>
      <c r="K71" s="193">
        <f t="shared" si="4"/>
        <v>89775644.617608353</v>
      </c>
      <c r="L71" s="34">
        <v>1.7999999999999999E-2</v>
      </c>
      <c r="M71" s="51">
        <f t="shared" si="2"/>
        <v>89825644.617608353</v>
      </c>
      <c r="N71" s="200">
        <f t="shared" si="3"/>
        <v>154984919.21871942</v>
      </c>
      <c r="O71" s="140"/>
    </row>
    <row r="72" spans="1:15" s="27" customFormat="1" x14ac:dyDescent="0.3">
      <c r="B72" s="224"/>
      <c r="C72" s="37">
        <v>9</v>
      </c>
      <c r="D72" s="180">
        <v>1700000</v>
      </c>
      <c r="E72" s="163">
        <v>0</v>
      </c>
      <c r="F72" s="160">
        <v>300000</v>
      </c>
      <c r="G72" s="130">
        <v>500000</v>
      </c>
      <c r="H72" s="49">
        <f t="shared" si="1"/>
        <v>67146541.543931082</v>
      </c>
      <c r="I72" s="164">
        <v>1.7999999999999999E-2</v>
      </c>
      <c r="J72" s="51">
        <v>50000</v>
      </c>
      <c r="K72" s="193">
        <f t="shared" si="4"/>
        <v>93071306.220725298</v>
      </c>
      <c r="L72" s="34">
        <v>1.7999999999999999E-2</v>
      </c>
      <c r="M72" s="51">
        <f t="shared" si="2"/>
        <v>93121306.220725298</v>
      </c>
      <c r="N72" s="200">
        <f t="shared" si="3"/>
        <v>160267847.76465636</v>
      </c>
      <c r="O72" s="140"/>
    </row>
    <row r="73" spans="1:15" s="27" customFormat="1" x14ac:dyDescent="0.3">
      <c r="B73" s="224"/>
      <c r="C73" s="37">
        <v>10</v>
      </c>
      <c r="D73" s="180">
        <v>1700000</v>
      </c>
      <c r="E73" s="163">
        <v>0</v>
      </c>
      <c r="F73" s="160">
        <v>300000</v>
      </c>
      <c r="G73" s="130">
        <v>500000</v>
      </c>
      <c r="H73" s="49">
        <f t="shared" si="1"/>
        <v>69169579.291721836</v>
      </c>
      <c r="I73" s="164">
        <v>1.7999999999999999E-2</v>
      </c>
      <c r="J73" s="51">
        <v>50000</v>
      </c>
      <c r="K73" s="193">
        <f t="shared" si="4"/>
        <v>96426289.732698351</v>
      </c>
      <c r="L73" s="34">
        <v>1.7999999999999999E-2</v>
      </c>
      <c r="M73" s="51">
        <f t="shared" si="2"/>
        <v>96476289.732698351</v>
      </c>
      <c r="N73" s="200">
        <f t="shared" si="3"/>
        <v>165645869.0244202</v>
      </c>
      <c r="O73" s="140"/>
    </row>
    <row r="74" spans="1:15" s="38" customFormat="1" ht="17.25" thickBot="1" x14ac:dyDescent="0.35">
      <c r="B74" s="224"/>
      <c r="C74" s="39">
        <v>11</v>
      </c>
      <c r="D74" s="180">
        <v>1700000</v>
      </c>
      <c r="E74" s="163">
        <v>0</v>
      </c>
      <c r="F74" s="160">
        <v>300000</v>
      </c>
      <c r="G74" s="130">
        <v>500000</v>
      </c>
      <c r="H74" s="49">
        <f t="shared" si="1"/>
        <v>71229031.718972832</v>
      </c>
      <c r="I74" s="164">
        <v>1.7999999999999999E-2</v>
      </c>
      <c r="J74" s="51">
        <v>50000</v>
      </c>
      <c r="K74" s="193">
        <f t="shared" si="4"/>
        <v>99841662.947886914</v>
      </c>
      <c r="L74" s="135">
        <v>1.7999999999999999E-2</v>
      </c>
      <c r="M74" s="51">
        <f t="shared" si="2"/>
        <v>99891662.947886914</v>
      </c>
      <c r="N74" s="200">
        <f t="shared" si="3"/>
        <v>171120694.66685975</v>
      </c>
      <c r="O74" s="141"/>
    </row>
    <row r="75" spans="1:15" s="151" customFormat="1" ht="17.25" thickBot="1" x14ac:dyDescent="0.35">
      <c r="A75" s="144"/>
      <c r="B75" s="224"/>
      <c r="C75" s="145">
        <v>12</v>
      </c>
      <c r="D75" s="180">
        <v>1700000</v>
      </c>
      <c r="E75" s="166">
        <v>0</v>
      </c>
      <c r="F75" s="160">
        <v>300000</v>
      </c>
      <c r="G75" s="146">
        <v>500000</v>
      </c>
      <c r="H75" s="147">
        <f t="shared" si="1"/>
        <v>73325554.28991434</v>
      </c>
      <c r="I75" s="148">
        <v>1.7999999999999999E-2</v>
      </c>
      <c r="J75" s="51">
        <v>50000</v>
      </c>
      <c r="K75" s="193">
        <f t="shared" si="4"/>
        <v>103318512.88094887</v>
      </c>
      <c r="L75" s="149">
        <v>1.7999999999999999E-2</v>
      </c>
      <c r="M75" s="51">
        <f t="shared" si="2"/>
        <v>103368512.88094887</v>
      </c>
      <c r="N75" s="200">
        <f t="shared" si="3"/>
        <v>176694067.17086321</v>
      </c>
      <c r="O75" s="150"/>
    </row>
    <row r="76" spans="1:15" s="35" customFormat="1" x14ac:dyDescent="0.3">
      <c r="A76" s="35">
        <v>7</v>
      </c>
      <c r="B76" s="224">
        <v>2028</v>
      </c>
      <c r="C76" s="36">
        <v>1</v>
      </c>
      <c r="D76" s="180">
        <v>1700000</v>
      </c>
      <c r="E76" s="163">
        <v>0</v>
      </c>
      <c r="F76" s="160">
        <v>300000</v>
      </c>
      <c r="G76" s="130">
        <v>500000</v>
      </c>
      <c r="H76" s="49">
        <f t="shared" si="1"/>
        <v>75459814.267132804</v>
      </c>
      <c r="I76" s="164">
        <v>1.7999999999999999E-2</v>
      </c>
      <c r="J76" s="51">
        <v>50000</v>
      </c>
      <c r="K76" s="193">
        <f t="shared" si="4"/>
        <v>105388386.93247266</v>
      </c>
      <c r="L76" s="134">
        <v>4.0000000000000001E-3</v>
      </c>
      <c r="M76" s="51">
        <f t="shared" si="2"/>
        <v>105438386.93247266</v>
      </c>
      <c r="N76" s="200">
        <f t="shared" si="3"/>
        <v>180898201.19960546</v>
      </c>
      <c r="O76" s="142"/>
    </row>
    <row r="77" spans="1:15" s="27" customFormat="1" x14ac:dyDescent="0.3">
      <c r="B77" s="224"/>
      <c r="C77" s="37">
        <v>2</v>
      </c>
      <c r="D77" s="180">
        <v>1700000</v>
      </c>
      <c r="E77" s="163">
        <v>0</v>
      </c>
      <c r="F77" s="160">
        <v>300000</v>
      </c>
      <c r="G77" s="130">
        <v>500000</v>
      </c>
      <c r="H77" s="49">
        <f t="shared" si="1"/>
        <v>77632490.923941195</v>
      </c>
      <c r="I77" s="164">
        <v>1.7999999999999999E-2</v>
      </c>
      <c r="J77" s="51">
        <v>50000</v>
      </c>
      <c r="K77" s="193">
        <f t="shared" si="4"/>
        <v>108965077.89725716</v>
      </c>
      <c r="L77" s="34">
        <v>1.7999999999999999E-2</v>
      </c>
      <c r="M77" s="51">
        <f t="shared" si="2"/>
        <v>109015077.89725716</v>
      </c>
      <c r="N77" s="200">
        <f t="shared" si="3"/>
        <v>186647568.82119834</v>
      </c>
      <c r="O77" s="140"/>
    </row>
    <row r="78" spans="1:15" s="27" customFormat="1" x14ac:dyDescent="0.3">
      <c r="B78" s="224"/>
      <c r="C78" s="37">
        <v>3</v>
      </c>
      <c r="D78" s="180">
        <v>1700000</v>
      </c>
      <c r="E78" s="163">
        <v>0</v>
      </c>
      <c r="F78" s="160">
        <v>300000</v>
      </c>
      <c r="G78" s="130">
        <v>500000</v>
      </c>
      <c r="H78" s="49">
        <f t="shared" si="1"/>
        <v>79844275.760572135</v>
      </c>
      <c r="I78" s="164">
        <v>1.7999999999999999E-2</v>
      </c>
      <c r="J78" s="51">
        <v>50000</v>
      </c>
      <c r="K78" s="193">
        <f t="shared" si="4"/>
        <v>112606149.2994078</v>
      </c>
      <c r="L78" s="34">
        <v>1.7999999999999999E-2</v>
      </c>
      <c r="M78" s="51">
        <f t="shared" si="2"/>
        <v>112656149.2994078</v>
      </c>
      <c r="N78" s="200">
        <f t="shared" si="3"/>
        <v>192500425.05997992</v>
      </c>
      <c r="O78" s="140"/>
    </row>
    <row r="79" spans="1:15" s="27" customFormat="1" x14ac:dyDescent="0.3">
      <c r="B79" s="224"/>
      <c r="C79" s="37">
        <v>4</v>
      </c>
      <c r="D79" s="180">
        <v>1700000</v>
      </c>
      <c r="E79" s="163">
        <v>0</v>
      </c>
      <c r="F79" s="160">
        <v>300000</v>
      </c>
      <c r="G79" s="130">
        <v>500000</v>
      </c>
      <c r="H79" s="49">
        <f t="shared" si="1"/>
        <v>82095872.724262431</v>
      </c>
      <c r="I79" s="164">
        <v>1.7999999999999999E-2</v>
      </c>
      <c r="J79" s="51">
        <v>50000</v>
      </c>
      <c r="K79" s="193">
        <f t="shared" si="4"/>
        <v>116312759.98679714</v>
      </c>
      <c r="L79" s="34">
        <v>1.7999999999999999E-2</v>
      </c>
      <c r="M79" s="51">
        <f t="shared" si="2"/>
        <v>116362759.98679714</v>
      </c>
      <c r="N79" s="200">
        <f t="shared" si="3"/>
        <v>198458632.71105957</v>
      </c>
      <c r="O79" s="140"/>
    </row>
    <row r="80" spans="1:15" s="27" customFormat="1" x14ac:dyDescent="0.3">
      <c r="B80" s="224"/>
      <c r="C80" s="37">
        <v>5</v>
      </c>
      <c r="D80" s="180">
        <v>1700000</v>
      </c>
      <c r="E80" s="163">
        <v>0</v>
      </c>
      <c r="F80" s="160">
        <v>300000</v>
      </c>
      <c r="G80" s="130">
        <v>500000</v>
      </c>
      <c r="H80" s="49">
        <f t="shared" si="1"/>
        <v>84387998.433299154</v>
      </c>
      <c r="I80" s="164">
        <v>1.7999999999999999E-2</v>
      </c>
      <c r="J80" s="51">
        <v>50000</v>
      </c>
      <c r="K80" s="193">
        <f t="shared" si="4"/>
        <v>120086089.66655949</v>
      </c>
      <c r="L80" s="34">
        <v>1.7999999999999999E-2</v>
      </c>
      <c r="M80" s="51">
        <f t="shared" si="2"/>
        <v>120136089.66655949</v>
      </c>
      <c r="N80" s="200">
        <f t="shared" si="3"/>
        <v>204524088.09985864</v>
      </c>
      <c r="O80" s="140"/>
    </row>
    <row r="81" spans="1:15" s="27" customFormat="1" x14ac:dyDescent="0.3">
      <c r="B81" s="224"/>
      <c r="C81" s="37">
        <v>6</v>
      </c>
      <c r="D81" s="180">
        <v>1700000</v>
      </c>
      <c r="E81" s="163">
        <v>0</v>
      </c>
      <c r="F81" s="160">
        <v>300000</v>
      </c>
      <c r="G81" s="130">
        <v>500000</v>
      </c>
      <c r="H81" s="49">
        <f t="shared" si="1"/>
        <v>86721382.405098543</v>
      </c>
      <c r="I81" s="164">
        <v>1.7999999999999999E-2</v>
      </c>
      <c r="J81" s="51">
        <v>50000</v>
      </c>
      <c r="K81" s="193">
        <f t="shared" si="4"/>
        <v>123927339.28055756</v>
      </c>
      <c r="L81" s="34">
        <v>1.7999999999999999E-2</v>
      </c>
      <c r="M81" s="51">
        <f t="shared" si="2"/>
        <v>123977339.28055756</v>
      </c>
      <c r="N81" s="200">
        <f t="shared" si="3"/>
        <v>210698721.6856561</v>
      </c>
      <c r="O81" s="140"/>
    </row>
    <row r="82" spans="1:15" s="27" customFormat="1" x14ac:dyDescent="0.3">
      <c r="B82" s="224"/>
      <c r="C82" s="37">
        <v>7</v>
      </c>
      <c r="D82" s="180">
        <v>1700000</v>
      </c>
      <c r="E82" s="163">
        <v>0</v>
      </c>
      <c r="F82" s="160">
        <v>300000</v>
      </c>
      <c r="G82" s="130">
        <v>500000</v>
      </c>
      <c r="H82" s="49">
        <f t="shared" si="1"/>
        <v>89096767.288390324</v>
      </c>
      <c r="I82" s="164">
        <v>1.7999999999999999E-2</v>
      </c>
      <c r="J82" s="51">
        <v>50000</v>
      </c>
      <c r="K82" s="193">
        <f t="shared" si="4"/>
        <v>127837731.38760759</v>
      </c>
      <c r="L82" s="34">
        <v>1.7999999999999999E-2</v>
      </c>
      <c r="M82" s="51">
        <f t="shared" si="2"/>
        <v>127887731.38760759</v>
      </c>
      <c r="N82" s="200">
        <f t="shared" si="3"/>
        <v>216984498.67599791</v>
      </c>
      <c r="O82" s="140"/>
    </row>
    <row r="83" spans="1:15" s="27" customFormat="1" x14ac:dyDescent="0.3">
      <c r="B83" s="224"/>
      <c r="C83" s="37">
        <v>8</v>
      </c>
      <c r="D83" s="180">
        <v>1700000</v>
      </c>
      <c r="E83" s="163">
        <v>0</v>
      </c>
      <c r="F83" s="160">
        <v>300000</v>
      </c>
      <c r="G83" s="130">
        <v>500000</v>
      </c>
      <c r="H83" s="49">
        <f t="shared" si="1"/>
        <v>91514909.099581346</v>
      </c>
      <c r="I83" s="164">
        <v>1.7999999999999999E-2</v>
      </c>
      <c r="J83" s="51">
        <v>50000</v>
      </c>
      <c r="K83" s="193">
        <f t="shared" si="4"/>
        <v>131818510.55258453</v>
      </c>
      <c r="L83" s="34">
        <v>1.7999999999999999E-2</v>
      </c>
      <c r="M83" s="51">
        <f t="shared" si="2"/>
        <v>131868510.55258453</v>
      </c>
      <c r="N83" s="200">
        <f t="shared" si="3"/>
        <v>223383419.65216589</v>
      </c>
      <c r="O83" s="140"/>
    </row>
    <row r="84" spans="1:15" s="27" customFormat="1" x14ac:dyDescent="0.3">
      <c r="B84" s="224"/>
      <c r="C84" s="37">
        <v>9</v>
      </c>
      <c r="D84" s="180">
        <v>1700000</v>
      </c>
      <c r="E84" s="163">
        <v>0</v>
      </c>
      <c r="F84" s="160">
        <v>300000</v>
      </c>
      <c r="G84" s="130">
        <v>500000</v>
      </c>
      <c r="H84" s="49">
        <f t="shared" si="1"/>
        <v>93976577.46337381</v>
      </c>
      <c r="I84" s="164">
        <v>1.7999999999999999E-2</v>
      </c>
      <c r="J84" s="51">
        <v>50000</v>
      </c>
      <c r="K84" s="193">
        <f t="shared" si="4"/>
        <v>135870943.74253106</v>
      </c>
      <c r="L84" s="34">
        <v>1.7999999999999999E-2</v>
      </c>
      <c r="M84" s="51">
        <f t="shared" si="2"/>
        <v>135920943.74253106</v>
      </c>
      <c r="N84" s="200">
        <f t="shared" si="3"/>
        <v>229897521.20590487</v>
      </c>
      <c r="O84" s="140"/>
    </row>
    <row r="85" spans="1:15" s="27" customFormat="1" x14ac:dyDescent="0.3">
      <c r="B85" s="224"/>
      <c r="C85" s="37">
        <v>10</v>
      </c>
      <c r="D85" s="180">
        <v>1700000</v>
      </c>
      <c r="E85" s="163">
        <v>0</v>
      </c>
      <c r="F85" s="160">
        <v>300000</v>
      </c>
      <c r="G85" s="130">
        <v>500000</v>
      </c>
      <c r="H85" s="49">
        <f t="shared" si="1"/>
        <v>96482555.857714534</v>
      </c>
      <c r="I85" s="164">
        <v>1.7999999999999999E-2</v>
      </c>
      <c r="J85" s="51">
        <v>50000</v>
      </c>
      <c r="K85" s="193">
        <f t="shared" si="4"/>
        <v>139996320.72989661</v>
      </c>
      <c r="L85" s="34">
        <v>1.7999999999999999E-2</v>
      </c>
      <c r="M85" s="51">
        <f t="shared" si="2"/>
        <v>140046320.72989661</v>
      </c>
      <c r="N85" s="200">
        <f t="shared" si="3"/>
        <v>236528876.58761114</v>
      </c>
      <c r="O85" s="140"/>
    </row>
    <row r="86" spans="1:15" s="27" customFormat="1" ht="17.25" thickBot="1" x14ac:dyDescent="0.35">
      <c r="B86" s="224"/>
      <c r="C86" s="39">
        <v>11</v>
      </c>
      <c r="D86" s="180">
        <v>1700000</v>
      </c>
      <c r="E86" s="163">
        <v>0</v>
      </c>
      <c r="F86" s="160">
        <v>300000</v>
      </c>
      <c r="G86" s="130">
        <v>500000</v>
      </c>
      <c r="H86" s="49">
        <f t="shared" ref="H86:H149" si="5" xml:space="preserve"> (H85 + G86 + F86) + ((H85 + G86 + F86) * I86 )</f>
        <v>99033641.863153398</v>
      </c>
      <c r="I86" s="164">
        <v>1.7999999999999999E-2</v>
      </c>
      <c r="J86" s="51">
        <v>50000</v>
      </c>
      <c r="K86" s="193">
        <f t="shared" si="4"/>
        <v>144195954.50303474</v>
      </c>
      <c r="L86" s="135">
        <v>1.7999999999999999E-2</v>
      </c>
      <c r="M86" s="51">
        <f t="shared" ref="M86:M149" si="6" xml:space="preserve"> J86 + K86</f>
        <v>144245954.50303474</v>
      </c>
      <c r="N86" s="200">
        <f t="shared" ref="N86:N149" si="7" xml:space="preserve"> H86 + M86</f>
        <v>243279596.36618814</v>
      </c>
      <c r="O86" s="140"/>
    </row>
    <row r="87" spans="1:15" s="152" customFormat="1" ht="17.25" thickBot="1" x14ac:dyDescent="0.35">
      <c r="B87" s="224"/>
      <c r="C87" s="145">
        <v>12</v>
      </c>
      <c r="D87" s="180">
        <v>1700000</v>
      </c>
      <c r="E87" s="166">
        <v>0</v>
      </c>
      <c r="F87" s="160">
        <v>300000</v>
      </c>
      <c r="G87" s="146">
        <v>500000</v>
      </c>
      <c r="H87" s="147">
        <f t="shared" si="5"/>
        <v>101630647.41669016</v>
      </c>
      <c r="I87" s="148">
        <v>1.7999999999999999E-2</v>
      </c>
      <c r="J87" s="51">
        <v>50000</v>
      </c>
      <c r="K87" s="193">
        <f t="shared" si="4"/>
        <v>148471181.68408936</v>
      </c>
      <c r="L87" s="149">
        <v>1.7999999999999999E-2</v>
      </c>
      <c r="M87" s="51">
        <f t="shared" si="6"/>
        <v>148521181.68408936</v>
      </c>
      <c r="N87" s="200">
        <f t="shared" si="7"/>
        <v>250151829.10077953</v>
      </c>
      <c r="O87" s="170"/>
    </row>
    <row r="88" spans="1:15" s="27" customFormat="1" x14ac:dyDescent="0.3">
      <c r="A88" s="27">
        <v>8</v>
      </c>
      <c r="B88" s="224">
        <v>2029</v>
      </c>
      <c r="C88" s="36">
        <v>1</v>
      </c>
      <c r="D88" s="180">
        <v>1700000</v>
      </c>
      <c r="E88" s="163">
        <v>0</v>
      </c>
      <c r="F88" s="160">
        <v>300000</v>
      </c>
      <c r="G88" s="130">
        <v>500000</v>
      </c>
      <c r="H88" s="49">
        <f t="shared" si="5"/>
        <v>104274399.07019058</v>
      </c>
      <c r="I88" s="164">
        <v>1.7999999999999999E-2</v>
      </c>
      <c r="J88" s="51">
        <v>50000</v>
      </c>
      <c r="K88" s="193">
        <f t="shared" ref="K88:K151" si="8" xml:space="preserve"> (K87 + D88 - E88 - J88) + ((K87 + D88 - E88 - J88) * L88)</f>
        <v>150721666.41082573</v>
      </c>
      <c r="L88" s="134">
        <v>4.0000000000000001E-3</v>
      </c>
      <c r="M88" s="51">
        <f t="shared" si="6"/>
        <v>150771666.41082573</v>
      </c>
      <c r="N88" s="200">
        <f t="shared" si="7"/>
        <v>255046065.48101631</v>
      </c>
      <c r="O88" s="140"/>
    </row>
    <row r="89" spans="1:15" s="27" customFormat="1" x14ac:dyDescent="0.3">
      <c r="B89" s="224"/>
      <c r="C89" s="37">
        <v>2</v>
      </c>
      <c r="D89" s="180">
        <v>1700000</v>
      </c>
      <c r="E89" s="163">
        <v>0</v>
      </c>
      <c r="F89" s="160">
        <v>300000</v>
      </c>
      <c r="G89" s="130">
        <v>500000</v>
      </c>
      <c r="H89" s="49">
        <f t="shared" si="5"/>
        <v>106965738.25345401</v>
      </c>
      <c r="I89" s="164">
        <v>1.7999999999999999E-2</v>
      </c>
      <c r="J89" s="51">
        <v>50000</v>
      </c>
      <c r="K89" s="193">
        <f t="shared" si="8"/>
        <v>155114356.40622059</v>
      </c>
      <c r="L89" s="34">
        <v>1.7999999999999999E-2</v>
      </c>
      <c r="M89" s="51">
        <f t="shared" si="6"/>
        <v>155164356.40622059</v>
      </c>
      <c r="N89" s="200">
        <f t="shared" si="7"/>
        <v>262130094.65967458</v>
      </c>
      <c r="O89" s="140"/>
    </row>
    <row r="90" spans="1:15" s="27" customFormat="1" x14ac:dyDescent="0.3">
      <c r="B90" s="224"/>
      <c r="C90" s="37">
        <v>3</v>
      </c>
      <c r="D90" s="180">
        <v>1700000</v>
      </c>
      <c r="E90" s="163">
        <v>0</v>
      </c>
      <c r="F90" s="160">
        <v>300000</v>
      </c>
      <c r="G90" s="130">
        <v>500000</v>
      </c>
      <c r="H90" s="49">
        <f t="shared" si="5"/>
        <v>109705521.54201619</v>
      </c>
      <c r="I90" s="164">
        <v>1.7999999999999999E-2</v>
      </c>
      <c r="J90" s="51">
        <v>50000</v>
      </c>
      <c r="K90" s="193">
        <f t="shared" si="8"/>
        <v>159586114.82153255</v>
      </c>
      <c r="L90" s="34">
        <v>1.7999999999999999E-2</v>
      </c>
      <c r="M90" s="51">
        <f t="shared" si="6"/>
        <v>159636114.82153255</v>
      </c>
      <c r="N90" s="200">
        <f t="shared" si="7"/>
        <v>269341636.36354876</v>
      </c>
      <c r="O90" s="140"/>
    </row>
    <row r="91" spans="1:15" s="27" customFormat="1" x14ac:dyDescent="0.3">
      <c r="B91" s="224"/>
      <c r="C91" s="37">
        <v>4</v>
      </c>
      <c r="D91" s="180">
        <v>1700000</v>
      </c>
      <c r="E91" s="163">
        <v>0</v>
      </c>
      <c r="F91" s="160">
        <v>300000</v>
      </c>
      <c r="G91" s="130">
        <v>500000</v>
      </c>
      <c r="H91" s="49">
        <f t="shared" si="5"/>
        <v>112494620.92977248</v>
      </c>
      <c r="I91" s="164">
        <v>1.7999999999999999E-2</v>
      </c>
      <c r="J91" s="51">
        <v>50000</v>
      </c>
      <c r="K91" s="193">
        <f t="shared" si="8"/>
        <v>164138364.88832015</v>
      </c>
      <c r="L91" s="34">
        <v>1.7999999999999999E-2</v>
      </c>
      <c r="M91" s="51">
        <f t="shared" si="6"/>
        <v>164188364.88832015</v>
      </c>
      <c r="N91" s="200">
        <f t="shared" si="7"/>
        <v>276682985.81809264</v>
      </c>
      <c r="O91" s="140"/>
    </row>
    <row r="92" spans="1:15" s="27" customFormat="1" x14ac:dyDescent="0.3">
      <c r="B92" s="224"/>
      <c r="C92" s="37">
        <v>5</v>
      </c>
      <c r="D92" s="180">
        <v>1700000</v>
      </c>
      <c r="E92" s="163">
        <v>0</v>
      </c>
      <c r="F92" s="160">
        <v>300000</v>
      </c>
      <c r="G92" s="130">
        <v>500000</v>
      </c>
      <c r="H92" s="49">
        <f t="shared" si="5"/>
        <v>115333924.10650839</v>
      </c>
      <c r="I92" s="164">
        <v>1.7999999999999999E-2</v>
      </c>
      <c r="J92" s="51">
        <v>50000</v>
      </c>
      <c r="K92" s="193">
        <f t="shared" si="8"/>
        <v>168772555.45630991</v>
      </c>
      <c r="L92" s="34">
        <v>1.7999999999999999E-2</v>
      </c>
      <c r="M92" s="51">
        <f t="shared" si="6"/>
        <v>168822555.45630991</v>
      </c>
      <c r="N92" s="200">
        <f t="shared" si="7"/>
        <v>284156479.56281829</v>
      </c>
      <c r="O92" s="140"/>
    </row>
    <row r="93" spans="1:15" s="27" customFormat="1" x14ac:dyDescent="0.3">
      <c r="B93" s="224"/>
      <c r="C93" s="37">
        <v>6</v>
      </c>
      <c r="D93" s="180">
        <v>1700000</v>
      </c>
      <c r="E93" s="163">
        <v>0</v>
      </c>
      <c r="F93" s="160">
        <v>300000</v>
      </c>
      <c r="G93" s="130">
        <v>500000</v>
      </c>
      <c r="H93" s="49">
        <f t="shared" si="5"/>
        <v>118224334.74042554</v>
      </c>
      <c r="I93" s="164">
        <v>1.7999999999999999E-2</v>
      </c>
      <c r="J93" s="51">
        <v>50000</v>
      </c>
      <c r="K93" s="193">
        <f t="shared" si="8"/>
        <v>173490161.4545235</v>
      </c>
      <c r="L93" s="34">
        <v>1.7999999999999999E-2</v>
      </c>
      <c r="M93" s="51">
        <f t="shared" si="6"/>
        <v>173540161.4545235</v>
      </c>
      <c r="N93" s="200">
        <f t="shared" si="7"/>
        <v>291764496.19494903</v>
      </c>
      <c r="O93" s="140"/>
    </row>
    <row r="94" spans="1:15" s="27" customFormat="1" x14ac:dyDescent="0.3">
      <c r="B94" s="224"/>
      <c r="C94" s="37">
        <v>7</v>
      </c>
      <c r="D94" s="180">
        <v>1700000</v>
      </c>
      <c r="E94" s="163">
        <v>0</v>
      </c>
      <c r="F94" s="160">
        <v>300000</v>
      </c>
      <c r="G94" s="130">
        <v>500000</v>
      </c>
      <c r="H94" s="49">
        <f t="shared" si="5"/>
        <v>121166772.76575319</v>
      </c>
      <c r="I94" s="164">
        <v>1.7999999999999999E-2</v>
      </c>
      <c r="J94" s="51">
        <v>50000</v>
      </c>
      <c r="K94" s="193">
        <f t="shared" si="8"/>
        <v>178292684.36070493</v>
      </c>
      <c r="L94" s="34">
        <v>1.7999999999999999E-2</v>
      </c>
      <c r="M94" s="51">
        <f t="shared" si="6"/>
        <v>178342684.36070493</v>
      </c>
      <c r="N94" s="200">
        <f t="shared" si="7"/>
        <v>299509457.12645811</v>
      </c>
      <c r="O94" s="140"/>
    </row>
    <row r="95" spans="1:15" s="27" customFormat="1" x14ac:dyDescent="0.3">
      <c r="B95" s="224"/>
      <c r="C95" s="37">
        <v>8</v>
      </c>
      <c r="D95" s="180">
        <v>1700000</v>
      </c>
      <c r="E95" s="163">
        <v>0</v>
      </c>
      <c r="F95" s="160">
        <v>300000</v>
      </c>
      <c r="G95" s="130">
        <v>500000</v>
      </c>
      <c r="H95" s="49">
        <f t="shared" si="5"/>
        <v>124162174.67553675</v>
      </c>
      <c r="I95" s="164">
        <v>1.7999999999999999E-2</v>
      </c>
      <c r="J95" s="51">
        <v>50000</v>
      </c>
      <c r="K95" s="193">
        <f t="shared" si="8"/>
        <v>183181652.67919761</v>
      </c>
      <c r="L95" s="34">
        <v>1.7999999999999999E-2</v>
      </c>
      <c r="M95" s="51">
        <f t="shared" si="6"/>
        <v>183231652.67919761</v>
      </c>
      <c r="N95" s="200">
        <f t="shared" si="7"/>
        <v>307393827.35473436</v>
      </c>
      <c r="O95" s="140"/>
    </row>
    <row r="96" spans="1:15" s="27" customFormat="1" x14ac:dyDescent="0.3">
      <c r="B96" s="224"/>
      <c r="C96" s="37">
        <v>9</v>
      </c>
      <c r="D96" s="180">
        <v>1700000</v>
      </c>
      <c r="E96" s="163">
        <v>0</v>
      </c>
      <c r="F96" s="160">
        <v>300000</v>
      </c>
      <c r="G96" s="130">
        <v>500000</v>
      </c>
      <c r="H96" s="49">
        <f t="shared" si="5"/>
        <v>127211493.81969641</v>
      </c>
      <c r="I96" s="164">
        <v>1.7999999999999999E-2</v>
      </c>
      <c r="J96" s="51">
        <v>50000</v>
      </c>
      <c r="K96" s="193">
        <f t="shared" si="8"/>
        <v>188158622.42742318</v>
      </c>
      <c r="L96" s="34">
        <v>1.7999999999999999E-2</v>
      </c>
      <c r="M96" s="51">
        <f t="shared" si="6"/>
        <v>188208622.42742318</v>
      </c>
      <c r="N96" s="200">
        <f t="shared" si="7"/>
        <v>315420116.24711961</v>
      </c>
      <c r="O96" s="140"/>
    </row>
    <row r="97" spans="1:15" s="27" customFormat="1" x14ac:dyDescent="0.3">
      <c r="B97" s="224"/>
      <c r="C97" s="37">
        <v>10</v>
      </c>
      <c r="D97" s="180">
        <v>1700000</v>
      </c>
      <c r="E97" s="163">
        <v>0</v>
      </c>
      <c r="F97" s="160">
        <v>300000</v>
      </c>
      <c r="G97" s="130">
        <v>500000</v>
      </c>
      <c r="H97" s="49">
        <f t="shared" si="5"/>
        <v>130315700.70845094</v>
      </c>
      <c r="I97" s="164">
        <v>1.7999999999999999E-2</v>
      </c>
      <c r="J97" s="51">
        <v>50000</v>
      </c>
      <c r="K97" s="193">
        <f t="shared" si="8"/>
        <v>193225177.63111681</v>
      </c>
      <c r="L97" s="34">
        <v>1.7999999999999999E-2</v>
      </c>
      <c r="M97" s="51">
        <f t="shared" si="6"/>
        <v>193275177.63111681</v>
      </c>
      <c r="N97" s="200">
        <f t="shared" si="7"/>
        <v>323590878.33956778</v>
      </c>
      <c r="O97" s="140"/>
    </row>
    <row r="98" spans="1:15" s="27" customFormat="1" ht="17.25" thickBot="1" x14ac:dyDescent="0.35">
      <c r="B98" s="224"/>
      <c r="C98" s="39">
        <v>11</v>
      </c>
      <c r="D98" s="180">
        <v>1700000</v>
      </c>
      <c r="E98" s="163">
        <v>0</v>
      </c>
      <c r="F98" s="160">
        <v>300000</v>
      </c>
      <c r="G98" s="130">
        <v>500000</v>
      </c>
      <c r="H98" s="49">
        <f t="shared" si="5"/>
        <v>133475783.32120305</v>
      </c>
      <c r="I98" s="164">
        <v>1.7999999999999999E-2</v>
      </c>
      <c r="J98" s="51">
        <v>50000</v>
      </c>
      <c r="K98" s="193">
        <f t="shared" si="8"/>
        <v>198382930.82847691</v>
      </c>
      <c r="L98" s="135">
        <v>1.7999999999999999E-2</v>
      </c>
      <c r="M98" s="51">
        <f t="shared" si="6"/>
        <v>198432930.82847691</v>
      </c>
      <c r="N98" s="200">
        <f t="shared" si="7"/>
        <v>331908714.14967996</v>
      </c>
      <c r="O98" s="140"/>
    </row>
    <row r="99" spans="1:15" s="152" customFormat="1" ht="17.25" thickBot="1" x14ac:dyDescent="0.35">
      <c r="B99" s="224"/>
      <c r="C99" s="145">
        <v>12</v>
      </c>
      <c r="D99" s="180">
        <v>1700000</v>
      </c>
      <c r="E99" s="166">
        <v>0</v>
      </c>
      <c r="F99" s="160">
        <v>300000</v>
      </c>
      <c r="G99" s="146">
        <v>500000</v>
      </c>
      <c r="H99" s="147">
        <f t="shared" si="5"/>
        <v>136692747.42098472</v>
      </c>
      <c r="I99" s="148">
        <v>1.7999999999999999E-2</v>
      </c>
      <c r="J99" s="51">
        <v>50000</v>
      </c>
      <c r="K99" s="193">
        <f t="shared" si="8"/>
        <v>203633523.58338949</v>
      </c>
      <c r="L99" s="149">
        <v>1.7999999999999999E-2</v>
      </c>
      <c r="M99" s="51">
        <f t="shared" si="6"/>
        <v>203683523.58338949</v>
      </c>
      <c r="N99" s="200">
        <f t="shared" si="7"/>
        <v>340376271.00437421</v>
      </c>
      <c r="O99" s="170"/>
    </row>
    <row r="100" spans="1:15" s="27" customFormat="1" x14ac:dyDescent="0.3">
      <c r="A100" s="27">
        <v>9</v>
      </c>
      <c r="B100" s="224">
        <v>2030</v>
      </c>
      <c r="C100" s="36">
        <v>1</v>
      </c>
      <c r="D100" s="180">
        <v>1700000</v>
      </c>
      <c r="E100" s="163">
        <v>0</v>
      </c>
      <c r="F100" s="160">
        <v>300000</v>
      </c>
      <c r="G100" s="130">
        <v>500000</v>
      </c>
      <c r="H100" s="49">
        <f t="shared" si="5"/>
        <v>139967616.87456244</v>
      </c>
      <c r="I100" s="164">
        <v>1.7999999999999999E-2</v>
      </c>
      <c r="J100" s="51">
        <v>50000</v>
      </c>
      <c r="K100" s="193">
        <f t="shared" si="8"/>
        <v>206104657.67772305</v>
      </c>
      <c r="L100" s="134">
        <v>4.0000000000000001E-3</v>
      </c>
      <c r="M100" s="51">
        <f t="shared" si="6"/>
        <v>206154657.67772305</v>
      </c>
      <c r="N100" s="200">
        <f t="shared" si="7"/>
        <v>346122274.55228549</v>
      </c>
      <c r="O100" s="140"/>
    </row>
    <row r="101" spans="1:15" s="27" customFormat="1" x14ac:dyDescent="0.3">
      <c r="B101" s="224"/>
      <c r="C101" s="37">
        <v>2</v>
      </c>
      <c r="D101" s="180">
        <v>1700000</v>
      </c>
      <c r="E101" s="163">
        <v>0</v>
      </c>
      <c r="F101" s="160">
        <v>300000</v>
      </c>
      <c r="G101" s="130">
        <v>500000</v>
      </c>
      <c r="H101" s="49">
        <f t="shared" si="5"/>
        <v>143301433.97830456</v>
      </c>
      <c r="I101" s="164">
        <v>1.7999999999999999E-2</v>
      </c>
      <c r="J101" s="51">
        <v>50000</v>
      </c>
      <c r="K101" s="193">
        <f t="shared" si="8"/>
        <v>211494241.51592207</v>
      </c>
      <c r="L101" s="34">
        <v>1.7999999999999999E-2</v>
      </c>
      <c r="M101" s="51">
        <f t="shared" si="6"/>
        <v>211544241.51592207</v>
      </c>
      <c r="N101" s="200">
        <f t="shared" si="7"/>
        <v>354845675.49422663</v>
      </c>
      <c r="O101" s="140"/>
    </row>
    <row r="102" spans="1:15" s="27" customFormat="1" x14ac:dyDescent="0.3">
      <c r="B102" s="224"/>
      <c r="C102" s="37">
        <v>3</v>
      </c>
      <c r="D102" s="180">
        <v>1700000</v>
      </c>
      <c r="E102" s="163">
        <v>0</v>
      </c>
      <c r="F102" s="160">
        <v>300000</v>
      </c>
      <c r="G102" s="130">
        <v>500000</v>
      </c>
      <c r="H102" s="49">
        <f t="shared" si="5"/>
        <v>146695259.78991404</v>
      </c>
      <c r="I102" s="164">
        <v>1.7999999999999999E-2</v>
      </c>
      <c r="J102" s="51">
        <v>50000</v>
      </c>
      <c r="K102" s="193">
        <f t="shared" si="8"/>
        <v>216980837.86320865</v>
      </c>
      <c r="L102" s="34">
        <v>1.7999999999999999E-2</v>
      </c>
      <c r="M102" s="51">
        <f t="shared" si="6"/>
        <v>217030837.86320865</v>
      </c>
      <c r="N102" s="200">
        <f t="shared" si="7"/>
        <v>363726097.65312266</v>
      </c>
      <c r="O102" s="140"/>
    </row>
    <row r="103" spans="1:15" s="27" customFormat="1" x14ac:dyDescent="0.3">
      <c r="B103" s="224"/>
      <c r="C103" s="37">
        <v>4</v>
      </c>
      <c r="D103" s="180">
        <v>1700000</v>
      </c>
      <c r="E103" s="163">
        <v>0</v>
      </c>
      <c r="F103" s="160">
        <v>300000</v>
      </c>
      <c r="G103" s="130">
        <v>500000</v>
      </c>
      <c r="H103" s="49">
        <f t="shared" si="5"/>
        <v>150150174.46613249</v>
      </c>
      <c r="I103" s="164">
        <v>1.7999999999999999E-2</v>
      </c>
      <c r="J103" s="51">
        <v>50000</v>
      </c>
      <c r="K103" s="193">
        <f t="shared" si="8"/>
        <v>222566192.9447464</v>
      </c>
      <c r="L103" s="34">
        <v>1.7999999999999999E-2</v>
      </c>
      <c r="M103" s="51">
        <f t="shared" si="6"/>
        <v>222616192.9447464</v>
      </c>
      <c r="N103" s="200">
        <f t="shared" si="7"/>
        <v>372766367.4108789</v>
      </c>
      <c r="O103" s="140"/>
    </row>
    <row r="104" spans="1:15" s="27" customFormat="1" x14ac:dyDescent="0.3">
      <c r="B104" s="224"/>
      <c r="C104" s="37">
        <v>5</v>
      </c>
      <c r="D104" s="180">
        <v>1700000</v>
      </c>
      <c r="E104" s="163">
        <v>0</v>
      </c>
      <c r="F104" s="160">
        <v>300000</v>
      </c>
      <c r="G104" s="130">
        <v>500000</v>
      </c>
      <c r="H104" s="49">
        <f t="shared" si="5"/>
        <v>153667277.60652289</v>
      </c>
      <c r="I104" s="164">
        <v>1.7999999999999999E-2</v>
      </c>
      <c r="J104" s="51">
        <v>50000</v>
      </c>
      <c r="K104" s="193">
        <f t="shared" si="8"/>
        <v>228252084.41775185</v>
      </c>
      <c r="L104" s="34">
        <v>1.7999999999999999E-2</v>
      </c>
      <c r="M104" s="51">
        <f t="shared" si="6"/>
        <v>228302084.41775185</v>
      </c>
      <c r="N104" s="200">
        <f t="shared" si="7"/>
        <v>381969362.02427471</v>
      </c>
      <c r="O104" s="140"/>
    </row>
    <row r="105" spans="1:15" s="27" customFormat="1" x14ac:dyDescent="0.3">
      <c r="B105" s="224"/>
      <c r="C105" s="37">
        <v>6</v>
      </c>
      <c r="D105" s="180">
        <v>1700000</v>
      </c>
      <c r="E105" s="163">
        <v>0</v>
      </c>
      <c r="F105" s="160">
        <v>300000</v>
      </c>
      <c r="G105" s="130">
        <v>500000</v>
      </c>
      <c r="H105" s="49">
        <f t="shared" si="5"/>
        <v>157247688.60344028</v>
      </c>
      <c r="I105" s="164">
        <v>1.7999999999999999E-2</v>
      </c>
      <c r="J105" s="51">
        <v>50000</v>
      </c>
      <c r="K105" s="193">
        <f t="shared" si="8"/>
        <v>234040321.93727139</v>
      </c>
      <c r="L105" s="34">
        <v>1.7999999999999999E-2</v>
      </c>
      <c r="M105" s="51">
        <f t="shared" si="6"/>
        <v>234090321.93727139</v>
      </c>
      <c r="N105" s="200">
        <f t="shared" si="7"/>
        <v>391338010.54071164</v>
      </c>
      <c r="O105" s="140"/>
    </row>
    <row r="106" spans="1:15" s="27" customFormat="1" x14ac:dyDescent="0.3">
      <c r="B106" s="224"/>
      <c r="C106" s="37">
        <v>7</v>
      </c>
      <c r="D106" s="180">
        <v>1700000</v>
      </c>
      <c r="E106" s="163">
        <v>0</v>
      </c>
      <c r="F106" s="160">
        <v>300000</v>
      </c>
      <c r="G106" s="130">
        <v>500000</v>
      </c>
      <c r="H106" s="49">
        <f t="shared" si="5"/>
        <v>160892546.99830222</v>
      </c>
      <c r="I106" s="164">
        <v>1.7999999999999999E-2</v>
      </c>
      <c r="J106" s="51">
        <v>50000</v>
      </c>
      <c r="K106" s="193">
        <f t="shared" si="8"/>
        <v>239932747.73214227</v>
      </c>
      <c r="L106" s="34">
        <v>1.7999999999999999E-2</v>
      </c>
      <c r="M106" s="51">
        <f t="shared" si="6"/>
        <v>239982747.73214227</v>
      </c>
      <c r="N106" s="200">
        <f t="shared" si="7"/>
        <v>400875294.73044449</v>
      </c>
      <c r="O106" s="140"/>
    </row>
    <row r="107" spans="1:15" s="27" customFormat="1" x14ac:dyDescent="0.3">
      <c r="B107" s="224"/>
      <c r="C107" s="37">
        <v>8</v>
      </c>
      <c r="D107" s="180">
        <v>1700000</v>
      </c>
      <c r="E107" s="163">
        <v>0</v>
      </c>
      <c r="F107" s="160">
        <v>300000</v>
      </c>
      <c r="G107" s="130">
        <v>500000</v>
      </c>
      <c r="H107" s="49">
        <f t="shared" si="5"/>
        <v>164603012.84427166</v>
      </c>
      <c r="I107" s="164">
        <v>1.7999999999999999E-2</v>
      </c>
      <c r="J107" s="51">
        <v>50000</v>
      </c>
      <c r="K107" s="193">
        <f t="shared" si="8"/>
        <v>245931237.19132084</v>
      </c>
      <c r="L107" s="34">
        <v>1.7999999999999999E-2</v>
      </c>
      <c r="M107" s="51">
        <f t="shared" si="6"/>
        <v>245981237.19132084</v>
      </c>
      <c r="N107" s="200">
        <f t="shared" si="7"/>
        <v>410584250.0355925</v>
      </c>
      <c r="O107" s="140"/>
    </row>
    <row r="108" spans="1:15" s="27" customFormat="1" x14ac:dyDescent="0.3">
      <c r="B108" s="224"/>
      <c r="C108" s="37">
        <v>9</v>
      </c>
      <c r="D108" s="180">
        <v>1700000</v>
      </c>
      <c r="E108" s="163">
        <v>0</v>
      </c>
      <c r="F108" s="160">
        <v>300000</v>
      </c>
      <c r="G108" s="130">
        <v>500000</v>
      </c>
      <c r="H108" s="49">
        <f t="shared" si="5"/>
        <v>168380267.07546854</v>
      </c>
      <c r="I108" s="164">
        <v>1.7999999999999999E-2</v>
      </c>
      <c r="J108" s="51">
        <v>50000</v>
      </c>
      <c r="K108" s="193">
        <f t="shared" si="8"/>
        <v>252037699.46076462</v>
      </c>
      <c r="L108" s="34">
        <v>1.7999999999999999E-2</v>
      </c>
      <c r="M108" s="51">
        <f t="shared" si="6"/>
        <v>252087699.46076462</v>
      </c>
      <c r="N108" s="200">
        <f t="shared" si="7"/>
        <v>420467966.53623319</v>
      </c>
      <c r="O108" s="140"/>
    </row>
    <row r="109" spans="1:15" s="27" customFormat="1" x14ac:dyDescent="0.3">
      <c r="B109" s="224"/>
      <c r="C109" s="37">
        <v>10</v>
      </c>
      <c r="D109" s="180">
        <v>1700000</v>
      </c>
      <c r="E109" s="163">
        <v>0</v>
      </c>
      <c r="F109" s="160">
        <v>300000</v>
      </c>
      <c r="G109" s="130">
        <v>500000</v>
      </c>
      <c r="H109" s="49">
        <f t="shared" si="5"/>
        <v>172225511.88282698</v>
      </c>
      <c r="I109" s="164">
        <v>1.7999999999999999E-2</v>
      </c>
      <c r="J109" s="51">
        <v>50000</v>
      </c>
      <c r="K109" s="193">
        <f t="shared" si="8"/>
        <v>258254078.05105838</v>
      </c>
      <c r="L109" s="34">
        <v>1.7999999999999999E-2</v>
      </c>
      <c r="M109" s="51">
        <f t="shared" si="6"/>
        <v>258304078.05105838</v>
      </c>
      <c r="N109" s="200">
        <f t="shared" si="7"/>
        <v>430529589.93388534</v>
      </c>
      <c r="O109" s="140"/>
    </row>
    <row r="110" spans="1:15" s="27" customFormat="1" ht="17.25" thickBot="1" x14ac:dyDescent="0.35">
      <c r="B110" s="224"/>
      <c r="C110" s="39">
        <v>11</v>
      </c>
      <c r="D110" s="180">
        <v>1700000</v>
      </c>
      <c r="E110" s="163">
        <v>0</v>
      </c>
      <c r="F110" s="160">
        <v>300000</v>
      </c>
      <c r="G110" s="130">
        <v>500000</v>
      </c>
      <c r="H110" s="49">
        <f t="shared" si="5"/>
        <v>176139971.09671786</v>
      </c>
      <c r="I110" s="164">
        <v>1.7999999999999999E-2</v>
      </c>
      <c r="J110" s="51">
        <v>50000</v>
      </c>
      <c r="K110" s="193">
        <f t="shared" si="8"/>
        <v>264582351.45597744</v>
      </c>
      <c r="L110" s="135">
        <v>1.7999999999999999E-2</v>
      </c>
      <c r="M110" s="51">
        <f t="shared" si="6"/>
        <v>264632351.45597744</v>
      </c>
      <c r="N110" s="200">
        <f t="shared" si="7"/>
        <v>440772322.55269527</v>
      </c>
      <c r="O110" s="140"/>
    </row>
    <row r="111" spans="1:15" s="152" customFormat="1" ht="17.25" thickBot="1" x14ac:dyDescent="0.35">
      <c r="B111" s="224"/>
      <c r="C111" s="145">
        <v>12</v>
      </c>
      <c r="D111" s="180">
        <v>1700000</v>
      </c>
      <c r="E111" s="166">
        <v>0</v>
      </c>
      <c r="F111" s="160">
        <v>300000</v>
      </c>
      <c r="G111" s="146">
        <v>500000</v>
      </c>
      <c r="H111" s="147">
        <f t="shared" si="5"/>
        <v>180124890.57645878</v>
      </c>
      <c r="I111" s="148">
        <v>1.7999999999999999E-2</v>
      </c>
      <c r="J111" s="51">
        <v>50000</v>
      </c>
      <c r="K111" s="193">
        <f t="shared" si="8"/>
        <v>271024533.78218502</v>
      </c>
      <c r="L111" s="149">
        <v>1.7999999999999999E-2</v>
      </c>
      <c r="M111" s="51">
        <f t="shared" si="6"/>
        <v>271074533.78218502</v>
      </c>
      <c r="N111" s="200">
        <f t="shared" si="7"/>
        <v>451199424.35864377</v>
      </c>
      <c r="O111" s="170"/>
    </row>
    <row r="112" spans="1:15" s="27" customFormat="1" x14ac:dyDescent="0.3">
      <c r="A112" s="27">
        <v>10</v>
      </c>
      <c r="B112" s="224">
        <v>2031</v>
      </c>
      <c r="C112" s="36">
        <v>1</v>
      </c>
      <c r="D112" s="180">
        <v>1700000</v>
      </c>
      <c r="E112" s="163">
        <v>0</v>
      </c>
      <c r="F112" s="160">
        <v>300000</v>
      </c>
      <c r="G112" s="130">
        <v>500000</v>
      </c>
      <c r="H112" s="49">
        <f t="shared" si="5"/>
        <v>184181538.60683504</v>
      </c>
      <c r="I112" s="164">
        <v>1.7999999999999999E-2</v>
      </c>
      <c r="J112" s="51">
        <v>50000</v>
      </c>
      <c r="K112" s="193">
        <f t="shared" si="8"/>
        <v>273765231.91731375</v>
      </c>
      <c r="L112" s="134">
        <v>4.0000000000000001E-3</v>
      </c>
      <c r="M112" s="51">
        <f t="shared" si="6"/>
        <v>273815231.91731375</v>
      </c>
      <c r="N112" s="200">
        <f t="shared" si="7"/>
        <v>457996770.52414882</v>
      </c>
      <c r="O112" s="140"/>
    </row>
    <row r="113" spans="1:15" s="27" customFormat="1" x14ac:dyDescent="0.3">
      <c r="B113" s="224"/>
      <c r="C113" s="37">
        <v>2</v>
      </c>
      <c r="D113" s="180">
        <v>1700000</v>
      </c>
      <c r="E113" s="163">
        <v>0</v>
      </c>
      <c r="F113" s="160">
        <v>300000</v>
      </c>
      <c r="G113" s="130">
        <v>500000</v>
      </c>
      <c r="H113" s="49">
        <f t="shared" si="5"/>
        <v>188311206.30175808</v>
      </c>
      <c r="I113" s="164">
        <v>1.7999999999999999E-2</v>
      </c>
      <c r="J113" s="51">
        <v>50000</v>
      </c>
      <c r="K113" s="193">
        <f t="shared" si="8"/>
        <v>280372706.09182543</v>
      </c>
      <c r="L113" s="34">
        <v>1.7999999999999999E-2</v>
      </c>
      <c r="M113" s="51">
        <f t="shared" si="6"/>
        <v>280422706.09182543</v>
      </c>
      <c r="N113" s="200">
        <f t="shared" si="7"/>
        <v>468733912.39358354</v>
      </c>
      <c r="O113" s="140"/>
    </row>
    <row r="114" spans="1:15" s="27" customFormat="1" x14ac:dyDescent="0.3">
      <c r="B114" s="224"/>
      <c r="C114" s="37">
        <v>3</v>
      </c>
      <c r="D114" s="180">
        <v>1700000</v>
      </c>
      <c r="E114" s="163">
        <v>0</v>
      </c>
      <c r="F114" s="160">
        <v>300000</v>
      </c>
      <c r="G114" s="130">
        <v>500000</v>
      </c>
      <c r="H114" s="49">
        <f t="shared" si="5"/>
        <v>192515208.01518974</v>
      </c>
      <c r="I114" s="164">
        <v>1.7999999999999999E-2</v>
      </c>
      <c r="J114" s="51">
        <v>50000</v>
      </c>
      <c r="K114" s="193">
        <f t="shared" si="8"/>
        <v>287099114.80147827</v>
      </c>
      <c r="L114" s="34">
        <v>1.7999999999999999E-2</v>
      </c>
      <c r="M114" s="51">
        <f t="shared" si="6"/>
        <v>287149114.80147827</v>
      </c>
      <c r="N114" s="200">
        <f t="shared" si="7"/>
        <v>479664322.81666803</v>
      </c>
      <c r="O114" s="140"/>
    </row>
    <row r="115" spans="1:15" s="27" customFormat="1" x14ac:dyDescent="0.3">
      <c r="B115" s="224"/>
      <c r="C115" s="37">
        <v>4</v>
      </c>
      <c r="D115" s="180">
        <v>1700000</v>
      </c>
      <c r="E115" s="163">
        <v>0</v>
      </c>
      <c r="F115" s="160">
        <v>300000</v>
      </c>
      <c r="G115" s="130">
        <v>500000</v>
      </c>
      <c r="H115" s="49">
        <f t="shared" si="5"/>
        <v>196794881.75946316</v>
      </c>
      <c r="I115" s="164">
        <v>1.7999999999999999E-2</v>
      </c>
      <c r="J115" s="51">
        <v>50000</v>
      </c>
      <c r="K115" s="193">
        <f t="shared" si="8"/>
        <v>293946598.8679049</v>
      </c>
      <c r="L115" s="34">
        <v>1.7999999999999999E-2</v>
      </c>
      <c r="M115" s="51">
        <f t="shared" si="6"/>
        <v>293996598.8679049</v>
      </c>
      <c r="N115" s="200">
        <f t="shared" si="7"/>
        <v>490791480.62736809</v>
      </c>
      <c r="O115" s="140"/>
    </row>
    <row r="116" spans="1:15" s="27" customFormat="1" x14ac:dyDescent="0.3">
      <c r="B116" s="224"/>
      <c r="C116" s="37">
        <v>5</v>
      </c>
      <c r="D116" s="180">
        <v>1700000</v>
      </c>
      <c r="E116" s="163">
        <v>0</v>
      </c>
      <c r="F116" s="160">
        <v>300000</v>
      </c>
      <c r="G116" s="130">
        <v>500000</v>
      </c>
      <c r="H116" s="49">
        <f t="shared" si="5"/>
        <v>201151589.6311335</v>
      </c>
      <c r="I116" s="164">
        <v>1.7999999999999999E-2</v>
      </c>
      <c r="J116" s="51">
        <v>50000</v>
      </c>
      <c r="K116" s="193">
        <f t="shared" si="8"/>
        <v>300917337.64752722</v>
      </c>
      <c r="L116" s="34">
        <v>1.7999999999999999E-2</v>
      </c>
      <c r="M116" s="51">
        <f t="shared" si="6"/>
        <v>300967337.64752722</v>
      </c>
      <c r="N116" s="200">
        <f t="shared" si="7"/>
        <v>502118927.27866071</v>
      </c>
      <c r="O116" s="140"/>
    </row>
    <row r="117" spans="1:15" s="27" customFormat="1" x14ac:dyDescent="0.3">
      <c r="B117" s="224"/>
      <c r="C117" s="37">
        <v>6</v>
      </c>
      <c r="D117" s="180">
        <v>1700000</v>
      </c>
      <c r="E117" s="163">
        <v>0</v>
      </c>
      <c r="F117" s="160">
        <v>300000</v>
      </c>
      <c r="G117" s="130">
        <v>500000</v>
      </c>
      <c r="H117" s="49">
        <f t="shared" si="5"/>
        <v>205586718.2444939</v>
      </c>
      <c r="I117" s="164">
        <v>1.7999999999999999E-2</v>
      </c>
      <c r="J117" s="51">
        <v>50000</v>
      </c>
      <c r="K117" s="193">
        <f t="shared" si="8"/>
        <v>308013549.72518271</v>
      </c>
      <c r="L117" s="34">
        <v>1.7999999999999999E-2</v>
      </c>
      <c r="M117" s="51">
        <f t="shared" si="6"/>
        <v>308063549.72518271</v>
      </c>
      <c r="N117" s="200">
        <f t="shared" si="7"/>
        <v>513650267.96967661</v>
      </c>
      <c r="O117" s="140"/>
    </row>
    <row r="118" spans="1:15" s="27" customFormat="1" x14ac:dyDescent="0.3">
      <c r="B118" s="224"/>
      <c r="C118" s="37">
        <v>7</v>
      </c>
      <c r="D118" s="180">
        <v>1700000</v>
      </c>
      <c r="E118" s="163">
        <v>0</v>
      </c>
      <c r="F118" s="160">
        <v>300000</v>
      </c>
      <c r="G118" s="130">
        <v>500000</v>
      </c>
      <c r="H118" s="49">
        <f t="shared" si="5"/>
        <v>210101679.17289481</v>
      </c>
      <c r="I118" s="164">
        <v>1.7999999999999999E-2</v>
      </c>
      <c r="J118" s="51">
        <v>50000</v>
      </c>
      <c r="K118" s="193">
        <f t="shared" si="8"/>
        <v>315237493.62023598</v>
      </c>
      <c r="L118" s="34">
        <v>1.7999999999999999E-2</v>
      </c>
      <c r="M118" s="51">
        <f t="shared" si="6"/>
        <v>315287493.62023598</v>
      </c>
      <c r="N118" s="200">
        <f t="shared" si="7"/>
        <v>525389172.79313076</v>
      </c>
      <c r="O118" s="140"/>
    </row>
    <row r="119" spans="1:15" s="27" customFormat="1" x14ac:dyDescent="0.3">
      <c r="B119" s="224"/>
      <c r="C119" s="37">
        <v>8</v>
      </c>
      <c r="D119" s="180">
        <v>1700000</v>
      </c>
      <c r="E119" s="163">
        <v>0</v>
      </c>
      <c r="F119" s="160">
        <v>300000</v>
      </c>
      <c r="G119" s="130">
        <v>500000</v>
      </c>
      <c r="H119" s="49">
        <f t="shared" si="5"/>
        <v>214697909.39800692</v>
      </c>
      <c r="I119" s="164">
        <v>1.7999999999999999E-2</v>
      </c>
      <c r="J119" s="51">
        <v>50000</v>
      </c>
      <c r="K119" s="193">
        <f t="shared" si="8"/>
        <v>322591468.50540024</v>
      </c>
      <c r="L119" s="34">
        <v>1.7999999999999999E-2</v>
      </c>
      <c r="M119" s="51">
        <f t="shared" si="6"/>
        <v>322641468.50540024</v>
      </c>
      <c r="N119" s="200">
        <f t="shared" si="7"/>
        <v>537339377.9034071</v>
      </c>
      <c r="O119" s="140"/>
    </row>
    <row r="120" spans="1:15" s="27" customFormat="1" x14ac:dyDescent="0.3">
      <c r="B120" s="224"/>
      <c r="C120" s="37">
        <v>9</v>
      </c>
      <c r="D120" s="180">
        <v>1700000</v>
      </c>
      <c r="E120" s="163">
        <v>0</v>
      </c>
      <c r="F120" s="160">
        <v>300000</v>
      </c>
      <c r="G120" s="130">
        <v>500000</v>
      </c>
      <c r="H120" s="49">
        <f t="shared" si="5"/>
        <v>219376871.76717103</v>
      </c>
      <c r="I120" s="164">
        <v>1.7999999999999999E-2</v>
      </c>
      <c r="J120" s="51">
        <v>50000</v>
      </c>
      <c r="K120" s="193">
        <f t="shared" si="8"/>
        <v>330077814.93849742</v>
      </c>
      <c r="L120" s="34">
        <v>1.7999999999999999E-2</v>
      </c>
      <c r="M120" s="51">
        <f t="shared" si="6"/>
        <v>330127814.93849742</v>
      </c>
      <c r="N120" s="200">
        <f t="shared" si="7"/>
        <v>549504686.70566845</v>
      </c>
      <c r="O120" s="140"/>
    </row>
    <row r="121" spans="1:15" s="27" customFormat="1" x14ac:dyDescent="0.3">
      <c r="B121" s="224"/>
      <c r="C121" s="37">
        <v>10</v>
      </c>
      <c r="D121" s="180">
        <v>1700000</v>
      </c>
      <c r="E121" s="163">
        <v>0</v>
      </c>
      <c r="F121" s="160">
        <v>300000</v>
      </c>
      <c r="G121" s="130">
        <v>500000</v>
      </c>
      <c r="H121" s="49">
        <f t="shared" si="5"/>
        <v>224140055.45898011</v>
      </c>
      <c r="I121" s="164">
        <v>1.7999999999999999E-2</v>
      </c>
      <c r="J121" s="51">
        <v>50000</v>
      </c>
      <c r="K121" s="193">
        <f t="shared" si="8"/>
        <v>337698915.6073904</v>
      </c>
      <c r="L121" s="34">
        <v>1.7999999999999999E-2</v>
      </c>
      <c r="M121" s="51">
        <f t="shared" si="6"/>
        <v>337748915.6073904</v>
      </c>
      <c r="N121" s="200">
        <f t="shared" si="7"/>
        <v>561888971.06637049</v>
      </c>
      <c r="O121" s="140"/>
    </row>
    <row r="122" spans="1:15" s="27" customFormat="1" ht="17.25" thickBot="1" x14ac:dyDescent="0.35">
      <c r="B122" s="224"/>
      <c r="C122" s="39">
        <v>11</v>
      </c>
      <c r="D122" s="180">
        <v>1700000</v>
      </c>
      <c r="E122" s="163">
        <v>0</v>
      </c>
      <c r="F122" s="160">
        <v>300000</v>
      </c>
      <c r="G122" s="130">
        <v>500000</v>
      </c>
      <c r="H122" s="49">
        <f t="shared" si="5"/>
        <v>228988976.45724174</v>
      </c>
      <c r="I122" s="164">
        <v>1.7999999999999999E-2</v>
      </c>
      <c r="J122" s="51">
        <v>50000</v>
      </c>
      <c r="K122" s="193">
        <f t="shared" si="8"/>
        <v>345457196.08832341</v>
      </c>
      <c r="L122" s="135">
        <v>1.7999999999999999E-2</v>
      </c>
      <c r="M122" s="51">
        <f t="shared" si="6"/>
        <v>345507196.08832341</v>
      </c>
      <c r="N122" s="200">
        <f t="shared" si="7"/>
        <v>574496172.54556513</v>
      </c>
      <c r="O122" s="140"/>
    </row>
    <row r="123" spans="1:15" s="152" customFormat="1" ht="17.25" thickBot="1" x14ac:dyDescent="0.35">
      <c r="B123" s="224"/>
      <c r="C123" s="145">
        <v>12</v>
      </c>
      <c r="D123" s="180">
        <v>1700000</v>
      </c>
      <c r="E123" s="166">
        <v>0</v>
      </c>
      <c r="F123" s="160">
        <v>300000</v>
      </c>
      <c r="G123" s="146">
        <v>500000</v>
      </c>
      <c r="H123" s="147">
        <f t="shared" si="5"/>
        <v>233925178.03347209</v>
      </c>
      <c r="I123" s="148">
        <v>1.7999999999999999E-2</v>
      </c>
      <c r="J123" s="51">
        <v>50000</v>
      </c>
      <c r="K123" s="193">
        <f t="shared" si="8"/>
        <v>353355125.61791325</v>
      </c>
      <c r="L123" s="149">
        <v>1.7999999999999999E-2</v>
      </c>
      <c r="M123" s="51">
        <f t="shared" si="6"/>
        <v>353405125.61791325</v>
      </c>
      <c r="N123" s="200">
        <f t="shared" si="7"/>
        <v>587330303.65138531</v>
      </c>
      <c r="O123" s="170"/>
    </row>
    <row r="124" spans="1:15" s="27" customFormat="1" x14ac:dyDescent="0.3">
      <c r="A124" s="27">
        <v>11</v>
      </c>
      <c r="B124" s="224">
        <v>2032</v>
      </c>
      <c r="C124" s="36">
        <v>1</v>
      </c>
      <c r="D124" s="180">
        <v>1700000</v>
      </c>
      <c r="E124" s="163">
        <v>0</v>
      </c>
      <c r="F124" s="160">
        <v>300000</v>
      </c>
      <c r="G124" s="130">
        <v>500000</v>
      </c>
      <c r="H124" s="49">
        <f t="shared" si="5"/>
        <v>238950231.2380746</v>
      </c>
      <c r="I124" s="164">
        <v>1.7999999999999999E-2</v>
      </c>
      <c r="J124" s="51">
        <v>50000</v>
      </c>
      <c r="K124" s="193">
        <f t="shared" si="8"/>
        <v>356425146.12038487</v>
      </c>
      <c r="L124" s="134">
        <v>4.0000000000000001E-3</v>
      </c>
      <c r="M124" s="51">
        <f t="shared" si="6"/>
        <v>356475146.12038487</v>
      </c>
      <c r="N124" s="200">
        <f t="shared" si="7"/>
        <v>595425377.35845947</v>
      </c>
      <c r="O124" s="140"/>
    </row>
    <row r="125" spans="1:15" s="27" customFormat="1" x14ac:dyDescent="0.3">
      <c r="B125" s="224"/>
      <c r="C125" s="37">
        <v>2</v>
      </c>
      <c r="D125" s="180">
        <v>1700000</v>
      </c>
      <c r="E125" s="163">
        <v>0</v>
      </c>
      <c r="F125" s="160">
        <v>300000</v>
      </c>
      <c r="G125" s="130">
        <v>500000</v>
      </c>
      <c r="H125" s="49">
        <f t="shared" si="5"/>
        <v>244065735.40035993</v>
      </c>
      <c r="I125" s="164">
        <v>1.7999999999999999E-2</v>
      </c>
      <c r="J125" s="51">
        <v>50000</v>
      </c>
      <c r="K125" s="193">
        <f t="shared" si="8"/>
        <v>364520498.75055182</v>
      </c>
      <c r="L125" s="34">
        <v>1.7999999999999999E-2</v>
      </c>
      <c r="M125" s="51">
        <f t="shared" si="6"/>
        <v>364570498.75055182</v>
      </c>
      <c r="N125" s="200">
        <f t="shared" si="7"/>
        <v>608636234.15091181</v>
      </c>
      <c r="O125" s="140"/>
    </row>
    <row r="126" spans="1:15" s="27" customFormat="1" x14ac:dyDescent="0.3">
      <c r="B126" s="224"/>
      <c r="C126" s="37">
        <v>3</v>
      </c>
      <c r="D126" s="180">
        <v>1700000</v>
      </c>
      <c r="E126" s="163">
        <v>0</v>
      </c>
      <c r="F126" s="160">
        <v>300000</v>
      </c>
      <c r="G126" s="130">
        <v>500000</v>
      </c>
      <c r="H126" s="49">
        <f t="shared" si="5"/>
        <v>249273318.63756642</v>
      </c>
      <c r="I126" s="164">
        <v>1.7999999999999999E-2</v>
      </c>
      <c r="J126" s="51">
        <v>50000</v>
      </c>
      <c r="K126" s="193">
        <f t="shared" si="8"/>
        <v>372761567.72806174</v>
      </c>
      <c r="L126" s="34">
        <v>1.7999999999999999E-2</v>
      </c>
      <c r="M126" s="51">
        <f t="shared" si="6"/>
        <v>372811567.72806174</v>
      </c>
      <c r="N126" s="200">
        <f t="shared" si="7"/>
        <v>622084886.36562812</v>
      </c>
      <c r="O126" s="140"/>
    </row>
    <row r="127" spans="1:15" s="27" customFormat="1" x14ac:dyDescent="0.3">
      <c r="B127" s="224"/>
      <c r="C127" s="37">
        <v>4</v>
      </c>
      <c r="D127" s="180">
        <v>1700000</v>
      </c>
      <c r="E127" s="163">
        <v>0</v>
      </c>
      <c r="F127" s="160">
        <v>300000</v>
      </c>
      <c r="G127" s="130">
        <v>500000</v>
      </c>
      <c r="H127" s="49">
        <f t="shared" si="5"/>
        <v>254574638.37304261</v>
      </c>
      <c r="I127" s="164">
        <v>1.7999999999999999E-2</v>
      </c>
      <c r="J127" s="51">
        <v>50000</v>
      </c>
      <c r="K127" s="193">
        <f t="shared" si="8"/>
        <v>381150975.94716686</v>
      </c>
      <c r="L127" s="34">
        <v>1.7999999999999999E-2</v>
      </c>
      <c r="M127" s="51">
        <f t="shared" si="6"/>
        <v>381200975.94716686</v>
      </c>
      <c r="N127" s="200">
        <f t="shared" si="7"/>
        <v>635775614.3202095</v>
      </c>
      <c r="O127" s="140"/>
    </row>
    <row r="128" spans="1:15" s="27" customFormat="1" x14ac:dyDescent="0.3">
      <c r="B128" s="224"/>
      <c r="C128" s="37">
        <v>5</v>
      </c>
      <c r="D128" s="180">
        <v>1700000</v>
      </c>
      <c r="E128" s="163">
        <v>0</v>
      </c>
      <c r="F128" s="160">
        <v>300000</v>
      </c>
      <c r="G128" s="130">
        <v>500000</v>
      </c>
      <c r="H128" s="49">
        <f t="shared" si="5"/>
        <v>259971381.86375737</v>
      </c>
      <c r="I128" s="164">
        <v>1.7999999999999999E-2</v>
      </c>
      <c r="J128" s="51">
        <v>50000</v>
      </c>
      <c r="K128" s="193">
        <f t="shared" si="8"/>
        <v>389691393.51421589</v>
      </c>
      <c r="L128" s="34">
        <v>1.7999999999999999E-2</v>
      </c>
      <c r="M128" s="51">
        <f t="shared" si="6"/>
        <v>389741393.51421589</v>
      </c>
      <c r="N128" s="200">
        <f t="shared" si="7"/>
        <v>649712775.37797332</v>
      </c>
      <c r="O128" s="140"/>
    </row>
    <row r="129" spans="1:15" s="27" customFormat="1" x14ac:dyDescent="0.3">
      <c r="B129" s="224"/>
      <c r="C129" s="37">
        <v>6</v>
      </c>
      <c r="D129" s="180">
        <v>1700000</v>
      </c>
      <c r="E129" s="163">
        <v>0</v>
      </c>
      <c r="F129" s="160">
        <v>300000</v>
      </c>
      <c r="G129" s="130">
        <v>500000</v>
      </c>
      <c r="H129" s="49">
        <f t="shared" si="5"/>
        <v>265465266.73730502</v>
      </c>
      <c r="I129" s="164">
        <v>1.7999999999999999E-2</v>
      </c>
      <c r="J129" s="51">
        <v>50000</v>
      </c>
      <c r="K129" s="193">
        <f t="shared" si="8"/>
        <v>398385538.59747177</v>
      </c>
      <c r="L129" s="34">
        <v>1.7999999999999999E-2</v>
      </c>
      <c r="M129" s="51">
        <f t="shared" si="6"/>
        <v>398435538.59747177</v>
      </c>
      <c r="N129" s="200">
        <f t="shared" si="7"/>
        <v>663900805.33477676</v>
      </c>
      <c r="O129" s="140"/>
    </row>
    <row r="130" spans="1:15" s="27" customFormat="1" x14ac:dyDescent="0.3">
      <c r="B130" s="224"/>
      <c r="C130" s="37">
        <v>7</v>
      </c>
      <c r="D130" s="180">
        <v>1700000</v>
      </c>
      <c r="E130" s="163">
        <v>0</v>
      </c>
      <c r="F130" s="160">
        <v>300000</v>
      </c>
      <c r="G130" s="130">
        <v>500000</v>
      </c>
      <c r="H130" s="49">
        <f t="shared" si="5"/>
        <v>271058041.53857648</v>
      </c>
      <c r="I130" s="164">
        <v>1.7999999999999999E-2</v>
      </c>
      <c r="J130" s="51">
        <v>50000</v>
      </c>
      <c r="K130" s="193">
        <f t="shared" si="8"/>
        <v>407236178.29222625</v>
      </c>
      <c r="L130" s="34">
        <v>1.7999999999999999E-2</v>
      </c>
      <c r="M130" s="51">
        <f t="shared" si="6"/>
        <v>407286178.29222625</v>
      </c>
      <c r="N130" s="200">
        <f t="shared" si="7"/>
        <v>678344219.83080268</v>
      </c>
      <c r="O130" s="140"/>
    </row>
    <row r="131" spans="1:15" s="27" customFormat="1" x14ac:dyDescent="0.3">
      <c r="B131" s="224"/>
      <c r="C131" s="37">
        <v>8</v>
      </c>
      <c r="D131" s="180">
        <v>1700000</v>
      </c>
      <c r="E131" s="163">
        <v>0</v>
      </c>
      <c r="F131" s="160">
        <v>300000</v>
      </c>
      <c r="G131" s="130">
        <v>500000</v>
      </c>
      <c r="H131" s="49">
        <f t="shared" si="5"/>
        <v>276751486.28627086</v>
      </c>
      <c r="I131" s="164">
        <v>1.7999999999999999E-2</v>
      </c>
      <c r="J131" s="51">
        <v>50000</v>
      </c>
      <c r="K131" s="193">
        <f t="shared" si="8"/>
        <v>416246129.5014863</v>
      </c>
      <c r="L131" s="34">
        <v>1.7999999999999999E-2</v>
      </c>
      <c r="M131" s="51">
        <f t="shared" si="6"/>
        <v>416296129.5014863</v>
      </c>
      <c r="N131" s="200">
        <f t="shared" si="7"/>
        <v>693047615.78775716</v>
      </c>
      <c r="O131" s="140"/>
    </row>
    <row r="132" spans="1:15" s="27" customFormat="1" x14ac:dyDescent="0.3">
      <c r="B132" s="224"/>
      <c r="C132" s="37">
        <v>9</v>
      </c>
      <c r="D132" s="180">
        <v>1700000</v>
      </c>
      <c r="E132" s="163">
        <v>0</v>
      </c>
      <c r="F132" s="160">
        <v>300000</v>
      </c>
      <c r="G132" s="130">
        <v>500000</v>
      </c>
      <c r="H132" s="49">
        <f t="shared" si="5"/>
        <v>282547413.0394237</v>
      </c>
      <c r="I132" s="164">
        <v>1.7999999999999999E-2</v>
      </c>
      <c r="J132" s="51">
        <v>50000</v>
      </c>
      <c r="K132" s="193">
        <f t="shared" si="8"/>
        <v>425418259.83251303</v>
      </c>
      <c r="L132" s="34">
        <v>1.7999999999999999E-2</v>
      </c>
      <c r="M132" s="51">
        <f t="shared" si="6"/>
        <v>425468259.83251303</v>
      </c>
      <c r="N132" s="200">
        <f t="shared" si="7"/>
        <v>708015672.8719368</v>
      </c>
      <c r="O132" s="140"/>
    </row>
    <row r="133" spans="1:15" s="27" customFormat="1" x14ac:dyDescent="0.3">
      <c r="B133" s="224"/>
      <c r="C133" s="37">
        <v>10</v>
      </c>
      <c r="D133" s="180">
        <v>1700000</v>
      </c>
      <c r="E133" s="163">
        <v>0</v>
      </c>
      <c r="F133" s="160">
        <v>300000</v>
      </c>
      <c r="G133" s="130">
        <v>500000</v>
      </c>
      <c r="H133" s="49">
        <f t="shared" si="5"/>
        <v>288447666.47413331</v>
      </c>
      <c r="I133" s="164">
        <v>1.7999999999999999E-2</v>
      </c>
      <c r="J133" s="51">
        <v>50000</v>
      </c>
      <c r="K133" s="193">
        <f t="shared" si="8"/>
        <v>434755488.50949824</v>
      </c>
      <c r="L133" s="34">
        <v>1.7999999999999999E-2</v>
      </c>
      <c r="M133" s="51">
        <f t="shared" si="6"/>
        <v>434805488.50949824</v>
      </c>
      <c r="N133" s="200">
        <f t="shared" si="7"/>
        <v>723253154.98363161</v>
      </c>
      <c r="O133" s="140"/>
    </row>
    <row r="134" spans="1:15" s="27" customFormat="1" ht="18" customHeight="1" thickBot="1" x14ac:dyDescent="0.35">
      <c r="B134" s="224"/>
      <c r="C134" s="39">
        <v>11</v>
      </c>
      <c r="D134" s="180">
        <v>1700000</v>
      </c>
      <c r="E134" s="163">
        <v>0</v>
      </c>
      <c r="F134" s="160">
        <v>300000</v>
      </c>
      <c r="G134" s="130">
        <v>500000</v>
      </c>
      <c r="H134" s="49">
        <f t="shared" si="5"/>
        <v>294454124.47066772</v>
      </c>
      <c r="I134" s="164">
        <v>1.7999999999999999E-2</v>
      </c>
      <c r="J134" s="51">
        <v>50000</v>
      </c>
      <c r="K134" s="193">
        <f t="shared" si="8"/>
        <v>444260787.30266923</v>
      </c>
      <c r="L134" s="135">
        <v>1.7999999999999999E-2</v>
      </c>
      <c r="M134" s="51">
        <f t="shared" si="6"/>
        <v>444310787.30266923</v>
      </c>
      <c r="N134" s="200">
        <f t="shared" si="7"/>
        <v>738764911.77333689</v>
      </c>
      <c r="O134" s="140"/>
    </row>
    <row r="135" spans="1:15" s="152" customFormat="1" ht="17.25" thickBot="1" x14ac:dyDescent="0.35">
      <c r="B135" s="224"/>
      <c r="C135" s="145">
        <v>12</v>
      </c>
      <c r="D135" s="180">
        <v>1700000</v>
      </c>
      <c r="E135" s="166">
        <v>0</v>
      </c>
      <c r="F135" s="160">
        <v>300000</v>
      </c>
      <c r="G135" s="146">
        <v>500000</v>
      </c>
      <c r="H135" s="147">
        <f t="shared" si="5"/>
        <v>300568698.71113974</v>
      </c>
      <c r="I135" s="148">
        <v>1.7999999999999999E-2</v>
      </c>
      <c r="J135" s="51">
        <v>50000</v>
      </c>
      <c r="K135" s="193">
        <f t="shared" si="8"/>
        <v>453937181.47411728</v>
      </c>
      <c r="L135" s="149">
        <v>1.7999999999999999E-2</v>
      </c>
      <c r="M135" s="51">
        <f t="shared" si="6"/>
        <v>453987181.47411728</v>
      </c>
      <c r="N135" s="200">
        <f t="shared" si="7"/>
        <v>754555880.18525696</v>
      </c>
      <c r="O135" s="170"/>
    </row>
    <row r="136" spans="1:15" s="46" customFormat="1" x14ac:dyDescent="0.3">
      <c r="A136" s="41">
        <v>12</v>
      </c>
      <c r="B136" s="224">
        <v>2033</v>
      </c>
      <c r="C136" s="45">
        <v>1</v>
      </c>
      <c r="D136" s="180">
        <v>1700000</v>
      </c>
      <c r="E136" s="163">
        <v>0</v>
      </c>
      <c r="F136" s="160">
        <v>300000</v>
      </c>
      <c r="G136" s="130">
        <v>500000</v>
      </c>
      <c r="H136" s="49">
        <f t="shared" si="5"/>
        <v>306793335.28794026</v>
      </c>
      <c r="I136" s="164">
        <v>1.7999999999999999E-2</v>
      </c>
      <c r="J136" s="51">
        <v>50000</v>
      </c>
      <c r="K136" s="193">
        <f t="shared" si="8"/>
        <v>457409530.20001376</v>
      </c>
      <c r="L136" s="134">
        <v>4.0000000000000001E-3</v>
      </c>
      <c r="M136" s="51">
        <f t="shared" si="6"/>
        <v>457459530.20001376</v>
      </c>
      <c r="N136" s="200">
        <f t="shared" si="7"/>
        <v>764252865.48795402</v>
      </c>
    </row>
    <row r="137" spans="1:15" x14ac:dyDescent="0.3">
      <c r="A137" s="27"/>
      <c r="B137" s="224"/>
      <c r="C137" s="37">
        <v>2</v>
      </c>
      <c r="D137" s="180">
        <v>1700000</v>
      </c>
      <c r="E137" s="163">
        <v>0</v>
      </c>
      <c r="F137" s="160">
        <v>300000</v>
      </c>
      <c r="G137" s="130">
        <v>500000</v>
      </c>
      <c r="H137" s="49">
        <f t="shared" si="5"/>
        <v>313130015.32312322</v>
      </c>
      <c r="I137" s="164">
        <v>1.7999999999999999E-2</v>
      </c>
      <c r="J137" s="51">
        <v>50000</v>
      </c>
      <c r="K137" s="193">
        <f t="shared" si="8"/>
        <v>467322601.74361402</v>
      </c>
      <c r="L137" s="34">
        <v>1.7999999999999999E-2</v>
      </c>
      <c r="M137" s="51">
        <f t="shared" si="6"/>
        <v>467372601.74361402</v>
      </c>
      <c r="N137" s="200">
        <f t="shared" si="7"/>
        <v>780502617.06673717</v>
      </c>
    </row>
    <row r="138" spans="1:15" x14ac:dyDescent="0.3">
      <c r="A138" s="27"/>
      <c r="B138" s="224"/>
      <c r="C138" s="37">
        <v>3</v>
      </c>
      <c r="D138" s="180">
        <v>1700000</v>
      </c>
      <c r="E138" s="163">
        <v>0</v>
      </c>
      <c r="F138" s="160">
        <v>300000</v>
      </c>
      <c r="G138" s="130">
        <v>500000</v>
      </c>
      <c r="H138" s="49">
        <f t="shared" si="5"/>
        <v>319580755.59893942</v>
      </c>
      <c r="I138" s="164">
        <v>1.7999999999999999E-2</v>
      </c>
      <c r="J138" s="51">
        <v>50000</v>
      </c>
      <c r="K138" s="193">
        <f t="shared" si="8"/>
        <v>477414108.57499909</v>
      </c>
      <c r="L138" s="34">
        <v>1.7999999999999999E-2</v>
      </c>
      <c r="M138" s="51">
        <f t="shared" si="6"/>
        <v>477464108.57499909</v>
      </c>
      <c r="N138" s="200">
        <f t="shared" si="7"/>
        <v>797044864.17393851</v>
      </c>
    </row>
    <row r="139" spans="1:15" x14ac:dyDescent="0.3">
      <c r="A139" s="27"/>
      <c r="B139" s="224"/>
      <c r="C139" s="37">
        <v>4</v>
      </c>
      <c r="D139" s="180">
        <v>1700000</v>
      </c>
      <c r="E139" s="163">
        <v>0</v>
      </c>
      <c r="F139" s="160">
        <v>300000</v>
      </c>
      <c r="G139" s="130">
        <v>500000</v>
      </c>
      <c r="H139" s="49">
        <f t="shared" si="5"/>
        <v>326147609.19972032</v>
      </c>
      <c r="I139" s="164">
        <v>1.7999999999999999E-2</v>
      </c>
      <c r="J139" s="51">
        <v>50000</v>
      </c>
      <c r="K139" s="193">
        <f t="shared" si="8"/>
        <v>487687262.52934909</v>
      </c>
      <c r="L139" s="34">
        <v>1.7999999999999999E-2</v>
      </c>
      <c r="M139" s="51">
        <f t="shared" si="6"/>
        <v>487737262.52934909</v>
      </c>
      <c r="N139" s="200">
        <f t="shared" si="7"/>
        <v>813884871.72906947</v>
      </c>
    </row>
    <row r="140" spans="1:15" x14ac:dyDescent="0.3">
      <c r="A140" s="27"/>
      <c r="B140" s="224"/>
      <c r="C140" s="37">
        <v>5</v>
      </c>
      <c r="D140" s="180">
        <v>1700000</v>
      </c>
      <c r="E140" s="163">
        <v>0</v>
      </c>
      <c r="F140" s="160">
        <v>300000</v>
      </c>
      <c r="G140" s="130">
        <v>500000</v>
      </c>
      <c r="H140" s="49">
        <f t="shared" si="5"/>
        <v>332832666.16531527</v>
      </c>
      <c r="I140" s="164">
        <v>1.7999999999999999E-2</v>
      </c>
      <c r="J140" s="51">
        <v>50000</v>
      </c>
      <c r="K140" s="193">
        <f t="shared" si="8"/>
        <v>498145333.25487739</v>
      </c>
      <c r="L140" s="34">
        <v>1.7999999999999999E-2</v>
      </c>
      <c r="M140" s="51">
        <f t="shared" si="6"/>
        <v>498195333.25487739</v>
      </c>
      <c r="N140" s="200">
        <f t="shared" si="7"/>
        <v>831027999.42019272</v>
      </c>
    </row>
    <row r="141" spans="1:15" x14ac:dyDescent="0.3">
      <c r="A141" s="27"/>
      <c r="B141" s="224"/>
      <c r="C141" s="37">
        <v>6</v>
      </c>
      <c r="D141" s="180">
        <v>1700000</v>
      </c>
      <c r="E141" s="163">
        <v>0</v>
      </c>
      <c r="F141" s="160">
        <v>300000</v>
      </c>
      <c r="G141" s="130">
        <v>500000</v>
      </c>
      <c r="H141" s="49">
        <f t="shared" si="5"/>
        <v>339638054.15629095</v>
      </c>
      <c r="I141" s="164">
        <v>1.7999999999999999E-2</v>
      </c>
      <c r="J141" s="51">
        <v>50000</v>
      </c>
      <c r="K141" s="193">
        <f t="shared" si="8"/>
        <v>508791649.25346518</v>
      </c>
      <c r="L141" s="34">
        <v>1.7999999999999999E-2</v>
      </c>
      <c r="M141" s="51">
        <f t="shared" si="6"/>
        <v>508841649.25346518</v>
      </c>
      <c r="N141" s="200">
        <f t="shared" si="7"/>
        <v>848479703.40975618</v>
      </c>
    </row>
    <row r="142" spans="1:15" x14ac:dyDescent="0.3">
      <c r="A142" s="27"/>
      <c r="B142" s="224"/>
      <c r="C142" s="37">
        <v>7</v>
      </c>
      <c r="D142" s="180">
        <v>1700000</v>
      </c>
      <c r="E142" s="163">
        <v>0</v>
      </c>
      <c r="F142" s="160">
        <v>300000</v>
      </c>
      <c r="G142" s="130">
        <v>500000</v>
      </c>
      <c r="H142" s="49">
        <f t="shared" si="5"/>
        <v>346565939.13110417</v>
      </c>
      <c r="I142" s="164">
        <v>1.7999999999999999E-2</v>
      </c>
      <c r="J142" s="51">
        <v>50000</v>
      </c>
      <c r="K142" s="193">
        <f t="shared" si="8"/>
        <v>519629598.94002753</v>
      </c>
      <c r="L142" s="34">
        <v>1.7999999999999999E-2</v>
      </c>
      <c r="M142" s="51">
        <f t="shared" si="6"/>
        <v>519679598.94002753</v>
      </c>
      <c r="N142" s="200">
        <f t="shared" si="7"/>
        <v>866245538.07113171</v>
      </c>
    </row>
    <row r="143" spans="1:15" x14ac:dyDescent="0.3">
      <c r="A143" s="27"/>
      <c r="B143" s="224"/>
      <c r="C143" s="37">
        <v>8</v>
      </c>
      <c r="D143" s="180">
        <v>1700000</v>
      </c>
      <c r="E143" s="163">
        <v>0</v>
      </c>
      <c r="F143" s="160">
        <v>300000</v>
      </c>
      <c r="G143" s="130">
        <v>500000</v>
      </c>
      <c r="H143" s="49">
        <f t="shared" si="5"/>
        <v>353618526.03546405</v>
      </c>
      <c r="I143" s="164">
        <v>1.7999999999999999E-2</v>
      </c>
      <c r="J143" s="51">
        <v>50000</v>
      </c>
      <c r="K143" s="193">
        <f t="shared" si="8"/>
        <v>530662631.72094804</v>
      </c>
      <c r="L143" s="34">
        <v>1.7999999999999999E-2</v>
      </c>
      <c r="M143" s="51">
        <f t="shared" si="6"/>
        <v>530712631.72094804</v>
      </c>
      <c r="N143" s="200">
        <f t="shared" si="7"/>
        <v>884331157.75641203</v>
      </c>
    </row>
    <row r="144" spans="1:15" x14ac:dyDescent="0.3">
      <c r="A144" s="27"/>
      <c r="B144" s="224"/>
      <c r="C144" s="37">
        <v>9</v>
      </c>
      <c r="D144" s="180">
        <v>1700000</v>
      </c>
      <c r="E144" s="163">
        <v>0</v>
      </c>
      <c r="F144" s="160">
        <v>300000</v>
      </c>
      <c r="G144" s="130">
        <v>500000</v>
      </c>
      <c r="H144" s="49">
        <f t="shared" si="5"/>
        <v>360798059.50410241</v>
      </c>
      <c r="I144" s="164">
        <v>1.7999999999999999E-2</v>
      </c>
      <c r="J144" s="51">
        <v>50000</v>
      </c>
      <c r="K144" s="193">
        <f t="shared" si="8"/>
        <v>541894259.09192514</v>
      </c>
      <c r="L144" s="34">
        <v>1.7999999999999999E-2</v>
      </c>
      <c r="M144" s="51">
        <f t="shared" si="6"/>
        <v>541944259.09192514</v>
      </c>
      <c r="N144" s="200">
        <f t="shared" si="7"/>
        <v>902742318.59602761</v>
      </c>
    </row>
    <row r="145" spans="1:14" x14ac:dyDescent="0.3">
      <c r="A145" s="27"/>
      <c r="B145" s="224"/>
      <c r="C145" s="37">
        <v>10</v>
      </c>
      <c r="D145" s="180">
        <v>1700000</v>
      </c>
      <c r="E145" s="163">
        <v>0</v>
      </c>
      <c r="F145" s="160">
        <v>300000</v>
      </c>
      <c r="G145" s="130">
        <v>500000</v>
      </c>
      <c r="H145" s="49">
        <f t="shared" si="5"/>
        <v>368106824.57517624</v>
      </c>
      <c r="I145" s="164">
        <v>1.7999999999999999E-2</v>
      </c>
      <c r="J145" s="51">
        <v>50000</v>
      </c>
      <c r="K145" s="193">
        <f t="shared" si="8"/>
        <v>553328055.75557983</v>
      </c>
      <c r="L145" s="34">
        <v>1.7999999999999999E-2</v>
      </c>
      <c r="M145" s="51">
        <f t="shared" si="6"/>
        <v>553378055.75557983</v>
      </c>
      <c r="N145" s="200">
        <f t="shared" si="7"/>
        <v>921484880.33075607</v>
      </c>
    </row>
    <row r="146" spans="1:14" ht="17.25" thickBot="1" x14ac:dyDescent="0.35">
      <c r="A146" s="27"/>
      <c r="B146" s="224"/>
      <c r="C146" s="39">
        <v>11</v>
      </c>
      <c r="D146" s="180">
        <v>1700000</v>
      </c>
      <c r="E146" s="163">
        <v>0</v>
      </c>
      <c r="F146" s="160">
        <v>300000</v>
      </c>
      <c r="G146" s="130">
        <v>500000</v>
      </c>
      <c r="H146" s="49">
        <f t="shared" si="5"/>
        <v>375547147.4175294</v>
      </c>
      <c r="I146" s="164">
        <v>1.7999999999999999E-2</v>
      </c>
      <c r="J146" s="51">
        <v>50000</v>
      </c>
      <c r="K146" s="193">
        <f t="shared" si="8"/>
        <v>564967660.75918031</v>
      </c>
      <c r="L146" s="135">
        <v>1.7999999999999999E-2</v>
      </c>
      <c r="M146" s="51">
        <f t="shared" si="6"/>
        <v>565017660.75918031</v>
      </c>
      <c r="N146" s="200">
        <f t="shared" si="7"/>
        <v>940564808.17670965</v>
      </c>
    </row>
    <row r="147" spans="1:14" s="171" customFormat="1" ht="17.25" thickBot="1" x14ac:dyDescent="0.35">
      <c r="A147" s="152"/>
      <c r="B147" s="224"/>
      <c r="C147" s="145">
        <v>12</v>
      </c>
      <c r="D147" s="180">
        <v>1700000</v>
      </c>
      <c r="E147" s="166">
        <v>0</v>
      </c>
      <c r="F147" s="160">
        <v>300000</v>
      </c>
      <c r="G147" s="146">
        <v>500000</v>
      </c>
      <c r="H147" s="147">
        <f t="shared" si="5"/>
        <v>383121396.07104492</v>
      </c>
      <c r="I147" s="148">
        <v>1.7999999999999999E-2</v>
      </c>
      <c r="J147" s="51">
        <v>50000</v>
      </c>
      <c r="K147" s="193">
        <f t="shared" si="8"/>
        <v>576816778.6528455</v>
      </c>
      <c r="L147" s="149">
        <v>1.7999999999999999E-2</v>
      </c>
      <c r="M147" s="51">
        <f t="shared" si="6"/>
        <v>576866778.6528455</v>
      </c>
      <c r="N147" s="200">
        <f t="shared" si="7"/>
        <v>959988174.72389042</v>
      </c>
    </row>
    <row r="148" spans="1:14" x14ac:dyDescent="0.3">
      <c r="A148" s="27">
        <v>13</v>
      </c>
      <c r="B148" s="224">
        <v>2034</v>
      </c>
      <c r="C148" s="36">
        <v>1</v>
      </c>
      <c r="D148" s="180">
        <v>1700000</v>
      </c>
      <c r="E148" s="163">
        <v>0</v>
      </c>
      <c r="F148" s="160">
        <v>300000</v>
      </c>
      <c r="G148" s="130">
        <v>500000</v>
      </c>
      <c r="H148" s="49">
        <f t="shared" si="5"/>
        <v>390831981.2003237</v>
      </c>
      <c r="I148" s="164">
        <v>1.7999999999999999E-2</v>
      </c>
      <c r="J148" s="51">
        <v>50000</v>
      </c>
      <c r="K148" s="193">
        <f t="shared" si="8"/>
        <v>580780645.76745689</v>
      </c>
      <c r="L148" s="134">
        <v>4.0000000000000001E-3</v>
      </c>
      <c r="M148" s="51">
        <f t="shared" si="6"/>
        <v>580830645.76745689</v>
      </c>
      <c r="N148" s="200">
        <f t="shared" si="7"/>
        <v>971662626.96778059</v>
      </c>
    </row>
    <row r="149" spans="1:14" x14ac:dyDescent="0.3">
      <c r="A149" s="27"/>
      <c r="B149" s="224"/>
      <c r="C149" s="37">
        <v>2</v>
      </c>
      <c r="D149" s="180">
        <v>1700000</v>
      </c>
      <c r="E149" s="163">
        <v>0</v>
      </c>
      <c r="F149" s="160">
        <v>300000</v>
      </c>
      <c r="G149" s="130">
        <v>500000</v>
      </c>
      <c r="H149" s="49">
        <f t="shared" si="5"/>
        <v>398681356.86192954</v>
      </c>
      <c r="I149" s="164">
        <v>1.7999999999999999E-2</v>
      </c>
      <c r="J149" s="51">
        <v>50000</v>
      </c>
      <c r="K149" s="193">
        <f t="shared" si="8"/>
        <v>592914397.39127111</v>
      </c>
      <c r="L149" s="34">
        <v>1.7999999999999999E-2</v>
      </c>
      <c r="M149" s="51">
        <f t="shared" si="6"/>
        <v>592964397.39127111</v>
      </c>
      <c r="N149" s="200">
        <f t="shared" si="7"/>
        <v>991645754.25320065</v>
      </c>
    </row>
    <row r="150" spans="1:14" x14ac:dyDescent="0.3">
      <c r="A150" s="27"/>
      <c r="B150" s="224"/>
      <c r="C150" s="37">
        <v>3</v>
      </c>
      <c r="D150" s="180">
        <v>1700000</v>
      </c>
      <c r="E150" s="163">
        <v>0</v>
      </c>
      <c r="F150" s="160">
        <v>300000</v>
      </c>
      <c r="G150" s="130">
        <v>500000</v>
      </c>
      <c r="H150" s="49">
        <f t="shared" ref="H150:H213" si="9" xml:space="preserve"> (H149 + G150 + F150) + ((H149 + G150 + F150) * I150 )</f>
        <v>406672021.28544426</v>
      </c>
      <c r="I150" s="164">
        <v>1.7999999999999999E-2</v>
      </c>
      <c r="J150" s="51">
        <v>50000</v>
      </c>
      <c r="K150" s="193">
        <f t="shared" si="8"/>
        <v>605266556.54431403</v>
      </c>
      <c r="L150" s="34">
        <v>1.7999999999999999E-2</v>
      </c>
      <c r="M150" s="51">
        <f t="shared" ref="M150:M213" si="10" xml:space="preserve"> J150 + K150</f>
        <v>605316556.54431403</v>
      </c>
      <c r="N150" s="200">
        <f t="shared" ref="N150:N213" si="11" xml:space="preserve"> H150 + M150</f>
        <v>1011988577.8297583</v>
      </c>
    </row>
    <row r="151" spans="1:14" x14ac:dyDescent="0.3">
      <c r="A151" s="27"/>
      <c r="B151" s="224"/>
      <c r="C151" s="37">
        <v>4</v>
      </c>
      <c r="D151" s="180">
        <v>1700000</v>
      </c>
      <c r="E151" s="163">
        <v>0</v>
      </c>
      <c r="F151" s="160">
        <v>300000</v>
      </c>
      <c r="G151" s="130">
        <v>500000</v>
      </c>
      <c r="H151" s="49">
        <f t="shared" si="9"/>
        <v>414806517.66858226</v>
      </c>
      <c r="I151" s="164">
        <v>1.7999999999999999E-2</v>
      </c>
      <c r="J151" s="51">
        <v>50000</v>
      </c>
      <c r="K151" s="193">
        <f t="shared" si="8"/>
        <v>617841054.56211174</v>
      </c>
      <c r="L151" s="34">
        <v>1.7999999999999999E-2</v>
      </c>
      <c r="M151" s="51">
        <f t="shared" si="10"/>
        <v>617891054.56211174</v>
      </c>
      <c r="N151" s="200">
        <f t="shared" si="11"/>
        <v>1032697572.2306941</v>
      </c>
    </row>
    <row r="152" spans="1:14" x14ac:dyDescent="0.3">
      <c r="A152" s="27"/>
      <c r="B152" s="224"/>
      <c r="C152" s="37">
        <v>5</v>
      </c>
      <c r="D152" s="180">
        <v>1700000</v>
      </c>
      <c r="E152" s="163">
        <v>0</v>
      </c>
      <c r="F152" s="160">
        <v>300000</v>
      </c>
      <c r="G152" s="130">
        <v>500000</v>
      </c>
      <c r="H152" s="49">
        <f t="shared" si="9"/>
        <v>423087434.98661673</v>
      </c>
      <c r="I152" s="164">
        <v>1.7999999999999999E-2</v>
      </c>
      <c r="J152" s="51">
        <v>50000</v>
      </c>
      <c r="K152" s="193">
        <f t="shared" ref="K152:K215" si="12" xml:space="preserve"> (K151 + D152 - E152 - J152) + ((K151 + D152 - E152 - J152) * L152)</f>
        <v>630641893.54422975</v>
      </c>
      <c r="L152" s="34">
        <v>1.7999999999999999E-2</v>
      </c>
      <c r="M152" s="51">
        <f t="shared" si="10"/>
        <v>630691893.54422975</v>
      </c>
      <c r="N152" s="200">
        <f t="shared" si="11"/>
        <v>1053779328.5308465</v>
      </c>
    </row>
    <row r="153" spans="1:14" x14ac:dyDescent="0.3">
      <c r="A153" s="27"/>
      <c r="B153" s="224"/>
      <c r="C153" s="37">
        <v>6</v>
      </c>
      <c r="D153" s="180">
        <v>1700000</v>
      </c>
      <c r="E153" s="163">
        <v>0</v>
      </c>
      <c r="F153" s="160">
        <v>300000</v>
      </c>
      <c r="G153" s="130">
        <v>500000</v>
      </c>
      <c r="H153" s="49">
        <f t="shared" si="9"/>
        <v>431517408.81637585</v>
      </c>
      <c r="I153" s="164">
        <v>1.7999999999999999E-2</v>
      </c>
      <c r="J153" s="51">
        <v>50000</v>
      </c>
      <c r="K153" s="193">
        <f t="shared" si="12"/>
        <v>643673147.62802589</v>
      </c>
      <c r="L153" s="34">
        <v>1.7999999999999999E-2</v>
      </c>
      <c r="M153" s="51">
        <f t="shared" si="10"/>
        <v>643723147.62802589</v>
      </c>
      <c r="N153" s="200">
        <f t="shared" si="11"/>
        <v>1075240556.4444017</v>
      </c>
    </row>
    <row r="154" spans="1:14" x14ac:dyDescent="0.3">
      <c r="A154" s="27"/>
      <c r="B154" s="224"/>
      <c r="C154" s="37">
        <v>7</v>
      </c>
      <c r="D154" s="180">
        <v>1700000</v>
      </c>
      <c r="E154" s="163">
        <v>0</v>
      </c>
      <c r="F154" s="160">
        <v>300000</v>
      </c>
      <c r="G154" s="130">
        <v>500000</v>
      </c>
      <c r="H154" s="49">
        <f t="shared" si="9"/>
        <v>440099122.17507064</v>
      </c>
      <c r="I154" s="164">
        <v>1.7999999999999999E-2</v>
      </c>
      <c r="J154" s="51">
        <v>50000</v>
      </c>
      <c r="K154" s="193">
        <f t="shared" si="12"/>
        <v>656938964.2853303</v>
      </c>
      <c r="L154" s="34">
        <v>1.7999999999999999E-2</v>
      </c>
      <c r="M154" s="51">
        <f t="shared" si="10"/>
        <v>656988964.2853303</v>
      </c>
      <c r="N154" s="200">
        <f t="shared" si="11"/>
        <v>1097088086.4604011</v>
      </c>
    </row>
    <row r="155" spans="1:14" x14ac:dyDescent="0.3">
      <c r="A155" s="27"/>
      <c r="B155" s="224"/>
      <c r="C155" s="37">
        <v>8</v>
      </c>
      <c r="D155" s="180">
        <v>1700000</v>
      </c>
      <c r="E155" s="163">
        <v>0</v>
      </c>
      <c r="F155" s="160">
        <v>300000</v>
      </c>
      <c r="G155" s="130">
        <v>500000</v>
      </c>
      <c r="H155" s="49">
        <f t="shared" si="9"/>
        <v>448835306.37422192</v>
      </c>
      <c r="I155" s="164">
        <v>1.7999999999999999E-2</v>
      </c>
      <c r="J155" s="51">
        <v>50000</v>
      </c>
      <c r="K155" s="193">
        <f t="shared" si="12"/>
        <v>670443565.64246619</v>
      </c>
      <c r="L155" s="34">
        <v>1.7999999999999999E-2</v>
      </c>
      <c r="M155" s="51">
        <f t="shared" si="10"/>
        <v>670493565.64246619</v>
      </c>
      <c r="N155" s="200">
        <f t="shared" si="11"/>
        <v>1119328872.0166881</v>
      </c>
    </row>
    <row r="156" spans="1:14" x14ac:dyDescent="0.3">
      <c r="A156" s="27"/>
      <c r="B156" s="224"/>
      <c r="C156" s="37">
        <v>9</v>
      </c>
      <c r="D156" s="180">
        <v>1700000</v>
      </c>
      <c r="E156" s="163">
        <v>0</v>
      </c>
      <c r="F156" s="160">
        <v>300000</v>
      </c>
      <c r="G156" s="130">
        <v>500000</v>
      </c>
      <c r="H156" s="49">
        <f t="shared" si="9"/>
        <v>457728741.88895792</v>
      </c>
      <c r="I156" s="164">
        <v>1.7999999999999999E-2</v>
      </c>
      <c r="J156" s="51">
        <v>50000</v>
      </c>
      <c r="K156" s="193">
        <f t="shared" si="12"/>
        <v>684191249.82403064</v>
      </c>
      <c r="L156" s="34">
        <v>1.7999999999999999E-2</v>
      </c>
      <c r="M156" s="51">
        <f t="shared" si="10"/>
        <v>684241249.82403064</v>
      </c>
      <c r="N156" s="200">
        <f t="shared" si="11"/>
        <v>1141969991.7129886</v>
      </c>
    </row>
    <row r="157" spans="1:14" x14ac:dyDescent="0.3">
      <c r="A157" s="27"/>
      <c r="B157" s="224"/>
      <c r="C157" s="37">
        <v>10</v>
      </c>
      <c r="D157" s="180">
        <v>1700000</v>
      </c>
      <c r="E157" s="163">
        <v>0</v>
      </c>
      <c r="F157" s="160">
        <v>300000</v>
      </c>
      <c r="G157" s="130">
        <v>500000</v>
      </c>
      <c r="H157" s="49">
        <f t="shared" si="9"/>
        <v>466782259.24295914</v>
      </c>
      <c r="I157" s="164">
        <v>1.7999999999999999E-2</v>
      </c>
      <c r="J157" s="51">
        <v>50000</v>
      </c>
      <c r="K157" s="193">
        <f t="shared" si="12"/>
        <v>698186392.32086325</v>
      </c>
      <c r="L157" s="34">
        <v>1.7999999999999999E-2</v>
      </c>
      <c r="M157" s="51">
        <f t="shared" si="10"/>
        <v>698236392.32086325</v>
      </c>
      <c r="N157" s="200">
        <f t="shared" si="11"/>
        <v>1165018651.5638223</v>
      </c>
    </row>
    <row r="158" spans="1:14" ht="17.25" thickBot="1" x14ac:dyDescent="0.35">
      <c r="A158" s="27"/>
      <c r="B158" s="224"/>
      <c r="C158" s="39">
        <v>11</v>
      </c>
      <c r="D158" s="180">
        <v>1700000</v>
      </c>
      <c r="E158" s="163">
        <v>0</v>
      </c>
      <c r="F158" s="160">
        <v>300000</v>
      </c>
      <c r="G158" s="130">
        <v>500000</v>
      </c>
      <c r="H158" s="49">
        <f t="shared" si="9"/>
        <v>475998739.90933239</v>
      </c>
      <c r="I158" s="164">
        <v>1.7999999999999999E-2</v>
      </c>
      <c r="J158" s="51">
        <v>50000</v>
      </c>
      <c r="K158" s="193">
        <f t="shared" si="12"/>
        <v>712433447.38263881</v>
      </c>
      <c r="L158" s="135">
        <v>1.7999999999999999E-2</v>
      </c>
      <c r="M158" s="51">
        <f t="shared" si="10"/>
        <v>712483447.38263881</v>
      </c>
      <c r="N158" s="200">
        <f t="shared" si="11"/>
        <v>1188482187.2919712</v>
      </c>
    </row>
    <row r="159" spans="1:14" ht="17.25" thickBot="1" x14ac:dyDescent="0.35">
      <c r="A159" s="27"/>
      <c r="B159" s="224"/>
      <c r="C159" s="29">
        <v>12</v>
      </c>
      <c r="D159" s="180">
        <v>1700000</v>
      </c>
      <c r="E159" s="163">
        <v>0</v>
      </c>
      <c r="F159" s="160">
        <v>300000</v>
      </c>
      <c r="G159" s="130">
        <v>500000</v>
      </c>
      <c r="H159" s="49">
        <f t="shared" si="9"/>
        <v>485381117.22770035</v>
      </c>
      <c r="I159" s="164">
        <v>1.7999999999999999E-2</v>
      </c>
      <c r="J159" s="51">
        <v>50000</v>
      </c>
      <c r="K159" s="193">
        <f t="shared" si="12"/>
        <v>726936949.43552625</v>
      </c>
      <c r="L159" s="136">
        <v>1.7999999999999999E-2</v>
      </c>
      <c r="M159" s="51">
        <f t="shared" si="10"/>
        <v>726986949.43552625</v>
      </c>
      <c r="N159" s="200">
        <f t="shared" si="11"/>
        <v>1212368066.6632266</v>
      </c>
    </row>
    <row r="160" spans="1:14" x14ac:dyDescent="0.3">
      <c r="A160" s="27">
        <v>14</v>
      </c>
      <c r="B160" s="224">
        <v>2035</v>
      </c>
      <c r="C160" s="36">
        <v>1</v>
      </c>
      <c r="D160" s="180">
        <v>1700000</v>
      </c>
      <c r="E160" s="163">
        <v>0</v>
      </c>
      <c r="F160" s="160">
        <v>300000</v>
      </c>
      <c r="G160" s="130">
        <v>500000</v>
      </c>
      <c r="H160" s="49">
        <f t="shared" si="9"/>
        <v>494932377.33779895</v>
      </c>
      <c r="I160" s="164">
        <v>1.7999999999999999E-2</v>
      </c>
      <c r="J160" s="51">
        <v>50000</v>
      </c>
      <c r="K160" s="193">
        <f t="shared" si="12"/>
        <v>731501297.23326838</v>
      </c>
      <c r="L160" s="134">
        <v>4.0000000000000001E-3</v>
      </c>
      <c r="M160" s="51">
        <f t="shared" si="10"/>
        <v>731551297.23326838</v>
      </c>
      <c r="N160" s="200">
        <f t="shared" si="11"/>
        <v>1226483674.5710673</v>
      </c>
    </row>
    <row r="161" spans="1:14" x14ac:dyDescent="0.3">
      <c r="A161" s="27"/>
      <c r="B161" s="224"/>
      <c r="C161" s="37">
        <v>2</v>
      </c>
      <c r="D161" s="180">
        <v>1700000</v>
      </c>
      <c r="E161" s="163">
        <v>0</v>
      </c>
      <c r="F161" s="160">
        <v>300000</v>
      </c>
      <c r="G161" s="130">
        <v>500000</v>
      </c>
      <c r="H161" s="49">
        <f t="shared" si="9"/>
        <v>504655560.12987936</v>
      </c>
      <c r="I161" s="164">
        <v>1.7999999999999999E-2</v>
      </c>
      <c r="J161" s="51">
        <v>50000</v>
      </c>
      <c r="K161" s="193">
        <f t="shared" si="12"/>
        <v>746348020.58346725</v>
      </c>
      <c r="L161" s="34">
        <v>1.7999999999999999E-2</v>
      </c>
      <c r="M161" s="51">
        <f t="shared" si="10"/>
        <v>746398020.58346725</v>
      </c>
      <c r="N161" s="200">
        <f t="shared" si="11"/>
        <v>1251053580.7133465</v>
      </c>
    </row>
    <row r="162" spans="1:14" x14ac:dyDescent="0.3">
      <c r="A162" s="27"/>
      <c r="B162" s="224"/>
      <c r="C162" s="37">
        <v>3</v>
      </c>
      <c r="D162" s="180">
        <v>1700000</v>
      </c>
      <c r="E162" s="163">
        <v>0</v>
      </c>
      <c r="F162" s="160">
        <v>300000</v>
      </c>
      <c r="G162" s="130">
        <v>500000</v>
      </c>
      <c r="H162" s="49">
        <f t="shared" si="9"/>
        <v>514553760.21221721</v>
      </c>
      <c r="I162" s="164">
        <v>1.7999999999999999E-2</v>
      </c>
      <c r="J162" s="51">
        <v>50000</v>
      </c>
      <c r="K162" s="193">
        <f t="shared" si="12"/>
        <v>761461984.9539696</v>
      </c>
      <c r="L162" s="34">
        <v>1.7999999999999999E-2</v>
      </c>
      <c r="M162" s="51">
        <f t="shared" si="10"/>
        <v>761511984.9539696</v>
      </c>
      <c r="N162" s="200">
        <f t="shared" si="11"/>
        <v>1276065745.1661868</v>
      </c>
    </row>
    <row r="163" spans="1:14" x14ac:dyDescent="0.3">
      <c r="A163" s="27"/>
      <c r="B163" s="224"/>
      <c r="C163" s="37">
        <v>4</v>
      </c>
      <c r="D163" s="180">
        <v>1700000</v>
      </c>
      <c r="E163" s="163">
        <v>0</v>
      </c>
      <c r="F163" s="160">
        <v>300000</v>
      </c>
      <c r="G163" s="130">
        <v>500000</v>
      </c>
      <c r="H163" s="49">
        <f t="shared" si="9"/>
        <v>524630127.8960371</v>
      </c>
      <c r="I163" s="164">
        <v>1.7999999999999999E-2</v>
      </c>
      <c r="J163" s="51">
        <v>50000</v>
      </c>
      <c r="K163" s="193">
        <f t="shared" si="12"/>
        <v>776848000.68314099</v>
      </c>
      <c r="L163" s="34">
        <v>1.7999999999999999E-2</v>
      </c>
      <c r="M163" s="51">
        <f t="shared" si="10"/>
        <v>776898000.68314099</v>
      </c>
      <c r="N163" s="200">
        <f t="shared" si="11"/>
        <v>1301528128.5791781</v>
      </c>
    </row>
    <row r="164" spans="1:14" x14ac:dyDescent="0.3">
      <c r="A164" s="27"/>
      <c r="B164" s="224"/>
      <c r="C164" s="37">
        <v>5</v>
      </c>
      <c r="D164" s="180">
        <v>1700000</v>
      </c>
      <c r="E164" s="163">
        <v>0</v>
      </c>
      <c r="F164" s="160">
        <v>300000</v>
      </c>
      <c r="G164" s="130">
        <v>500000</v>
      </c>
      <c r="H164" s="49">
        <f t="shared" si="9"/>
        <v>534887870.19816577</v>
      </c>
      <c r="I164" s="164">
        <v>1.7999999999999999E-2</v>
      </c>
      <c r="J164" s="51">
        <v>50000</v>
      </c>
      <c r="K164" s="193">
        <f t="shared" si="12"/>
        <v>792510964.69543755</v>
      </c>
      <c r="L164" s="34">
        <v>1.7999999999999999E-2</v>
      </c>
      <c r="M164" s="51">
        <f t="shared" si="10"/>
        <v>792560964.69543755</v>
      </c>
      <c r="N164" s="200">
        <f t="shared" si="11"/>
        <v>1327448834.8936033</v>
      </c>
    </row>
    <row r="165" spans="1:14" x14ac:dyDescent="0.3">
      <c r="A165" s="27"/>
      <c r="B165" s="224"/>
      <c r="C165" s="37">
        <v>6</v>
      </c>
      <c r="D165" s="180">
        <v>1700000</v>
      </c>
      <c r="E165" s="163">
        <v>0</v>
      </c>
      <c r="F165" s="160">
        <v>300000</v>
      </c>
      <c r="G165" s="130">
        <v>500000</v>
      </c>
      <c r="H165" s="49">
        <f t="shared" si="9"/>
        <v>545330251.86173272</v>
      </c>
      <c r="I165" s="164">
        <v>1.7999999999999999E-2</v>
      </c>
      <c r="J165" s="51">
        <v>50000</v>
      </c>
      <c r="K165" s="193">
        <f t="shared" si="12"/>
        <v>808455862.05995548</v>
      </c>
      <c r="L165" s="34">
        <v>1.7999999999999999E-2</v>
      </c>
      <c r="M165" s="51">
        <f t="shared" si="10"/>
        <v>808505862.05995548</v>
      </c>
      <c r="N165" s="200">
        <f t="shared" si="11"/>
        <v>1353836113.9216881</v>
      </c>
    </row>
    <row r="166" spans="1:14" x14ac:dyDescent="0.3">
      <c r="A166" s="27"/>
      <c r="B166" s="224"/>
      <c r="C166" s="37">
        <v>7</v>
      </c>
      <c r="D166" s="180">
        <v>1700000</v>
      </c>
      <c r="E166" s="163">
        <v>0</v>
      </c>
      <c r="F166" s="160">
        <v>300000</v>
      </c>
      <c r="G166" s="130">
        <v>500000</v>
      </c>
      <c r="H166" s="49">
        <f t="shared" si="9"/>
        <v>555960596.39524388</v>
      </c>
      <c r="I166" s="164">
        <v>1.7999999999999999E-2</v>
      </c>
      <c r="J166" s="51">
        <v>50000</v>
      </c>
      <c r="K166" s="193">
        <f t="shared" si="12"/>
        <v>824687767.57703471</v>
      </c>
      <c r="L166" s="34">
        <v>1.7999999999999999E-2</v>
      </c>
      <c r="M166" s="51">
        <f t="shared" si="10"/>
        <v>824737767.57703471</v>
      </c>
      <c r="N166" s="200">
        <f t="shared" si="11"/>
        <v>1380698363.9722786</v>
      </c>
    </row>
    <row r="167" spans="1:14" x14ac:dyDescent="0.3">
      <c r="A167" s="27"/>
      <c r="B167" s="224"/>
      <c r="C167" s="37">
        <v>8</v>
      </c>
      <c r="D167" s="180">
        <v>1700000</v>
      </c>
      <c r="E167" s="163">
        <v>0</v>
      </c>
      <c r="F167" s="160">
        <v>300000</v>
      </c>
      <c r="G167" s="130">
        <v>500000</v>
      </c>
      <c r="H167" s="49">
        <f t="shared" si="9"/>
        <v>566782287.13035822</v>
      </c>
      <c r="I167" s="164">
        <v>1.7999999999999999E-2</v>
      </c>
      <c r="J167" s="51">
        <v>50000</v>
      </c>
      <c r="K167" s="193">
        <f t="shared" si="12"/>
        <v>841211847.39342129</v>
      </c>
      <c r="L167" s="34">
        <v>1.7999999999999999E-2</v>
      </c>
      <c r="M167" s="51">
        <f t="shared" si="10"/>
        <v>841261847.39342129</v>
      </c>
      <c r="N167" s="200">
        <f t="shared" si="11"/>
        <v>1408044134.5237794</v>
      </c>
    </row>
    <row r="168" spans="1:14" x14ac:dyDescent="0.3">
      <c r="A168" s="27"/>
      <c r="B168" s="224"/>
      <c r="C168" s="37">
        <v>9</v>
      </c>
      <c r="D168" s="180">
        <v>1700000</v>
      </c>
      <c r="E168" s="163">
        <v>0</v>
      </c>
      <c r="F168" s="160">
        <v>300000</v>
      </c>
      <c r="G168" s="130">
        <v>500000</v>
      </c>
      <c r="H168" s="49">
        <f t="shared" si="9"/>
        <v>577798768.29870462</v>
      </c>
      <c r="I168" s="164">
        <v>1.7999999999999999E-2</v>
      </c>
      <c r="J168" s="51">
        <v>50000</v>
      </c>
      <c r="K168" s="193">
        <f t="shared" si="12"/>
        <v>858033360.64650285</v>
      </c>
      <c r="L168" s="34">
        <v>1.7999999999999999E-2</v>
      </c>
      <c r="M168" s="51">
        <f t="shared" si="10"/>
        <v>858083360.64650285</v>
      </c>
      <c r="N168" s="200">
        <f t="shared" si="11"/>
        <v>1435882128.9452076</v>
      </c>
    </row>
    <row r="169" spans="1:14" x14ac:dyDescent="0.3">
      <c r="A169" s="27"/>
      <c r="B169" s="224"/>
      <c r="C169" s="37">
        <v>10</v>
      </c>
      <c r="D169" s="180">
        <v>1700000</v>
      </c>
      <c r="E169" s="163">
        <v>0</v>
      </c>
      <c r="F169" s="160">
        <v>300000</v>
      </c>
      <c r="G169" s="130">
        <v>500000</v>
      </c>
      <c r="H169" s="49">
        <f t="shared" si="9"/>
        <v>589013546.12808132</v>
      </c>
      <c r="I169" s="164">
        <v>1.7999999999999999E-2</v>
      </c>
      <c r="J169" s="51">
        <v>50000</v>
      </c>
      <c r="K169" s="193">
        <f t="shared" si="12"/>
        <v>875157661.13813996</v>
      </c>
      <c r="L169" s="34">
        <v>1.7999999999999999E-2</v>
      </c>
      <c r="M169" s="51">
        <f t="shared" si="10"/>
        <v>875207661.13813996</v>
      </c>
      <c r="N169" s="200">
        <f t="shared" si="11"/>
        <v>1464221207.2662213</v>
      </c>
    </row>
    <row r="170" spans="1:14" ht="17.25" thickBot="1" x14ac:dyDescent="0.35">
      <c r="A170" s="27"/>
      <c r="B170" s="224"/>
      <c r="C170" s="39">
        <v>11</v>
      </c>
      <c r="D170" s="180">
        <v>1700000</v>
      </c>
      <c r="E170" s="163">
        <v>0</v>
      </c>
      <c r="F170" s="160">
        <v>300000</v>
      </c>
      <c r="G170" s="130">
        <v>500000</v>
      </c>
      <c r="H170" s="49">
        <f t="shared" si="9"/>
        <v>600430189.95838678</v>
      </c>
      <c r="I170" s="164">
        <v>1.7999999999999999E-2</v>
      </c>
      <c r="J170" s="51">
        <v>50000</v>
      </c>
      <c r="K170" s="193">
        <f t="shared" si="12"/>
        <v>892590199.03862643</v>
      </c>
      <c r="L170" s="135">
        <v>1.7999999999999999E-2</v>
      </c>
      <c r="M170" s="51">
        <f t="shared" si="10"/>
        <v>892640199.03862643</v>
      </c>
      <c r="N170" s="200">
        <f t="shared" si="11"/>
        <v>1493070388.9970131</v>
      </c>
    </row>
    <row r="171" spans="1:14" ht="17.25" thickBot="1" x14ac:dyDescent="0.35">
      <c r="A171" s="27"/>
      <c r="B171" s="224"/>
      <c r="C171" s="29">
        <v>12</v>
      </c>
      <c r="D171" s="180">
        <v>1700000</v>
      </c>
      <c r="E171" s="163">
        <v>0</v>
      </c>
      <c r="F171" s="160">
        <v>300000</v>
      </c>
      <c r="G171" s="130">
        <v>500000</v>
      </c>
      <c r="H171" s="49">
        <f t="shared" si="9"/>
        <v>612052333.37763774</v>
      </c>
      <c r="I171" s="164">
        <v>1.7999999999999999E-2</v>
      </c>
      <c r="J171" s="51">
        <v>50000</v>
      </c>
      <c r="K171" s="193">
        <f t="shared" si="12"/>
        <v>910336522.62132168</v>
      </c>
      <c r="L171" s="136">
        <v>1.7999999999999999E-2</v>
      </c>
      <c r="M171" s="51">
        <f t="shared" si="10"/>
        <v>910386522.62132168</v>
      </c>
      <c r="N171" s="200">
        <f t="shared" si="11"/>
        <v>1522438855.9989595</v>
      </c>
    </row>
    <row r="172" spans="1:14" x14ac:dyDescent="0.3">
      <c r="A172" s="27">
        <v>15</v>
      </c>
      <c r="B172" s="224">
        <v>2036</v>
      </c>
      <c r="C172" s="36">
        <v>1</v>
      </c>
      <c r="D172" s="180">
        <v>1700000</v>
      </c>
      <c r="E172" s="163">
        <v>0</v>
      </c>
      <c r="F172" s="160">
        <v>300000</v>
      </c>
      <c r="G172" s="130">
        <v>500000</v>
      </c>
      <c r="H172" s="49">
        <f t="shared" si="9"/>
        <v>623883675.37843525</v>
      </c>
      <c r="I172" s="164">
        <v>1.7999999999999999E-2</v>
      </c>
      <c r="J172" s="51">
        <v>50000</v>
      </c>
      <c r="K172" s="193">
        <f t="shared" si="12"/>
        <v>915634468.71180701</v>
      </c>
      <c r="L172" s="134">
        <v>4.0000000000000001E-3</v>
      </c>
      <c r="M172" s="51">
        <f t="shared" si="10"/>
        <v>915684468.71180701</v>
      </c>
      <c r="N172" s="200">
        <f t="shared" si="11"/>
        <v>1539568144.0902424</v>
      </c>
    </row>
    <row r="173" spans="1:14" x14ac:dyDescent="0.3">
      <c r="A173" s="27"/>
      <c r="B173" s="224"/>
      <c r="C173" s="37">
        <v>2</v>
      </c>
      <c r="D173" s="180">
        <v>1700000</v>
      </c>
      <c r="E173" s="163">
        <v>0</v>
      </c>
      <c r="F173" s="160">
        <v>300000</v>
      </c>
      <c r="G173" s="130">
        <v>500000</v>
      </c>
      <c r="H173" s="49">
        <f t="shared" si="9"/>
        <v>635927981.53524709</v>
      </c>
      <c r="I173" s="164">
        <v>1.7999999999999999E-2</v>
      </c>
      <c r="J173" s="51">
        <v>50000</v>
      </c>
      <c r="K173" s="193">
        <f t="shared" si="12"/>
        <v>933795589.14861953</v>
      </c>
      <c r="L173" s="34">
        <v>1.7999999999999999E-2</v>
      </c>
      <c r="M173" s="51">
        <f t="shared" si="10"/>
        <v>933845589.14861953</v>
      </c>
      <c r="N173" s="200">
        <f t="shared" si="11"/>
        <v>1569773570.6838665</v>
      </c>
    </row>
    <row r="174" spans="1:14" x14ac:dyDescent="0.3">
      <c r="A174" s="27"/>
      <c r="B174" s="224"/>
      <c r="C174" s="37">
        <v>3</v>
      </c>
      <c r="D174" s="180">
        <v>1700000</v>
      </c>
      <c r="E174" s="163">
        <v>0</v>
      </c>
      <c r="F174" s="160">
        <v>300000</v>
      </c>
      <c r="G174" s="130">
        <v>500000</v>
      </c>
      <c r="H174" s="49">
        <f t="shared" si="9"/>
        <v>648189085.20288157</v>
      </c>
      <c r="I174" s="164">
        <v>1.7999999999999999E-2</v>
      </c>
      <c r="J174" s="51">
        <v>50000</v>
      </c>
      <c r="K174" s="193">
        <f t="shared" si="12"/>
        <v>952283609.75329471</v>
      </c>
      <c r="L174" s="34">
        <v>1.7999999999999999E-2</v>
      </c>
      <c r="M174" s="51">
        <f t="shared" si="10"/>
        <v>952333609.75329471</v>
      </c>
      <c r="N174" s="200">
        <f t="shared" si="11"/>
        <v>1600522694.9561763</v>
      </c>
    </row>
    <row r="175" spans="1:14" x14ac:dyDescent="0.3">
      <c r="A175" s="27"/>
      <c r="B175" s="224"/>
      <c r="C175" s="37">
        <v>4</v>
      </c>
      <c r="D175" s="180">
        <v>1700000</v>
      </c>
      <c r="E175" s="163">
        <v>0</v>
      </c>
      <c r="F175" s="160">
        <v>300000</v>
      </c>
      <c r="G175" s="130">
        <v>500000</v>
      </c>
      <c r="H175" s="49">
        <f t="shared" si="9"/>
        <v>660670888.7365334</v>
      </c>
      <c r="I175" s="164">
        <v>1.7999999999999999E-2</v>
      </c>
      <c r="J175" s="51">
        <v>50000</v>
      </c>
      <c r="K175" s="193">
        <f t="shared" si="12"/>
        <v>971104414.72885406</v>
      </c>
      <c r="L175" s="34">
        <v>1.7999999999999999E-2</v>
      </c>
      <c r="M175" s="51">
        <f t="shared" si="10"/>
        <v>971154414.72885406</v>
      </c>
      <c r="N175" s="200">
        <f t="shared" si="11"/>
        <v>1631825303.4653873</v>
      </c>
    </row>
    <row r="176" spans="1:14" x14ac:dyDescent="0.3">
      <c r="A176" s="27"/>
      <c r="B176" s="224"/>
      <c r="C176" s="37">
        <v>5</v>
      </c>
      <c r="D176" s="180">
        <v>1700000</v>
      </c>
      <c r="E176" s="163">
        <v>0</v>
      </c>
      <c r="F176" s="160">
        <v>300000</v>
      </c>
      <c r="G176" s="130">
        <v>500000</v>
      </c>
      <c r="H176" s="49">
        <f t="shared" si="9"/>
        <v>673377364.73379099</v>
      </c>
      <c r="I176" s="164">
        <v>1.7999999999999999E-2</v>
      </c>
      <c r="J176" s="51">
        <v>50000</v>
      </c>
      <c r="K176" s="193">
        <f t="shared" si="12"/>
        <v>990263994.19397342</v>
      </c>
      <c r="L176" s="34">
        <v>1.7999999999999999E-2</v>
      </c>
      <c r="M176" s="51">
        <f t="shared" si="10"/>
        <v>990313994.19397342</v>
      </c>
      <c r="N176" s="200">
        <f t="shared" si="11"/>
        <v>1663691358.9277644</v>
      </c>
    </row>
    <row r="177" spans="1:14" x14ac:dyDescent="0.3">
      <c r="A177" s="27"/>
      <c r="B177" s="224"/>
      <c r="C177" s="37">
        <v>6</v>
      </c>
      <c r="D177" s="180">
        <v>1700000</v>
      </c>
      <c r="E177" s="163">
        <v>0</v>
      </c>
      <c r="F177" s="160">
        <v>300000</v>
      </c>
      <c r="G177" s="130">
        <v>500000</v>
      </c>
      <c r="H177" s="49">
        <f t="shared" si="9"/>
        <v>686312557.29899919</v>
      </c>
      <c r="I177" s="164">
        <v>1.7999999999999999E-2</v>
      </c>
      <c r="J177" s="51">
        <v>50000</v>
      </c>
      <c r="K177" s="193">
        <f t="shared" si="12"/>
        <v>1009768446.0894649</v>
      </c>
      <c r="L177" s="34">
        <v>1.7999999999999999E-2</v>
      </c>
      <c r="M177" s="51">
        <f t="shared" si="10"/>
        <v>1009818446.0894649</v>
      </c>
      <c r="N177" s="200">
        <f t="shared" si="11"/>
        <v>1696131003.388464</v>
      </c>
    </row>
    <row r="178" spans="1:14" x14ac:dyDescent="0.3">
      <c r="A178" s="27"/>
      <c r="B178" s="224"/>
      <c r="C178" s="37">
        <v>7</v>
      </c>
      <c r="D178" s="180">
        <v>1700000</v>
      </c>
      <c r="E178" s="163">
        <v>0</v>
      </c>
      <c r="F178" s="160">
        <v>300000</v>
      </c>
      <c r="G178" s="130">
        <v>500000</v>
      </c>
      <c r="H178" s="49">
        <f t="shared" si="9"/>
        <v>699480583.33038116</v>
      </c>
      <c r="I178" s="164">
        <v>1.7999999999999999E-2</v>
      </c>
      <c r="J178" s="51">
        <v>50000</v>
      </c>
      <c r="K178" s="193">
        <f t="shared" si="12"/>
        <v>1029623978.1190753</v>
      </c>
      <c r="L178" s="34">
        <v>1.7999999999999999E-2</v>
      </c>
      <c r="M178" s="51">
        <f t="shared" si="10"/>
        <v>1029673978.1190753</v>
      </c>
      <c r="N178" s="200">
        <f t="shared" si="11"/>
        <v>1729154561.4494565</v>
      </c>
    </row>
    <row r="179" spans="1:14" x14ac:dyDescent="0.3">
      <c r="A179" s="27"/>
      <c r="B179" s="224"/>
      <c r="C179" s="37">
        <v>8</v>
      </c>
      <c r="D179" s="180">
        <v>1700000</v>
      </c>
      <c r="E179" s="163">
        <v>0</v>
      </c>
      <c r="F179" s="160">
        <v>300000</v>
      </c>
      <c r="G179" s="130">
        <v>500000</v>
      </c>
      <c r="H179" s="49">
        <f t="shared" si="9"/>
        <v>712885633.83032799</v>
      </c>
      <c r="I179" s="164">
        <v>1.7999999999999999E-2</v>
      </c>
      <c r="J179" s="51">
        <v>50000</v>
      </c>
      <c r="K179" s="193">
        <f t="shared" si="12"/>
        <v>1049836909.7252187</v>
      </c>
      <c r="L179" s="34">
        <v>1.7999999999999999E-2</v>
      </c>
      <c r="M179" s="51">
        <f t="shared" si="10"/>
        <v>1049886909.7252187</v>
      </c>
      <c r="N179" s="200">
        <f t="shared" si="11"/>
        <v>1762772543.5555468</v>
      </c>
    </row>
    <row r="180" spans="1:14" x14ac:dyDescent="0.3">
      <c r="A180" s="27"/>
      <c r="B180" s="224"/>
      <c r="C180" s="37">
        <v>9</v>
      </c>
      <c r="D180" s="180">
        <v>1700000</v>
      </c>
      <c r="E180" s="163">
        <v>0</v>
      </c>
      <c r="F180" s="160">
        <v>300000</v>
      </c>
      <c r="G180" s="130">
        <v>500000</v>
      </c>
      <c r="H180" s="49">
        <f t="shared" si="9"/>
        <v>726531975.23927391</v>
      </c>
      <c r="I180" s="164">
        <v>1.7999999999999999E-2</v>
      </c>
      <c r="J180" s="51">
        <v>50000</v>
      </c>
      <c r="K180" s="193">
        <f t="shared" si="12"/>
        <v>1070413674.1002725</v>
      </c>
      <c r="L180" s="34">
        <v>1.7999999999999999E-2</v>
      </c>
      <c r="M180" s="51">
        <f t="shared" si="10"/>
        <v>1070463674.1002725</v>
      </c>
      <c r="N180" s="200">
        <f t="shared" si="11"/>
        <v>1796995649.3395464</v>
      </c>
    </row>
    <row r="181" spans="1:14" x14ac:dyDescent="0.3">
      <c r="A181" s="27"/>
      <c r="B181" s="224"/>
      <c r="C181" s="37">
        <v>10</v>
      </c>
      <c r="D181" s="180">
        <v>1700000</v>
      </c>
      <c r="E181" s="163">
        <v>0</v>
      </c>
      <c r="F181" s="160">
        <v>300000</v>
      </c>
      <c r="G181" s="130">
        <v>500000</v>
      </c>
      <c r="H181" s="49">
        <f t="shared" si="9"/>
        <v>740423950.79358089</v>
      </c>
      <c r="I181" s="164">
        <v>1.7999999999999999E-2</v>
      </c>
      <c r="J181" s="51">
        <v>50000</v>
      </c>
      <c r="K181" s="193">
        <f t="shared" si="12"/>
        <v>1091360820.2340775</v>
      </c>
      <c r="L181" s="34">
        <v>1.7999999999999999E-2</v>
      </c>
      <c r="M181" s="51">
        <f t="shared" si="10"/>
        <v>1091410820.2340775</v>
      </c>
      <c r="N181" s="200">
        <f t="shared" si="11"/>
        <v>1831834771.0276585</v>
      </c>
    </row>
    <row r="182" spans="1:14" ht="17.25" thickBot="1" x14ac:dyDescent="0.35">
      <c r="A182" s="27"/>
      <c r="B182" s="224"/>
      <c r="C182" s="39">
        <v>11</v>
      </c>
      <c r="D182" s="180">
        <v>1700000</v>
      </c>
      <c r="E182" s="163">
        <v>0</v>
      </c>
      <c r="F182" s="160">
        <v>300000</v>
      </c>
      <c r="G182" s="130">
        <v>500000</v>
      </c>
      <c r="H182" s="49">
        <f t="shared" si="9"/>
        <v>754565981.90786529</v>
      </c>
      <c r="I182" s="164">
        <v>1.7999999999999999E-2</v>
      </c>
      <c r="J182" s="51">
        <v>50000</v>
      </c>
      <c r="K182" s="193">
        <f t="shared" si="12"/>
        <v>1112685014.9982908</v>
      </c>
      <c r="L182" s="135">
        <v>1.7999999999999999E-2</v>
      </c>
      <c r="M182" s="51">
        <f t="shared" si="10"/>
        <v>1112735014.9982908</v>
      </c>
      <c r="N182" s="200">
        <f t="shared" si="11"/>
        <v>1867300996.9061561</v>
      </c>
    </row>
    <row r="183" spans="1:14" ht="17.25" thickBot="1" x14ac:dyDescent="0.35">
      <c r="A183" s="27"/>
      <c r="B183" s="224"/>
      <c r="C183" s="29">
        <v>12</v>
      </c>
      <c r="D183" s="180">
        <v>1700000</v>
      </c>
      <c r="E183" s="163">
        <v>0</v>
      </c>
      <c r="F183" s="160">
        <v>300000</v>
      </c>
      <c r="G183" s="130">
        <v>500000</v>
      </c>
      <c r="H183" s="49">
        <f t="shared" si="9"/>
        <v>768962569.58220685</v>
      </c>
      <c r="I183" s="164">
        <v>1.7999999999999999E-2</v>
      </c>
      <c r="J183" s="51">
        <v>50000</v>
      </c>
      <c r="K183" s="193">
        <f t="shared" si="12"/>
        <v>1134393045.26826</v>
      </c>
      <c r="L183" s="136">
        <v>1.7999999999999999E-2</v>
      </c>
      <c r="M183" s="51">
        <f t="shared" si="10"/>
        <v>1134443045.26826</v>
      </c>
      <c r="N183" s="200">
        <f t="shared" si="11"/>
        <v>1903405614.8504667</v>
      </c>
    </row>
    <row r="184" spans="1:14" x14ac:dyDescent="0.3">
      <c r="A184" s="27">
        <v>16</v>
      </c>
      <c r="B184" s="224">
        <v>2037</v>
      </c>
      <c r="C184" s="36">
        <v>1</v>
      </c>
      <c r="D184" s="180">
        <v>1700000</v>
      </c>
      <c r="E184" s="163">
        <v>0</v>
      </c>
      <c r="F184" s="160">
        <v>300000</v>
      </c>
      <c r="G184" s="130">
        <v>500000</v>
      </c>
      <c r="H184" s="49">
        <f t="shared" si="9"/>
        <v>783618295.83468652</v>
      </c>
      <c r="I184" s="164">
        <v>1.7999999999999999E-2</v>
      </c>
      <c r="J184" s="51">
        <v>50000</v>
      </c>
      <c r="K184" s="193">
        <f t="shared" si="12"/>
        <v>1140587217.449333</v>
      </c>
      <c r="L184" s="134">
        <v>4.0000000000000001E-3</v>
      </c>
      <c r="M184" s="51">
        <f t="shared" si="10"/>
        <v>1140637217.449333</v>
      </c>
      <c r="N184" s="200">
        <f t="shared" si="11"/>
        <v>1924255513.2840195</v>
      </c>
    </row>
    <row r="185" spans="1:14" x14ac:dyDescent="0.3">
      <c r="A185" s="27"/>
      <c r="B185" s="224"/>
      <c r="C185" s="37">
        <v>2</v>
      </c>
      <c r="D185" s="180">
        <v>1700000</v>
      </c>
      <c r="E185" s="163">
        <v>0</v>
      </c>
      <c r="F185" s="160">
        <v>300000</v>
      </c>
      <c r="G185" s="130">
        <v>500000</v>
      </c>
      <c r="H185" s="49">
        <f t="shared" si="9"/>
        <v>798537825.15971088</v>
      </c>
      <c r="I185" s="164">
        <v>1.7999999999999999E-2</v>
      </c>
      <c r="J185" s="51">
        <v>50000</v>
      </c>
      <c r="K185" s="193">
        <f t="shared" si="12"/>
        <v>1162797487.363421</v>
      </c>
      <c r="L185" s="34">
        <v>1.7999999999999999E-2</v>
      </c>
      <c r="M185" s="51">
        <f t="shared" si="10"/>
        <v>1162847487.363421</v>
      </c>
      <c r="N185" s="200">
        <f t="shared" si="11"/>
        <v>1961385312.5231318</v>
      </c>
    </row>
    <row r="186" spans="1:14" x14ac:dyDescent="0.3">
      <c r="A186" s="27"/>
      <c r="B186" s="224"/>
      <c r="C186" s="37">
        <v>3</v>
      </c>
      <c r="D186" s="180">
        <v>1700000</v>
      </c>
      <c r="E186" s="163">
        <v>0</v>
      </c>
      <c r="F186" s="160">
        <v>300000</v>
      </c>
      <c r="G186" s="130">
        <v>500000</v>
      </c>
      <c r="H186" s="49">
        <f t="shared" si="9"/>
        <v>813725906.01258564</v>
      </c>
      <c r="I186" s="164">
        <v>1.7999999999999999E-2</v>
      </c>
      <c r="J186" s="51">
        <v>50000</v>
      </c>
      <c r="K186" s="193">
        <f t="shared" si="12"/>
        <v>1185407542.1359625</v>
      </c>
      <c r="L186" s="34">
        <v>1.7999999999999999E-2</v>
      </c>
      <c r="M186" s="51">
        <f t="shared" si="10"/>
        <v>1185457542.1359625</v>
      </c>
      <c r="N186" s="200">
        <f t="shared" si="11"/>
        <v>1999183448.1485481</v>
      </c>
    </row>
    <row r="187" spans="1:14" x14ac:dyDescent="0.3">
      <c r="A187" s="27"/>
      <c r="B187" s="224"/>
      <c r="C187" s="37">
        <v>4</v>
      </c>
      <c r="D187" s="180">
        <v>1700000</v>
      </c>
      <c r="E187" s="163">
        <v>0</v>
      </c>
      <c r="F187" s="160">
        <v>300000</v>
      </c>
      <c r="G187" s="130">
        <v>500000</v>
      </c>
      <c r="H187" s="49">
        <f t="shared" si="9"/>
        <v>829187372.32081223</v>
      </c>
      <c r="I187" s="164">
        <v>1.7999999999999999E-2</v>
      </c>
      <c r="J187" s="51">
        <v>50000</v>
      </c>
      <c r="K187" s="193">
        <f t="shared" si="12"/>
        <v>1208424577.8944099</v>
      </c>
      <c r="L187" s="34">
        <v>1.7999999999999999E-2</v>
      </c>
      <c r="M187" s="51">
        <f t="shared" si="10"/>
        <v>1208474577.8944099</v>
      </c>
      <c r="N187" s="200">
        <f t="shared" si="11"/>
        <v>2037661950.2152221</v>
      </c>
    </row>
    <row r="188" spans="1:14" x14ac:dyDescent="0.3">
      <c r="A188" s="27"/>
      <c r="B188" s="224"/>
      <c r="C188" s="37">
        <v>5</v>
      </c>
      <c r="D188" s="180">
        <v>1700000</v>
      </c>
      <c r="E188" s="163">
        <v>0</v>
      </c>
      <c r="F188" s="160">
        <v>300000</v>
      </c>
      <c r="G188" s="130">
        <v>500000</v>
      </c>
      <c r="H188" s="49">
        <f t="shared" si="9"/>
        <v>844927145.02258682</v>
      </c>
      <c r="I188" s="164">
        <v>1.7999999999999999E-2</v>
      </c>
      <c r="J188" s="51">
        <v>50000</v>
      </c>
      <c r="K188" s="193">
        <f t="shared" si="12"/>
        <v>1231855920.2965093</v>
      </c>
      <c r="L188" s="34">
        <v>1.7999999999999999E-2</v>
      </c>
      <c r="M188" s="51">
        <f t="shared" si="10"/>
        <v>1231905920.2965093</v>
      </c>
      <c r="N188" s="200">
        <f t="shared" si="11"/>
        <v>2076833065.3190961</v>
      </c>
    </row>
    <row r="189" spans="1:14" x14ac:dyDescent="0.3">
      <c r="A189" s="27"/>
      <c r="B189" s="224"/>
      <c r="C189" s="37">
        <v>6</v>
      </c>
      <c r="D189" s="180">
        <v>1700000</v>
      </c>
      <c r="E189" s="163">
        <v>0</v>
      </c>
      <c r="F189" s="160">
        <v>300000</v>
      </c>
      <c r="G189" s="130">
        <v>500000</v>
      </c>
      <c r="H189" s="49">
        <f t="shared" si="9"/>
        <v>860950233.63299334</v>
      </c>
      <c r="I189" s="164">
        <v>1.7999999999999999E-2</v>
      </c>
      <c r="J189" s="51">
        <v>50000</v>
      </c>
      <c r="K189" s="193">
        <f t="shared" si="12"/>
        <v>1255709026.8618464</v>
      </c>
      <c r="L189" s="34">
        <v>1.7999999999999999E-2</v>
      </c>
      <c r="M189" s="51">
        <f t="shared" si="10"/>
        <v>1255759026.8618464</v>
      </c>
      <c r="N189" s="200">
        <f t="shared" si="11"/>
        <v>2116709260.4948397</v>
      </c>
    </row>
    <row r="190" spans="1:14" x14ac:dyDescent="0.3">
      <c r="A190" s="27"/>
      <c r="B190" s="224"/>
      <c r="C190" s="37">
        <v>7</v>
      </c>
      <c r="D190" s="180">
        <v>1700000</v>
      </c>
      <c r="E190" s="163">
        <v>0</v>
      </c>
      <c r="F190" s="160">
        <v>300000</v>
      </c>
      <c r="G190" s="130">
        <v>500000</v>
      </c>
      <c r="H190" s="49">
        <f t="shared" si="9"/>
        <v>877261737.83838725</v>
      </c>
      <c r="I190" s="164">
        <v>1.7999999999999999E-2</v>
      </c>
      <c r="J190" s="51">
        <v>50000</v>
      </c>
      <c r="K190" s="193">
        <f t="shared" si="12"/>
        <v>1279991489.3453598</v>
      </c>
      <c r="L190" s="34">
        <v>1.7999999999999999E-2</v>
      </c>
      <c r="M190" s="51">
        <f t="shared" si="10"/>
        <v>1280041489.3453598</v>
      </c>
      <c r="N190" s="200">
        <f t="shared" si="11"/>
        <v>2157303227.1837473</v>
      </c>
    </row>
    <row r="191" spans="1:14" x14ac:dyDescent="0.3">
      <c r="A191" s="27"/>
      <c r="B191" s="224"/>
      <c r="C191" s="37">
        <v>8</v>
      </c>
      <c r="D191" s="180">
        <v>1700000</v>
      </c>
      <c r="E191" s="163">
        <v>0</v>
      </c>
      <c r="F191" s="160">
        <v>300000</v>
      </c>
      <c r="G191" s="130">
        <v>500000</v>
      </c>
      <c r="H191" s="49">
        <f t="shared" si="9"/>
        <v>893866849.11947823</v>
      </c>
      <c r="I191" s="164">
        <v>1.7999999999999999E-2</v>
      </c>
      <c r="J191" s="51">
        <v>50000</v>
      </c>
      <c r="K191" s="193">
        <f t="shared" si="12"/>
        <v>1304711036.1535764</v>
      </c>
      <c r="L191" s="34">
        <v>1.7999999999999999E-2</v>
      </c>
      <c r="M191" s="51">
        <f t="shared" si="10"/>
        <v>1304761036.1535764</v>
      </c>
      <c r="N191" s="200">
        <f t="shared" si="11"/>
        <v>2198627885.2730546</v>
      </c>
    </row>
    <row r="192" spans="1:14" x14ac:dyDescent="0.3">
      <c r="A192" s="27"/>
      <c r="B192" s="224"/>
      <c r="C192" s="37">
        <v>9</v>
      </c>
      <c r="D192" s="180">
        <v>1700000</v>
      </c>
      <c r="E192" s="163">
        <v>0</v>
      </c>
      <c r="F192" s="160">
        <v>300000</v>
      </c>
      <c r="G192" s="130">
        <v>500000</v>
      </c>
      <c r="H192" s="49">
        <f t="shared" si="9"/>
        <v>910770852.40362883</v>
      </c>
      <c r="I192" s="164">
        <v>1.7999999999999999E-2</v>
      </c>
      <c r="J192" s="51">
        <v>50000</v>
      </c>
      <c r="K192" s="193">
        <f t="shared" si="12"/>
        <v>1329875534.8043408</v>
      </c>
      <c r="L192" s="34">
        <v>1.7999999999999999E-2</v>
      </c>
      <c r="M192" s="51">
        <f t="shared" si="10"/>
        <v>1329925534.8043408</v>
      </c>
      <c r="N192" s="200">
        <f t="shared" si="11"/>
        <v>2240696387.2079697</v>
      </c>
    </row>
    <row r="193" spans="1:14" x14ac:dyDescent="0.3">
      <c r="A193" s="27"/>
      <c r="B193" s="224"/>
      <c r="C193" s="37">
        <v>10</v>
      </c>
      <c r="D193" s="180">
        <v>1700000</v>
      </c>
      <c r="E193" s="163">
        <v>0</v>
      </c>
      <c r="F193" s="160">
        <v>300000</v>
      </c>
      <c r="G193" s="130">
        <v>500000</v>
      </c>
      <c r="H193" s="49">
        <f t="shared" si="9"/>
        <v>927979127.74689412</v>
      </c>
      <c r="I193" s="164">
        <v>1.7999999999999999E-2</v>
      </c>
      <c r="J193" s="51">
        <v>50000</v>
      </c>
      <c r="K193" s="193">
        <f t="shared" si="12"/>
        <v>1355492994.430819</v>
      </c>
      <c r="L193" s="34">
        <v>1.7999999999999999E-2</v>
      </c>
      <c r="M193" s="51">
        <f t="shared" si="10"/>
        <v>1355542994.430819</v>
      </c>
      <c r="N193" s="200">
        <f t="shared" si="11"/>
        <v>2283522122.1777134</v>
      </c>
    </row>
    <row r="194" spans="1:14" ht="17.25" thickBot="1" x14ac:dyDescent="0.35">
      <c r="A194" s="38"/>
      <c r="B194" s="224"/>
      <c r="C194" s="39">
        <v>11</v>
      </c>
      <c r="D194" s="180">
        <v>1700000</v>
      </c>
      <c r="E194" s="163">
        <v>0</v>
      </c>
      <c r="F194" s="160">
        <v>300000</v>
      </c>
      <c r="G194" s="130">
        <v>500000</v>
      </c>
      <c r="H194" s="49">
        <f t="shared" si="9"/>
        <v>945497152.0463382</v>
      </c>
      <c r="I194" s="164">
        <v>1.7999999999999999E-2</v>
      </c>
      <c r="J194" s="51">
        <v>50000</v>
      </c>
      <c r="K194" s="193">
        <f t="shared" si="12"/>
        <v>1381571568.3305738</v>
      </c>
      <c r="L194" s="135">
        <v>1.7999999999999999E-2</v>
      </c>
      <c r="M194" s="51">
        <f t="shared" si="10"/>
        <v>1381621568.3305738</v>
      </c>
      <c r="N194" s="200">
        <f t="shared" si="11"/>
        <v>2327118720.3769121</v>
      </c>
    </row>
    <row r="195" spans="1:14" s="43" customFormat="1" ht="17.25" thickBot="1" x14ac:dyDescent="0.35">
      <c r="A195" s="40"/>
      <c r="B195" s="224"/>
      <c r="C195" s="29">
        <v>12</v>
      </c>
      <c r="D195" s="180">
        <v>1700000</v>
      </c>
      <c r="E195" s="163">
        <v>0</v>
      </c>
      <c r="F195" s="160">
        <v>300000</v>
      </c>
      <c r="G195" s="130">
        <v>500000</v>
      </c>
      <c r="H195" s="49">
        <f t="shared" si="9"/>
        <v>963330500.78317225</v>
      </c>
      <c r="I195" s="164">
        <v>1.7999999999999999E-2</v>
      </c>
      <c r="J195" s="51">
        <v>50000</v>
      </c>
      <c r="K195" s="193">
        <f t="shared" si="12"/>
        <v>1408119556.5605242</v>
      </c>
      <c r="L195" s="136">
        <v>1.7999999999999999E-2</v>
      </c>
      <c r="M195" s="51">
        <f t="shared" si="10"/>
        <v>1408169556.5605242</v>
      </c>
      <c r="N195" s="200">
        <f t="shared" si="11"/>
        <v>2371500057.3436966</v>
      </c>
    </row>
    <row r="196" spans="1:14" s="60" customFormat="1" x14ac:dyDescent="0.3">
      <c r="A196" s="58" t="s">
        <v>91</v>
      </c>
      <c r="B196" s="225">
        <v>2038</v>
      </c>
      <c r="C196" s="59">
        <v>1</v>
      </c>
      <c r="D196" s="180">
        <v>1700000</v>
      </c>
      <c r="E196" s="163">
        <v>0</v>
      </c>
      <c r="F196" s="160">
        <v>300000</v>
      </c>
      <c r="G196" s="130">
        <v>500000</v>
      </c>
      <c r="H196" s="49">
        <f t="shared" si="9"/>
        <v>981484849.79726934</v>
      </c>
      <c r="I196" s="164">
        <v>1.7999999999999999E-2</v>
      </c>
      <c r="J196" s="51">
        <v>50000</v>
      </c>
      <c r="K196" s="193">
        <f t="shared" si="12"/>
        <v>1415408634.7867663</v>
      </c>
      <c r="L196" s="134">
        <v>4.0000000000000001E-3</v>
      </c>
      <c r="M196" s="51">
        <f t="shared" si="10"/>
        <v>1415458634.7867663</v>
      </c>
      <c r="N196" s="200">
        <f t="shared" si="11"/>
        <v>2396943484.5840359</v>
      </c>
    </row>
    <row r="197" spans="1:14" s="60" customFormat="1" x14ac:dyDescent="0.3">
      <c r="A197" s="61"/>
      <c r="B197" s="225"/>
      <c r="C197" s="62">
        <v>2</v>
      </c>
      <c r="D197" s="180">
        <v>1700000</v>
      </c>
      <c r="E197" s="163">
        <v>0</v>
      </c>
      <c r="F197" s="160">
        <v>300000</v>
      </c>
      <c r="G197" s="130">
        <v>500000</v>
      </c>
      <c r="H197" s="49">
        <f t="shared" si="9"/>
        <v>999965977.09362018</v>
      </c>
      <c r="I197" s="164">
        <v>1.7999999999999999E-2</v>
      </c>
      <c r="J197" s="51">
        <v>50000</v>
      </c>
      <c r="K197" s="193">
        <f t="shared" si="12"/>
        <v>1442565690.2129281</v>
      </c>
      <c r="L197" s="34">
        <v>1.7999999999999999E-2</v>
      </c>
      <c r="M197" s="51">
        <f t="shared" si="10"/>
        <v>1442615690.2129281</v>
      </c>
      <c r="N197" s="200">
        <f t="shared" si="11"/>
        <v>2442581667.3065481</v>
      </c>
    </row>
    <row r="198" spans="1:14" s="60" customFormat="1" x14ac:dyDescent="0.3">
      <c r="A198" s="61"/>
      <c r="B198" s="225"/>
      <c r="C198" s="62">
        <v>3</v>
      </c>
      <c r="D198" s="180">
        <v>1700000</v>
      </c>
      <c r="E198" s="163">
        <v>0</v>
      </c>
      <c r="F198" s="160">
        <v>300000</v>
      </c>
      <c r="G198" s="130">
        <v>500000</v>
      </c>
      <c r="H198" s="49">
        <f t="shared" si="9"/>
        <v>1018779764.6813053</v>
      </c>
      <c r="I198" s="164">
        <v>1.7999999999999999E-2</v>
      </c>
      <c r="J198" s="51">
        <v>50000</v>
      </c>
      <c r="K198" s="193">
        <f t="shared" si="12"/>
        <v>1470211572.6367607</v>
      </c>
      <c r="L198" s="34">
        <v>1.7999999999999999E-2</v>
      </c>
      <c r="M198" s="51">
        <f t="shared" si="10"/>
        <v>1470261572.6367607</v>
      </c>
      <c r="N198" s="200">
        <f t="shared" si="11"/>
        <v>2489041337.3180661</v>
      </c>
    </row>
    <row r="199" spans="1:14" s="60" customFormat="1" x14ac:dyDescent="0.3">
      <c r="A199" s="61"/>
      <c r="B199" s="225"/>
      <c r="C199" s="62">
        <v>4</v>
      </c>
      <c r="D199" s="180">
        <v>1700000</v>
      </c>
      <c r="E199" s="163">
        <v>0</v>
      </c>
      <c r="F199" s="160">
        <v>300000</v>
      </c>
      <c r="G199" s="130">
        <v>500000</v>
      </c>
      <c r="H199" s="49">
        <f t="shared" si="9"/>
        <v>1037932200.4455688</v>
      </c>
      <c r="I199" s="164">
        <v>1.7999999999999999E-2</v>
      </c>
      <c r="J199" s="51">
        <v>50000</v>
      </c>
      <c r="K199" s="193">
        <f t="shared" si="12"/>
        <v>1498355080.9442225</v>
      </c>
      <c r="L199" s="34">
        <v>1.7999999999999999E-2</v>
      </c>
      <c r="M199" s="51">
        <f t="shared" si="10"/>
        <v>1498405080.9442225</v>
      </c>
      <c r="N199" s="200">
        <f t="shared" si="11"/>
        <v>2536337281.3897915</v>
      </c>
    </row>
    <row r="200" spans="1:14" s="60" customFormat="1" x14ac:dyDescent="0.3">
      <c r="A200" s="61"/>
      <c r="B200" s="225"/>
      <c r="C200" s="62">
        <v>5</v>
      </c>
      <c r="D200" s="180">
        <v>1700000</v>
      </c>
      <c r="E200" s="163">
        <v>0</v>
      </c>
      <c r="F200" s="160">
        <v>300000</v>
      </c>
      <c r="G200" s="130">
        <v>500000</v>
      </c>
      <c r="H200" s="49">
        <f t="shared" si="9"/>
        <v>1057429380.053589</v>
      </c>
      <c r="I200" s="164">
        <v>1.7999999999999999E-2</v>
      </c>
      <c r="J200" s="51">
        <v>50000</v>
      </c>
      <c r="K200" s="193">
        <f t="shared" si="12"/>
        <v>1527005172.4012184</v>
      </c>
      <c r="L200" s="34">
        <v>1.7999999999999999E-2</v>
      </c>
      <c r="M200" s="51">
        <f t="shared" si="10"/>
        <v>1527055172.4012184</v>
      </c>
      <c r="N200" s="200">
        <f t="shared" si="11"/>
        <v>2584484552.4548073</v>
      </c>
    </row>
    <row r="201" spans="1:14" s="60" customFormat="1" x14ac:dyDescent="0.3">
      <c r="A201" s="61"/>
      <c r="B201" s="225"/>
      <c r="C201" s="62">
        <v>6</v>
      </c>
      <c r="D201" s="180">
        <v>1700000</v>
      </c>
      <c r="E201" s="163">
        <v>0</v>
      </c>
      <c r="F201" s="160">
        <v>300000</v>
      </c>
      <c r="G201" s="130">
        <v>500000</v>
      </c>
      <c r="H201" s="49">
        <f t="shared" si="9"/>
        <v>1077277508.8945537</v>
      </c>
      <c r="I201" s="164">
        <v>1.7999999999999999E-2</v>
      </c>
      <c r="J201" s="51">
        <v>50000</v>
      </c>
      <c r="K201" s="193">
        <f t="shared" si="12"/>
        <v>1556170965.5044403</v>
      </c>
      <c r="L201" s="34">
        <v>1.7999999999999999E-2</v>
      </c>
      <c r="M201" s="51">
        <f t="shared" si="10"/>
        <v>1556220965.5044403</v>
      </c>
      <c r="N201" s="200">
        <f t="shared" si="11"/>
        <v>2633498474.398994</v>
      </c>
    </row>
    <row r="202" spans="1:14" s="60" customFormat="1" x14ac:dyDescent="0.3">
      <c r="A202" s="61"/>
      <c r="B202" s="225"/>
      <c r="C202" s="62">
        <v>7</v>
      </c>
      <c r="D202" s="180">
        <v>1700000</v>
      </c>
      <c r="E202" s="163">
        <v>0</v>
      </c>
      <c r="F202" s="160">
        <v>300000</v>
      </c>
      <c r="G202" s="130">
        <v>500000</v>
      </c>
      <c r="H202" s="49">
        <f t="shared" si="9"/>
        <v>1097482904.0546556</v>
      </c>
      <c r="I202" s="164">
        <v>1.7999999999999999E-2</v>
      </c>
      <c r="J202" s="51">
        <v>50000</v>
      </c>
      <c r="K202" s="193">
        <f t="shared" si="12"/>
        <v>1585861742.8835201</v>
      </c>
      <c r="L202" s="34">
        <v>1.7999999999999999E-2</v>
      </c>
      <c r="M202" s="51">
        <f t="shared" si="10"/>
        <v>1585911742.8835201</v>
      </c>
      <c r="N202" s="200">
        <f t="shared" si="11"/>
        <v>2683394646.9381757</v>
      </c>
    </row>
    <row r="203" spans="1:14" s="60" customFormat="1" x14ac:dyDescent="0.3">
      <c r="A203" s="61"/>
      <c r="B203" s="225"/>
      <c r="C203" s="62">
        <v>8</v>
      </c>
      <c r="D203" s="180">
        <v>1700000</v>
      </c>
      <c r="E203" s="163">
        <v>0</v>
      </c>
      <c r="F203" s="160">
        <v>300000</v>
      </c>
      <c r="G203" s="130">
        <v>500000</v>
      </c>
      <c r="H203" s="49">
        <f t="shared" si="9"/>
        <v>1118051996.3276393</v>
      </c>
      <c r="I203" s="164">
        <v>1.7999999999999999E-2</v>
      </c>
      <c r="J203" s="51">
        <v>50000</v>
      </c>
      <c r="K203" s="193">
        <f t="shared" si="12"/>
        <v>1616086954.2554235</v>
      </c>
      <c r="L203" s="34">
        <v>1.7999999999999999E-2</v>
      </c>
      <c r="M203" s="51">
        <f t="shared" si="10"/>
        <v>1616136954.2554235</v>
      </c>
      <c r="N203" s="200">
        <f t="shared" si="11"/>
        <v>2734188950.5830631</v>
      </c>
    </row>
    <row r="204" spans="1:14" s="60" customFormat="1" x14ac:dyDescent="0.3">
      <c r="A204" s="61"/>
      <c r="B204" s="225"/>
      <c r="C204" s="62">
        <v>9</v>
      </c>
      <c r="D204" s="180">
        <v>1700000</v>
      </c>
      <c r="E204" s="163">
        <v>0</v>
      </c>
      <c r="F204" s="160">
        <v>300000</v>
      </c>
      <c r="G204" s="130">
        <v>500000</v>
      </c>
      <c r="H204" s="49">
        <f t="shared" si="9"/>
        <v>1138991332.2615368</v>
      </c>
      <c r="I204" s="164">
        <v>1.7999999999999999E-2</v>
      </c>
      <c r="J204" s="51">
        <v>50000</v>
      </c>
      <c r="K204" s="193">
        <f t="shared" si="12"/>
        <v>1646856219.4320211</v>
      </c>
      <c r="L204" s="34">
        <v>1.7999999999999999E-2</v>
      </c>
      <c r="M204" s="51">
        <f t="shared" si="10"/>
        <v>1646906219.4320211</v>
      </c>
      <c r="N204" s="200">
        <f t="shared" si="11"/>
        <v>2785897551.6935577</v>
      </c>
    </row>
    <row r="205" spans="1:14" s="60" customFormat="1" x14ac:dyDescent="0.3">
      <c r="A205" s="61"/>
      <c r="B205" s="225"/>
      <c r="C205" s="62">
        <v>10</v>
      </c>
      <c r="D205" s="180">
        <v>1700000</v>
      </c>
      <c r="E205" s="163">
        <v>0</v>
      </c>
      <c r="F205" s="160">
        <v>300000</v>
      </c>
      <c r="G205" s="130">
        <v>500000</v>
      </c>
      <c r="H205" s="49">
        <f t="shared" si="9"/>
        <v>1160307576.2422445</v>
      </c>
      <c r="I205" s="164">
        <v>1.7999999999999999E-2</v>
      </c>
      <c r="J205" s="51">
        <v>50000</v>
      </c>
      <c r="K205" s="193">
        <f t="shared" si="12"/>
        <v>1678179331.3817976</v>
      </c>
      <c r="L205" s="34">
        <v>1.7999999999999999E-2</v>
      </c>
      <c r="M205" s="51">
        <f t="shared" si="10"/>
        <v>1678229331.3817976</v>
      </c>
      <c r="N205" s="200">
        <f t="shared" si="11"/>
        <v>2838536907.624042</v>
      </c>
    </row>
    <row r="206" spans="1:14" s="60" customFormat="1" ht="17.25" thickBot="1" x14ac:dyDescent="0.35">
      <c r="A206" s="63"/>
      <c r="B206" s="225"/>
      <c r="C206" s="64">
        <v>11</v>
      </c>
      <c r="D206" s="180">
        <v>1700000</v>
      </c>
      <c r="E206" s="163">
        <v>0</v>
      </c>
      <c r="F206" s="160">
        <v>300000</v>
      </c>
      <c r="G206" s="130">
        <v>500000</v>
      </c>
      <c r="H206" s="49">
        <f t="shared" si="9"/>
        <v>1182007512.6146049</v>
      </c>
      <c r="I206" s="164">
        <v>1.7999999999999999E-2</v>
      </c>
      <c r="J206" s="51">
        <v>50000</v>
      </c>
      <c r="K206" s="193">
        <f t="shared" si="12"/>
        <v>1710066259.3466699</v>
      </c>
      <c r="L206" s="135">
        <v>1.7999999999999999E-2</v>
      </c>
      <c r="M206" s="51">
        <f t="shared" si="10"/>
        <v>1710116259.3466699</v>
      </c>
      <c r="N206" s="200">
        <f t="shared" si="11"/>
        <v>2892123771.9612751</v>
      </c>
    </row>
    <row r="207" spans="1:14" s="67" customFormat="1" ht="17.25" thickBot="1" x14ac:dyDescent="0.35">
      <c r="A207" s="65"/>
      <c r="B207" s="225"/>
      <c r="C207" s="66">
        <v>12</v>
      </c>
      <c r="D207" s="180">
        <v>1700000</v>
      </c>
      <c r="E207" s="163">
        <v>0</v>
      </c>
      <c r="F207" s="160">
        <v>300000</v>
      </c>
      <c r="G207" s="130">
        <v>500000</v>
      </c>
      <c r="H207" s="49">
        <f t="shared" si="9"/>
        <v>1204098047.8416679</v>
      </c>
      <c r="I207" s="164">
        <v>1.7999999999999999E-2</v>
      </c>
      <c r="J207" s="51">
        <v>50000</v>
      </c>
      <c r="K207" s="193">
        <f t="shared" si="12"/>
        <v>1742527152.01491</v>
      </c>
      <c r="L207" s="136">
        <v>1.7999999999999999E-2</v>
      </c>
      <c r="M207" s="51">
        <f t="shared" si="10"/>
        <v>1742577152.01491</v>
      </c>
      <c r="N207" s="200">
        <f t="shared" si="11"/>
        <v>2946675199.8565779</v>
      </c>
    </row>
    <row r="208" spans="1:14" s="60" customFormat="1" x14ac:dyDescent="0.3">
      <c r="A208" s="58">
        <v>18</v>
      </c>
      <c r="B208" s="225">
        <v>2039</v>
      </c>
      <c r="C208" s="59">
        <v>1</v>
      </c>
      <c r="D208" s="180">
        <v>1700000</v>
      </c>
      <c r="E208" s="163">
        <v>0</v>
      </c>
      <c r="F208" s="160">
        <v>300000</v>
      </c>
      <c r="G208" s="130">
        <v>500000</v>
      </c>
      <c r="H208" s="49">
        <f t="shared" si="9"/>
        <v>1226586212.7028179</v>
      </c>
      <c r="I208" s="164">
        <v>1.7999999999999999E-2</v>
      </c>
      <c r="J208" s="51">
        <v>50000</v>
      </c>
      <c r="K208" s="193">
        <f t="shared" si="12"/>
        <v>1751153860.6229696</v>
      </c>
      <c r="L208" s="134">
        <v>4.0000000000000001E-3</v>
      </c>
      <c r="M208" s="51">
        <f t="shared" si="10"/>
        <v>1751203860.6229696</v>
      </c>
      <c r="N208" s="200">
        <f t="shared" si="11"/>
        <v>2977790073.3257875</v>
      </c>
    </row>
    <row r="209" spans="1:14" s="60" customFormat="1" x14ac:dyDescent="0.3">
      <c r="A209" s="61"/>
      <c r="B209" s="225"/>
      <c r="C209" s="62">
        <v>2</v>
      </c>
      <c r="D209" s="180">
        <v>1700000</v>
      </c>
      <c r="E209" s="163">
        <v>0</v>
      </c>
      <c r="F209" s="160">
        <v>300000</v>
      </c>
      <c r="G209" s="130">
        <v>500000</v>
      </c>
      <c r="H209" s="49">
        <f t="shared" si="9"/>
        <v>1249479164.5314686</v>
      </c>
      <c r="I209" s="164">
        <v>1.7999999999999999E-2</v>
      </c>
      <c r="J209" s="51">
        <v>50000</v>
      </c>
      <c r="K209" s="193">
        <f t="shared" si="12"/>
        <v>1784354330.1141832</v>
      </c>
      <c r="L209" s="34">
        <v>1.7999999999999999E-2</v>
      </c>
      <c r="M209" s="51">
        <f t="shared" si="10"/>
        <v>1784404330.1141832</v>
      </c>
      <c r="N209" s="200">
        <f t="shared" si="11"/>
        <v>3033883494.6456518</v>
      </c>
    </row>
    <row r="210" spans="1:14" s="60" customFormat="1" x14ac:dyDescent="0.3">
      <c r="A210" s="61"/>
      <c r="B210" s="225"/>
      <c r="C210" s="62">
        <v>3</v>
      </c>
      <c r="D210" s="180">
        <v>1700000</v>
      </c>
      <c r="E210" s="163">
        <v>0</v>
      </c>
      <c r="F210" s="160">
        <v>300000</v>
      </c>
      <c r="G210" s="130">
        <v>500000</v>
      </c>
      <c r="H210" s="49">
        <f t="shared" si="9"/>
        <v>1272784189.4930351</v>
      </c>
      <c r="I210" s="164">
        <v>1.7999999999999999E-2</v>
      </c>
      <c r="J210" s="51">
        <v>50000</v>
      </c>
      <c r="K210" s="193">
        <f t="shared" si="12"/>
        <v>1818152408.0562384</v>
      </c>
      <c r="L210" s="34">
        <v>1.7999999999999999E-2</v>
      </c>
      <c r="M210" s="51">
        <f t="shared" si="10"/>
        <v>1818202408.0562384</v>
      </c>
      <c r="N210" s="200">
        <f t="shared" si="11"/>
        <v>3090986597.5492735</v>
      </c>
    </row>
    <row r="211" spans="1:14" s="60" customFormat="1" x14ac:dyDescent="0.3">
      <c r="A211" s="61"/>
      <c r="B211" s="225"/>
      <c r="C211" s="62">
        <v>4</v>
      </c>
      <c r="D211" s="180">
        <v>1700000</v>
      </c>
      <c r="E211" s="163">
        <v>0</v>
      </c>
      <c r="F211" s="160">
        <v>300000</v>
      </c>
      <c r="G211" s="130">
        <v>500000</v>
      </c>
      <c r="H211" s="49">
        <f t="shared" si="9"/>
        <v>1296508704.9039097</v>
      </c>
      <c r="I211" s="164">
        <v>1.7999999999999999E-2</v>
      </c>
      <c r="J211" s="51">
        <v>50000</v>
      </c>
      <c r="K211" s="193">
        <f t="shared" si="12"/>
        <v>1852558851.4012506</v>
      </c>
      <c r="L211" s="34">
        <v>1.7999999999999999E-2</v>
      </c>
      <c r="M211" s="51">
        <f t="shared" si="10"/>
        <v>1852608851.4012506</v>
      </c>
      <c r="N211" s="200">
        <f t="shared" si="11"/>
        <v>3149117556.3051605</v>
      </c>
    </row>
    <row r="212" spans="1:14" s="60" customFormat="1" x14ac:dyDescent="0.3">
      <c r="A212" s="61"/>
      <c r="B212" s="225"/>
      <c r="C212" s="62">
        <v>5</v>
      </c>
      <c r="D212" s="180">
        <v>1700000</v>
      </c>
      <c r="E212" s="163">
        <v>0</v>
      </c>
      <c r="F212" s="160">
        <v>300000</v>
      </c>
      <c r="G212" s="130">
        <v>500000</v>
      </c>
      <c r="H212" s="49">
        <f t="shared" si="9"/>
        <v>1320660261.59218</v>
      </c>
      <c r="I212" s="164">
        <v>1.7999999999999999E-2</v>
      </c>
      <c r="J212" s="51">
        <v>50000</v>
      </c>
      <c r="K212" s="193">
        <f t="shared" si="12"/>
        <v>1887584610.7264731</v>
      </c>
      <c r="L212" s="34">
        <v>1.7999999999999999E-2</v>
      </c>
      <c r="M212" s="51">
        <f t="shared" si="10"/>
        <v>1887634610.7264731</v>
      </c>
      <c r="N212" s="200">
        <f t="shared" si="11"/>
        <v>3208294872.3186531</v>
      </c>
    </row>
    <row r="213" spans="1:14" s="60" customFormat="1" x14ac:dyDescent="0.3">
      <c r="A213" s="61"/>
      <c r="B213" s="225"/>
      <c r="C213" s="62">
        <v>6</v>
      </c>
      <c r="D213" s="180">
        <v>1700000</v>
      </c>
      <c r="E213" s="163">
        <v>0</v>
      </c>
      <c r="F213" s="160">
        <v>300000</v>
      </c>
      <c r="G213" s="130">
        <v>500000</v>
      </c>
      <c r="H213" s="49">
        <f t="shared" si="9"/>
        <v>1345246546.3008392</v>
      </c>
      <c r="I213" s="164">
        <v>1.7999999999999999E-2</v>
      </c>
      <c r="J213" s="51">
        <v>50000</v>
      </c>
      <c r="K213" s="193">
        <f t="shared" si="12"/>
        <v>1923240833.7195497</v>
      </c>
      <c r="L213" s="34">
        <v>1.7999999999999999E-2</v>
      </c>
      <c r="M213" s="51">
        <f t="shared" si="10"/>
        <v>1923290833.7195497</v>
      </c>
      <c r="N213" s="200">
        <f t="shared" si="11"/>
        <v>3268537380.0203886</v>
      </c>
    </row>
    <row r="214" spans="1:14" s="60" customFormat="1" x14ac:dyDescent="0.3">
      <c r="A214" s="61"/>
      <c r="B214" s="225"/>
      <c r="C214" s="62">
        <v>7</v>
      </c>
      <c r="D214" s="180">
        <v>1700000</v>
      </c>
      <c r="E214" s="163">
        <v>0</v>
      </c>
      <c r="F214" s="160">
        <v>300000</v>
      </c>
      <c r="G214" s="130">
        <v>500000</v>
      </c>
      <c r="H214" s="49">
        <f t="shared" ref="H214:H255" si="13" xml:space="preserve"> (H213 + G214 + F214) + ((H213 + G214 + F214) * I214 )</f>
        <v>1370275384.1342542</v>
      </c>
      <c r="I214" s="164">
        <v>1.7999999999999999E-2</v>
      </c>
      <c r="J214" s="51">
        <v>50000</v>
      </c>
      <c r="K214" s="193">
        <f t="shared" si="12"/>
        <v>1959538868.7265015</v>
      </c>
      <c r="L214" s="34">
        <v>1.7999999999999999E-2</v>
      </c>
      <c r="M214" s="51">
        <f t="shared" ref="M214:M255" si="14" xml:space="preserve"> J214 + K214</f>
        <v>1959588868.7265015</v>
      </c>
      <c r="N214" s="200">
        <f t="shared" ref="N214:N255" si="15" xml:space="preserve"> H214 + M214</f>
        <v>3329864252.8607559</v>
      </c>
    </row>
    <row r="215" spans="1:14" s="60" customFormat="1" x14ac:dyDescent="0.3">
      <c r="A215" s="61"/>
      <c r="B215" s="225"/>
      <c r="C215" s="62">
        <v>8</v>
      </c>
      <c r="D215" s="180">
        <v>1700000</v>
      </c>
      <c r="E215" s="163">
        <v>0</v>
      </c>
      <c r="F215" s="160">
        <v>300000</v>
      </c>
      <c r="G215" s="130">
        <v>500000</v>
      </c>
      <c r="H215" s="49">
        <f t="shared" si="13"/>
        <v>1395754741.0486708</v>
      </c>
      <c r="I215" s="164">
        <v>1.7999999999999999E-2</v>
      </c>
      <c r="J215" s="51">
        <v>50000</v>
      </c>
      <c r="K215" s="193">
        <f t="shared" si="12"/>
        <v>1996490268.3635786</v>
      </c>
      <c r="L215" s="34">
        <v>1.7999999999999999E-2</v>
      </c>
      <c r="M215" s="51">
        <f t="shared" si="14"/>
        <v>1996540268.3635786</v>
      </c>
      <c r="N215" s="200">
        <f t="shared" si="15"/>
        <v>3392295009.4122496</v>
      </c>
    </row>
    <row r="216" spans="1:14" s="60" customFormat="1" x14ac:dyDescent="0.3">
      <c r="A216" s="61"/>
      <c r="B216" s="225"/>
      <c r="C216" s="62">
        <v>9</v>
      </c>
      <c r="D216" s="180">
        <v>1700000</v>
      </c>
      <c r="E216" s="163">
        <v>0</v>
      </c>
      <c r="F216" s="160">
        <v>300000</v>
      </c>
      <c r="G216" s="130">
        <v>500000</v>
      </c>
      <c r="H216" s="49">
        <f t="shared" si="13"/>
        <v>1421692726.3875468</v>
      </c>
      <c r="I216" s="164">
        <v>1.7999999999999999E-2</v>
      </c>
      <c r="J216" s="51">
        <v>50000</v>
      </c>
      <c r="K216" s="193">
        <f t="shared" ref="K216:K255" si="16" xml:space="preserve"> (K215 + D216 - E216 - J216) + ((K215 + D216 - E216 - J216) * L216)</f>
        <v>2034106793.194123</v>
      </c>
      <c r="L216" s="34">
        <v>1.7999999999999999E-2</v>
      </c>
      <c r="M216" s="51">
        <f t="shared" si="14"/>
        <v>2034156793.194123</v>
      </c>
      <c r="N216" s="200">
        <f t="shared" si="15"/>
        <v>3455849519.5816698</v>
      </c>
    </row>
    <row r="217" spans="1:14" s="60" customFormat="1" x14ac:dyDescent="0.3">
      <c r="A217" s="61"/>
      <c r="B217" s="225"/>
      <c r="C217" s="62">
        <v>10</v>
      </c>
      <c r="D217" s="180">
        <v>1700000</v>
      </c>
      <c r="E217" s="163">
        <v>0</v>
      </c>
      <c r="F217" s="160">
        <v>300000</v>
      </c>
      <c r="G217" s="130">
        <v>500000</v>
      </c>
      <c r="H217" s="49">
        <f t="shared" si="13"/>
        <v>1448097595.4625225</v>
      </c>
      <c r="I217" s="164">
        <v>1.7999999999999999E-2</v>
      </c>
      <c r="J217" s="51">
        <v>50000</v>
      </c>
      <c r="K217" s="193">
        <f t="shared" si="16"/>
        <v>2072400415.4716172</v>
      </c>
      <c r="L217" s="34">
        <v>1.7999999999999999E-2</v>
      </c>
      <c r="M217" s="51">
        <f t="shared" si="14"/>
        <v>2072450415.4716172</v>
      </c>
      <c r="N217" s="200">
        <f t="shared" si="15"/>
        <v>3520548010.9341397</v>
      </c>
    </row>
    <row r="218" spans="1:14" s="60" customFormat="1" ht="17.25" thickBot="1" x14ac:dyDescent="0.35">
      <c r="A218" s="63"/>
      <c r="B218" s="225"/>
      <c r="C218" s="64">
        <v>11</v>
      </c>
      <c r="D218" s="180">
        <v>1700000</v>
      </c>
      <c r="E218" s="163">
        <v>0</v>
      </c>
      <c r="F218" s="160">
        <v>300000</v>
      </c>
      <c r="G218" s="130">
        <v>500000</v>
      </c>
      <c r="H218" s="49">
        <f t="shared" si="13"/>
        <v>1474977752.1808479</v>
      </c>
      <c r="I218" s="164">
        <v>1.7999999999999999E-2</v>
      </c>
      <c r="J218" s="51">
        <v>50000</v>
      </c>
      <c r="K218" s="193">
        <f t="shared" si="16"/>
        <v>2111383322.9501064</v>
      </c>
      <c r="L218" s="135">
        <v>1.7999999999999999E-2</v>
      </c>
      <c r="M218" s="51">
        <f t="shared" si="14"/>
        <v>2111433322.9501064</v>
      </c>
      <c r="N218" s="200">
        <f t="shared" si="15"/>
        <v>3586411075.1309543</v>
      </c>
    </row>
    <row r="219" spans="1:14" s="60" customFormat="1" ht="17.25" thickBot="1" x14ac:dyDescent="0.35">
      <c r="A219" s="65"/>
      <c r="B219" s="225"/>
      <c r="C219" s="66">
        <v>12</v>
      </c>
      <c r="D219" s="180">
        <v>1700000</v>
      </c>
      <c r="E219" s="163">
        <v>0</v>
      </c>
      <c r="F219" s="160">
        <v>300000</v>
      </c>
      <c r="G219" s="130">
        <v>500000</v>
      </c>
      <c r="H219" s="49">
        <f t="shared" si="13"/>
        <v>1502341751.7201033</v>
      </c>
      <c r="I219" s="164">
        <v>1.7999999999999999E-2</v>
      </c>
      <c r="J219" s="51">
        <v>50000</v>
      </c>
      <c r="K219" s="193">
        <f t="shared" si="16"/>
        <v>2151067922.7632084</v>
      </c>
      <c r="L219" s="136">
        <v>1.7999999999999999E-2</v>
      </c>
      <c r="M219" s="51">
        <f t="shared" si="14"/>
        <v>2151117922.7632084</v>
      </c>
      <c r="N219" s="200">
        <f t="shared" si="15"/>
        <v>3653459674.4833117</v>
      </c>
    </row>
    <row r="220" spans="1:14" s="60" customFormat="1" x14ac:dyDescent="0.3">
      <c r="A220" s="58">
        <v>19</v>
      </c>
      <c r="B220" s="225">
        <v>2040</v>
      </c>
      <c r="C220" s="59">
        <v>1</v>
      </c>
      <c r="D220" s="180">
        <v>1700000</v>
      </c>
      <c r="E220" s="163">
        <v>0</v>
      </c>
      <c r="F220" s="160">
        <v>300000</v>
      </c>
      <c r="G220" s="130">
        <v>500000</v>
      </c>
      <c r="H220" s="49">
        <f t="shared" si="13"/>
        <v>1530198303.251065</v>
      </c>
      <c r="I220" s="164">
        <v>1.7999999999999999E-2</v>
      </c>
      <c r="J220" s="51">
        <v>50000</v>
      </c>
      <c r="K220" s="193">
        <f t="shared" si="16"/>
        <v>2161328794.4542613</v>
      </c>
      <c r="L220" s="134">
        <v>4.0000000000000001E-3</v>
      </c>
      <c r="M220" s="51">
        <f t="shared" si="14"/>
        <v>2161378794.4542613</v>
      </c>
      <c r="N220" s="200">
        <f t="shared" si="15"/>
        <v>3691577097.7053261</v>
      </c>
    </row>
    <row r="221" spans="1:14" s="60" customFormat="1" x14ac:dyDescent="0.3">
      <c r="A221" s="61"/>
      <c r="B221" s="225"/>
      <c r="C221" s="62">
        <v>2</v>
      </c>
      <c r="D221" s="180">
        <v>1700000</v>
      </c>
      <c r="E221" s="163">
        <v>0</v>
      </c>
      <c r="F221" s="160">
        <v>300000</v>
      </c>
      <c r="G221" s="130">
        <v>500000</v>
      </c>
      <c r="H221" s="49">
        <f t="shared" si="13"/>
        <v>1558556272.7095842</v>
      </c>
      <c r="I221" s="164">
        <v>1.7999999999999999E-2</v>
      </c>
      <c r="J221" s="51">
        <v>50000</v>
      </c>
      <c r="K221" s="193">
        <f t="shared" si="16"/>
        <v>2201912412.7544379</v>
      </c>
      <c r="L221" s="34">
        <v>1.7999999999999999E-2</v>
      </c>
      <c r="M221" s="51">
        <f t="shared" si="14"/>
        <v>2201962412.7544379</v>
      </c>
      <c r="N221" s="200">
        <f t="shared" si="15"/>
        <v>3760518685.4640222</v>
      </c>
    </row>
    <row r="222" spans="1:14" s="60" customFormat="1" x14ac:dyDescent="0.3">
      <c r="A222" s="61"/>
      <c r="B222" s="225"/>
      <c r="C222" s="62">
        <v>3</v>
      </c>
      <c r="D222" s="180">
        <v>1700000</v>
      </c>
      <c r="E222" s="163">
        <v>0</v>
      </c>
      <c r="F222" s="160">
        <v>300000</v>
      </c>
      <c r="G222" s="130">
        <v>500000</v>
      </c>
      <c r="H222" s="49">
        <f t="shared" si="13"/>
        <v>1587424685.6183567</v>
      </c>
      <c r="I222" s="164">
        <v>1.7999999999999999E-2</v>
      </c>
      <c r="J222" s="51">
        <v>50000</v>
      </c>
      <c r="K222" s="193">
        <f t="shared" si="16"/>
        <v>2243226536.1840177</v>
      </c>
      <c r="L222" s="34">
        <v>1.7999999999999999E-2</v>
      </c>
      <c r="M222" s="51">
        <f t="shared" si="14"/>
        <v>2243276536.1840177</v>
      </c>
      <c r="N222" s="200">
        <f t="shared" si="15"/>
        <v>3830701221.8023744</v>
      </c>
    </row>
    <row r="223" spans="1:14" s="60" customFormat="1" x14ac:dyDescent="0.3">
      <c r="A223" s="61"/>
      <c r="B223" s="225"/>
      <c r="C223" s="62">
        <v>4</v>
      </c>
      <c r="D223" s="180">
        <v>1700000</v>
      </c>
      <c r="E223" s="163">
        <v>0</v>
      </c>
      <c r="F223" s="160">
        <v>300000</v>
      </c>
      <c r="G223" s="130">
        <v>500000</v>
      </c>
      <c r="H223" s="49">
        <f t="shared" si="13"/>
        <v>1616812729.9594872</v>
      </c>
      <c r="I223" s="164">
        <v>1.7999999999999999E-2</v>
      </c>
      <c r="J223" s="51">
        <v>50000</v>
      </c>
      <c r="K223" s="193">
        <f t="shared" si="16"/>
        <v>2285284313.83533</v>
      </c>
      <c r="L223" s="34">
        <v>1.7999999999999999E-2</v>
      </c>
      <c r="M223" s="51">
        <f t="shared" si="14"/>
        <v>2285334313.83533</v>
      </c>
      <c r="N223" s="200">
        <f t="shared" si="15"/>
        <v>3902147043.794817</v>
      </c>
    </row>
    <row r="224" spans="1:14" s="60" customFormat="1" x14ac:dyDescent="0.3">
      <c r="A224" s="61"/>
      <c r="B224" s="225"/>
      <c r="C224" s="62">
        <v>5</v>
      </c>
      <c r="D224" s="180">
        <v>1700000</v>
      </c>
      <c r="E224" s="163">
        <v>0</v>
      </c>
      <c r="F224" s="160">
        <v>300000</v>
      </c>
      <c r="G224" s="130">
        <v>500000</v>
      </c>
      <c r="H224" s="49">
        <f t="shared" si="13"/>
        <v>1646729759.098758</v>
      </c>
      <c r="I224" s="164">
        <v>1.7999999999999999E-2</v>
      </c>
      <c r="J224" s="51">
        <v>50000</v>
      </c>
      <c r="K224" s="193">
        <f t="shared" si="16"/>
        <v>2328099131.4843659</v>
      </c>
      <c r="L224" s="34">
        <v>1.7999999999999999E-2</v>
      </c>
      <c r="M224" s="51">
        <f t="shared" si="14"/>
        <v>2328149131.4843659</v>
      </c>
      <c r="N224" s="200">
        <f t="shared" si="15"/>
        <v>3974878890.5831242</v>
      </c>
    </row>
    <row r="225" spans="1:14" s="60" customFormat="1" x14ac:dyDescent="0.3">
      <c r="A225" s="61"/>
      <c r="B225" s="225"/>
      <c r="C225" s="62">
        <v>6</v>
      </c>
      <c r="D225" s="180">
        <v>1700000</v>
      </c>
      <c r="E225" s="163">
        <v>0</v>
      </c>
      <c r="F225" s="160">
        <v>300000</v>
      </c>
      <c r="G225" s="130">
        <v>500000</v>
      </c>
      <c r="H225" s="49">
        <f t="shared" si="13"/>
        <v>1677185294.7625356</v>
      </c>
      <c r="I225" s="164">
        <v>1.7999999999999999E-2</v>
      </c>
      <c r="J225" s="51">
        <v>50000</v>
      </c>
      <c r="K225" s="193">
        <f t="shared" si="16"/>
        <v>2371684615.8510847</v>
      </c>
      <c r="L225" s="34">
        <v>1.7999999999999999E-2</v>
      </c>
      <c r="M225" s="51">
        <f t="shared" si="14"/>
        <v>2371734615.8510847</v>
      </c>
      <c r="N225" s="200">
        <f t="shared" si="15"/>
        <v>4048919910.6136203</v>
      </c>
    </row>
    <row r="226" spans="1:14" s="60" customFormat="1" x14ac:dyDescent="0.3">
      <c r="A226" s="61"/>
      <c r="B226" s="225"/>
      <c r="C226" s="62">
        <v>7</v>
      </c>
      <c r="D226" s="180">
        <v>1700000</v>
      </c>
      <c r="E226" s="163">
        <v>0</v>
      </c>
      <c r="F226" s="160">
        <v>300000</v>
      </c>
      <c r="G226" s="130">
        <v>500000</v>
      </c>
      <c r="H226" s="49">
        <f t="shared" si="13"/>
        <v>1708189030.0682611</v>
      </c>
      <c r="I226" s="164">
        <v>1.7999999999999999E-2</v>
      </c>
      <c r="J226" s="51">
        <v>50000</v>
      </c>
      <c r="K226" s="193">
        <f t="shared" si="16"/>
        <v>2416054638.9364042</v>
      </c>
      <c r="L226" s="34">
        <v>1.7999999999999999E-2</v>
      </c>
      <c r="M226" s="51">
        <f t="shared" si="14"/>
        <v>2416104638.9364042</v>
      </c>
      <c r="N226" s="200">
        <f t="shared" si="15"/>
        <v>4124293669.0046654</v>
      </c>
    </row>
    <row r="227" spans="1:14" s="60" customFormat="1" x14ac:dyDescent="0.3">
      <c r="A227" s="61"/>
      <c r="B227" s="225"/>
      <c r="C227" s="62">
        <v>8</v>
      </c>
      <c r="D227" s="180">
        <v>1700000</v>
      </c>
      <c r="E227" s="163">
        <v>0</v>
      </c>
      <c r="F227" s="160">
        <v>300000</v>
      </c>
      <c r="G227" s="130">
        <v>500000</v>
      </c>
      <c r="H227" s="49">
        <f t="shared" si="13"/>
        <v>1739750832.6094899</v>
      </c>
      <c r="I227" s="164">
        <v>1.7999999999999999E-2</v>
      </c>
      <c r="J227" s="51">
        <v>50000</v>
      </c>
      <c r="K227" s="193">
        <f t="shared" si="16"/>
        <v>2461223322.4372597</v>
      </c>
      <c r="L227" s="34">
        <v>1.7999999999999999E-2</v>
      </c>
      <c r="M227" s="51">
        <f t="shared" si="14"/>
        <v>2461273322.4372597</v>
      </c>
      <c r="N227" s="200">
        <f t="shared" si="15"/>
        <v>4201024155.0467496</v>
      </c>
    </row>
    <row r="228" spans="1:14" s="60" customFormat="1" x14ac:dyDescent="0.3">
      <c r="A228" s="61"/>
      <c r="B228" s="225"/>
      <c r="C228" s="62">
        <v>9</v>
      </c>
      <c r="D228" s="180">
        <v>1700000</v>
      </c>
      <c r="E228" s="163">
        <v>0</v>
      </c>
      <c r="F228" s="160">
        <v>300000</v>
      </c>
      <c r="G228" s="130">
        <v>500000</v>
      </c>
      <c r="H228" s="49">
        <f t="shared" si="13"/>
        <v>1771880747.5964608</v>
      </c>
      <c r="I228" s="164">
        <v>1.7999999999999999E-2</v>
      </c>
      <c r="J228" s="51">
        <v>50000</v>
      </c>
      <c r="K228" s="193">
        <f t="shared" si="16"/>
        <v>2507205042.2411304</v>
      </c>
      <c r="L228" s="34">
        <v>1.7999999999999999E-2</v>
      </c>
      <c r="M228" s="51">
        <f t="shared" si="14"/>
        <v>2507255042.2411304</v>
      </c>
      <c r="N228" s="200">
        <f t="shared" si="15"/>
        <v>4279135789.8375912</v>
      </c>
    </row>
    <row r="229" spans="1:14" s="60" customFormat="1" x14ac:dyDescent="0.3">
      <c r="A229" s="61"/>
      <c r="B229" s="225"/>
      <c r="C229" s="62">
        <v>10</v>
      </c>
      <c r="D229" s="180">
        <v>1700000</v>
      </c>
      <c r="E229" s="163">
        <v>0</v>
      </c>
      <c r="F229" s="160">
        <v>300000</v>
      </c>
      <c r="G229" s="130">
        <v>500000</v>
      </c>
      <c r="H229" s="49">
        <f t="shared" si="13"/>
        <v>1804589001.0531971</v>
      </c>
      <c r="I229" s="164">
        <v>1.7999999999999999E-2</v>
      </c>
      <c r="J229" s="51">
        <v>50000</v>
      </c>
      <c r="K229" s="193">
        <f t="shared" si="16"/>
        <v>2554014433.0014706</v>
      </c>
      <c r="L229" s="34">
        <v>1.7999999999999999E-2</v>
      </c>
      <c r="M229" s="51">
        <f t="shared" si="14"/>
        <v>2554064433.0014706</v>
      </c>
      <c r="N229" s="200">
        <f t="shared" si="15"/>
        <v>4358653434.0546675</v>
      </c>
    </row>
    <row r="230" spans="1:14" s="60" customFormat="1" ht="17.25" thickBot="1" x14ac:dyDescent="0.35">
      <c r="A230" s="63"/>
      <c r="B230" s="225"/>
      <c r="C230" s="64">
        <v>11</v>
      </c>
      <c r="D230" s="180">
        <v>1700000</v>
      </c>
      <c r="E230" s="163">
        <v>0</v>
      </c>
      <c r="F230" s="160">
        <v>300000</v>
      </c>
      <c r="G230" s="130">
        <v>500000</v>
      </c>
      <c r="H230" s="49">
        <f t="shared" si="13"/>
        <v>1837886003.0721548</v>
      </c>
      <c r="I230" s="164">
        <v>1.7999999999999999E-2</v>
      </c>
      <c r="J230" s="51">
        <v>50000</v>
      </c>
      <c r="K230" s="193">
        <f t="shared" si="16"/>
        <v>2601666392.7954969</v>
      </c>
      <c r="L230" s="135">
        <v>1.7999999999999999E-2</v>
      </c>
      <c r="M230" s="51">
        <f t="shared" si="14"/>
        <v>2601716392.7954969</v>
      </c>
      <c r="N230" s="200">
        <f t="shared" si="15"/>
        <v>4439602395.8676519</v>
      </c>
    </row>
    <row r="231" spans="1:14" s="60" customFormat="1" ht="17.25" thickBot="1" x14ac:dyDescent="0.35">
      <c r="A231" s="65"/>
      <c r="B231" s="225"/>
      <c r="C231" s="66">
        <v>12</v>
      </c>
      <c r="D231" s="180">
        <v>1700000</v>
      </c>
      <c r="E231" s="163">
        <v>0</v>
      </c>
      <c r="F231" s="160">
        <v>300000</v>
      </c>
      <c r="G231" s="130">
        <v>500000</v>
      </c>
      <c r="H231" s="49">
        <f t="shared" si="13"/>
        <v>1871782351.1274536</v>
      </c>
      <c r="I231" s="164">
        <v>1.7999999999999999E-2</v>
      </c>
      <c r="J231" s="51">
        <v>50000</v>
      </c>
      <c r="K231" s="193">
        <f t="shared" si="16"/>
        <v>2650176087.8658161</v>
      </c>
      <c r="L231" s="136">
        <v>1.7999999999999999E-2</v>
      </c>
      <c r="M231" s="51">
        <f t="shared" si="14"/>
        <v>2650226087.8658161</v>
      </c>
      <c r="N231" s="200">
        <f t="shared" si="15"/>
        <v>4522008438.9932699</v>
      </c>
    </row>
    <row r="232" spans="1:14" s="60" customFormat="1" x14ac:dyDescent="0.3">
      <c r="A232" s="58">
        <v>20</v>
      </c>
      <c r="B232" s="225">
        <v>2041</v>
      </c>
      <c r="C232" s="59">
        <v>1</v>
      </c>
      <c r="D232" s="180">
        <v>1700000</v>
      </c>
      <c r="E232" s="163">
        <v>0</v>
      </c>
      <c r="F232" s="160">
        <v>300000</v>
      </c>
      <c r="G232" s="130">
        <v>500000</v>
      </c>
      <c r="H232" s="49">
        <f t="shared" si="13"/>
        <v>1906288833.4477477</v>
      </c>
      <c r="I232" s="164">
        <v>1.7999999999999999E-2</v>
      </c>
      <c r="J232" s="51">
        <v>50000</v>
      </c>
      <c r="K232" s="193">
        <f t="shared" si="16"/>
        <v>2662433392.2172794</v>
      </c>
      <c r="L232" s="134">
        <v>4.0000000000000001E-3</v>
      </c>
      <c r="M232" s="51">
        <f t="shared" si="14"/>
        <v>2662483392.2172794</v>
      </c>
      <c r="N232" s="200">
        <f t="shared" si="15"/>
        <v>4568772225.6650276</v>
      </c>
    </row>
    <row r="233" spans="1:14" s="60" customFormat="1" x14ac:dyDescent="0.3">
      <c r="A233" s="61"/>
      <c r="B233" s="225"/>
      <c r="C233" s="62">
        <v>2</v>
      </c>
      <c r="D233" s="180">
        <v>1700000</v>
      </c>
      <c r="E233" s="163">
        <v>0</v>
      </c>
      <c r="F233" s="160">
        <v>300000</v>
      </c>
      <c r="G233" s="130">
        <v>500000</v>
      </c>
      <c r="H233" s="49">
        <f t="shared" si="13"/>
        <v>1941416432.4498072</v>
      </c>
      <c r="I233" s="164">
        <v>1.7999999999999999E-2</v>
      </c>
      <c r="J233" s="51">
        <v>50000</v>
      </c>
      <c r="K233" s="193">
        <f t="shared" si="16"/>
        <v>2712036893.2771907</v>
      </c>
      <c r="L233" s="34">
        <v>1.7999999999999999E-2</v>
      </c>
      <c r="M233" s="51">
        <f t="shared" si="14"/>
        <v>2712086893.2771907</v>
      </c>
      <c r="N233" s="200">
        <f t="shared" si="15"/>
        <v>4653503325.7269974</v>
      </c>
    </row>
    <row r="234" spans="1:14" s="60" customFormat="1" x14ac:dyDescent="0.3">
      <c r="A234" s="61"/>
      <c r="B234" s="225"/>
      <c r="C234" s="62">
        <v>3</v>
      </c>
      <c r="D234" s="180">
        <v>1700000</v>
      </c>
      <c r="E234" s="163">
        <v>0</v>
      </c>
      <c r="F234" s="160">
        <v>300000</v>
      </c>
      <c r="G234" s="130">
        <v>500000</v>
      </c>
      <c r="H234" s="49">
        <f t="shared" si="13"/>
        <v>1977176328.2339036</v>
      </c>
      <c r="I234" s="164">
        <v>1.7999999999999999E-2</v>
      </c>
      <c r="J234" s="51">
        <v>50000</v>
      </c>
      <c r="K234" s="193">
        <f t="shared" si="16"/>
        <v>2762533257.3561802</v>
      </c>
      <c r="L234" s="34">
        <v>1.7999999999999999E-2</v>
      </c>
      <c r="M234" s="51">
        <f t="shared" si="14"/>
        <v>2762583257.3561802</v>
      </c>
      <c r="N234" s="200">
        <f t="shared" si="15"/>
        <v>4739759585.5900841</v>
      </c>
    </row>
    <row r="235" spans="1:14" s="60" customFormat="1" x14ac:dyDescent="0.3">
      <c r="A235" s="61"/>
      <c r="B235" s="225"/>
      <c r="C235" s="62">
        <v>4</v>
      </c>
      <c r="D235" s="180">
        <v>1700000</v>
      </c>
      <c r="E235" s="163">
        <v>0</v>
      </c>
      <c r="F235" s="160">
        <v>300000</v>
      </c>
      <c r="G235" s="130">
        <v>500000</v>
      </c>
      <c r="H235" s="49">
        <f t="shared" si="13"/>
        <v>2013579902.1421139</v>
      </c>
      <c r="I235" s="164">
        <v>1.7999999999999999E-2</v>
      </c>
      <c r="J235" s="51">
        <v>50000</v>
      </c>
      <c r="K235" s="193">
        <f t="shared" si="16"/>
        <v>2813938555.9885912</v>
      </c>
      <c r="L235" s="34">
        <v>1.7999999999999999E-2</v>
      </c>
      <c r="M235" s="51">
        <f t="shared" si="14"/>
        <v>2813988555.9885912</v>
      </c>
      <c r="N235" s="200">
        <f t="shared" si="15"/>
        <v>4827568458.1307049</v>
      </c>
    </row>
    <row r="236" spans="1:14" s="60" customFormat="1" x14ac:dyDescent="0.3">
      <c r="A236" s="61"/>
      <c r="B236" s="225"/>
      <c r="C236" s="62">
        <v>5</v>
      </c>
      <c r="D236" s="180">
        <v>1700000</v>
      </c>
      <c r="E236" s="163">
        <v>0</v>
      </c>
      <c r="F236" s="160">
        <v>300000</v>
      </c>
      <c r="G236" s="130">
        <v>500000</v>
      </c>
      <c r="H236" s="49">
        <f t="shared" si="13"/>
        <v>2050638740.380672</v>
      </c>
      <c r="I236" s="164">
        <v>1.7999999999999999E-2</v>
      </c>
      <c r="J236" s="51">
        <v>50000</v>
      </c>
      <c r="K236" s="193">
        <f t="shared" si="16"/>
        <v>2866269149.9963861</v>
      </c>
      <c r="L236" s="34">
        <v>1.7999999999999999E-2</v>
      </c>
      <c r="M236" s="51">
        <f t="shared" si="14"/>
        <v>2866319149.9963861</v>
      </c>
      <c r="N236" s="200">
        <f t="shared" si="15"/>
        <v>4916957890.377058</v>
      </c>
    </row>
    <row r="237" spans="1:14" s="60" customFormat="1" x14ac:dyDescent="0.3">
      <c r="A237" s="61"/>
      <c r="B237" s="225"/>
      <c r="C237" s="62">
        <v>6</v>
      </c>
      <c r="D237" s="180">
        <v>1700000</v>
      </c>
      <c r="E237" s="163">
        <v>0</v>
      </c>
      <c r="F237" s="160">
        <v>300000</v>
      </c>
      <c r="G237" s="130">
        <v>500000</v>
      </c>
      <c r="H237" s="49">
        <f t="shared" si="13"/>
        <v>2088364637.7075241</v>
      </c>
      <c r="I237" s="164">
        <v>1.7999999999999999E-2</v>
      </c>
      <c r="J237" s="51">
        <v>50000</v>
      </c>
      <c r="K237" s="193">
        <f t="shared" si="16"/>
        <v>2919541694.696321</v>
      </c>
      <c r="L237" s="34">
        <v>1.7999999999999999E-2</v>
      </c>
      <c r="M237" s="51">
        <f t="shared" si="14"/>
        <v>2919591694.696321</v>
      </c>
      <c r="N237" s="200">
        <f t="shared" si="15"/>
        <v>5007956332.4038448</v>
      </c>
    </row>
    <row r="238" spans="1:14" s="60" customFormat="1" x14ac:dyDescent="0.3">
      <c r="A238" s="61"/>
      <c r="B238" s="225"/>
      <c r="C238" s="62">
        <v>7</v>
      </c>
      <c r="D238" s="180">
        <v>1700000</v>
      </c>
      <c r="E238" s="163">
        <v>0</v>
      </c>
      <c r="F238" s="160">
        <v>300000</v>
      </c>
      <c r="G238" s="130">
        <v>500000</v>
      </c>
      <c r="H238" s="49">
        <f t="shared" si="13"/>
        <v>2126769601.1862595</v>
      </c>
      <c r="I238" s="164">
        <v>1.7999999999999999E-2</v>
      </c>
      <c r="J238" s="51">
        <v>50000</v>
      </c>
      <c r="K238" s="193">
        <f t="shared" si="16"/>
        <v>2973773145.2008548</v>
      </c>
      <c r="L238" s="34">
        <v>1.7999999999999999E-2</v>
      </c>
      <c r="M238" s="51">
        <f t="shared" si="14"/>
        <v>2973823145.2008548</v>
      </c>
      <c r="N238" s="200">
        <f t="shared" si="15"/>
        <v>5100592746.3871145</v>
      </c>
    </row>
    <row r="239" spans="1:14" s="60" customFormat="1" x14ac:dyDescent="0.3">
      <c r="A239" s="61"/>
      <c r="B239" s="225"/>
      <c r="C239" s="62">
        <v>8</v>
      </c>
      <c r="D239" s="180">
        <v>1700000</v>
      </c>
      <c r="E239" s="163">
        <v>0</v>
      </c>
      <c r="F239" s="160">
        <v>300000</v>
      </c>
      <c r="G239" s="130">
        <v>500000</v>
      </c>
      <c r="H239" s="49">
        <f t="shared" si="13"/>
        <v>2165865854.0076122</v>
      </c>
      <c r="I239" s="164">
        <v>1.7999999999999999E-2</v>
      </c>
      <c r="J239" s="51">
        <v>50000</v>
      </c>
      <c r="K239" s="193">
        <f t="shared" si="16"/>
        <v>3028980761.8144703</v>
      </c>
      <c r="L239" s="34">
        <v>1.7999999999999999E-2</v>
      </c>
      <c r="M239" s="51">
        <f t="shared" si="14"/>
        <v>3029030761.8144703</v>
      </c>
      <c r="N239" s="200">
        <f t="shared" si="15"/>
        <v>5194896615.8220825</v>
      </c>
    </row>
    <row r="240" spans="1:14" s="60" customFormat="1" x14ac:dyDescent="0.3">
      <c r="A240" s="61"/>
      <c r="B240" s="225"/>
      <c r="C240" s="62">
        <v>9</v>
      </c>
      <c r="D240" s="180">
        <v>1700000</v>
      </c>
      <c r="E240" s="163">
        <v>0</v>
      </c>
      <c r="F240" s="160">
        <v>300000</v>
      </c>
      <c r="G240" s="130">
        <v>500000</v>
      </c>
      <c r="H240" s="49">
        <f t="shared" si="13"/>
        <v>2205665839.3797493</v>
      </c>
      <c r="I240" s="164">
        <v>1.7999999999999999E-2</v>
      </c>
      <c r="J240" s="51">
        <v>50000</v>
      </c>
      <c r="K240" s="193">
        <f t="shared" si="16"/>
        <v>3085182115.5271306</v>
      </c>
      <c r="L240" s="34">
        <v>1.7999999999999999E-2</v>
      </c>
      <c r="M240" s="51">
        <f t="shared" si="14"/>
        <v>3085232115.5271306</v>
      </c>
      <c r="N240" s="200">
        <f t="shared" si="15"/>
        <v>5290897954.9068794</v>
      </c>
    </row>
    <row r="241" spans="1:14" s="60" customFormat="1" x14ac:dyDescent="0.3">
      <c r="A241" s="61"/>
      <c r="B241" s="225"/>
      <c r="C241" s="62">
        <v>10</v>
      </c>
      <c r="D241" s="180">
        <v>1700000</v>
      </c>
      <c r="E241" s="163">
        <v>0</v>
      </c>
      <c r="F241" s="160">
        <v>300000</v>
      </c>
      <c r="G241" s="130">
        <v>500000</v>
      </c>
      <c r="H241" s="49">
        <f t="shared" si="13"/>
        <v>2246182224.488585</v>
      </c>
      <c r="I241" s="164">
        <v>1.7999999999999999E-2</v>
      </c>
      <c r="J241" s="51">
        <v>50000</v>
      </c>
      <c r="K241" s="193">
        <f t="shared" si="16"/>
        <v>3142395093.6066189</v>
      </c>
      <c r="L241" s="34">
        <v>1.7999999999999999E-2</v>
      </c>
      <c r="M241" s="51">
        <f t="shared" si="14"/>
        <v>3142445093.6066189</v>
      </c>
      <c r="N241" s="200">
        <f t="shared" si="15"/>
        <v>5388627318.0952034</v>
      </c>
    </row>
    <row r="242" spans="1:14" s="60" customFormat="1" ht="17.25" thickBot="1" x14ac:dyDescent="0.35">
      <c r="A242" s="63"/>
      <c r="B242" s="225"/>
      <c r="C242" s="64">
        <v>11</v>
      </c>
      <c r="D242" s="180">
        <v>1700000</v>
      </c>
      <c r="E242" s="163">
        <v>0</v>
      </c>
      <c r="F242" s="160">
        <v>300000</v>
      </c>
      <c r="G242" s="130">
        <v>500000</v>
      </c>
      <c r="H242" s="49">
        <f t="shared" si="13"/>
        <v>2287427904.5293794</v>
      </c>
      <c r="I242" s="164">
        <v>1.7999999999999999E-2</v>
      </c>
      <c r="J242" s="51">
        <v>50000</v>
      </c>
      <c r="K242" s="193">
        <f t="shared" si="16"/>
        <v>3200637905.2915382</v>
      </c>
      <c r="L242" s="135">
        <v>1.7999999999999999E-2</v>
      </c>
      <c r="M242" s="51">
        <f t="shared" si="14"/>
        <v>3200687905.2915382</v>
      </c>
      <c r="N242" s="200">
        <f t="shared" si="15"/>
        <v>5488115809.8209171</v>
      </c>
    </row>
    <row r="243" spans="1:14" s="60" customFormat="1" ht="17.25" thickBot="1" x14ac:dyDescent="0.35">
      <c r="A243" s="65"/>
      <c r="B243" s="225"/>
      <c r="C243" s="66">
        <v>12</v>
      </c>
      <c r="D243" s="180">
        <v>1700000</v>
      </c>
      <c r="E243" s="163">
        <v>0</v>
      </c>
      <c r="F243" s="160">
        <v>300000</v>
      </c>
      <c r="G243" s="130">
        <v>500000</v>
      </c>
      <c r="H243" s="49">
        <f t="shared" si="13"/>
        <v>2329416006.8109083</v>
      </c>
      <c r="I243" s="164">
        <v>1.7999999999999999E-2</v>
      </c>
      <c r="J243" s="51">
        <v>50000</v>
      </c>
      <c r="K243" s="193">
        <f t="shared" si="16"/>
        <v>3259929087.5867858</v>
      </c>
      <c r="L243" s="136">
        <v>1.7999999999999999E-2</v>
      </c>
      <c r="M243" s="51">
        <f t="shared" si="14"/>
        <v>3259979087.5867858</v>
      </c>
      <c r="N243" s="200">
        <f t="shared" si="15"/>
        <v>5589395094.3976936</v>
      </c>
    </row>
    <row r="244" spans="1:14" s="60" customFormat="1" x14ac:dyDescent="0.3">
      <c r="A244" s="58">
        <v>21</v>
      </c>
      <c r="B244" s="225">
        <v>2042</v>
      </c>
      <c r="C244" s="59">
        <v>1</v>
      </c>
      <c r="D244" s="180">
        <v>1700000</v>
      </c>
      <c r="E244" s="163">
        <v>0</v>
      </c>
      <c r="F244" s="160">
        <v>300000</v>
      </c>
      <c r="G244" s="130">
        <v>500000</v>
      </c>
      <c r="H244" s="49">
        <f t="shared" si="13"/>
        <v>2372159894.9335046</v>
      </c>
      <c r="I244" s="164">
        <v>1.7999999999999999E-2</v>
      </c>
      <c r="J244" s="51">
        <v>50000</v>
      </c>
      <c r="K244" s="193">
        <f t="shared" si="16"/>
        <v>3274625403.9371328</v>
      </c>
      <c r="L244" s="134">
        <v>4.0000000000000001E-3</v>
      </c>
      <c r="M244" s="51">
        <f t="shared" si="14"/>
        <v>3274675403.9371328</v>
      </c>
      <c r="N244" s="200">
        <f t="shared" si="15"/>
        <v>5646835298.8706379</v>
      </c>
    </row>
    <row r="245" spans="1:14" s="60" customFormat="1" x14ac:dyDescent="0.3">
      <c r="A245" s="61"/>
      <c r="B245" s="225"/>
      <c r="C245" s="62">
        <v>2</v>
      </c>
      <c r="D245" s="180">
        <v>1700000</v>
      </c>
      <c r="E245" s="163">
        <v>0</v>
      </c>
      <c r="F245" s="160">
        <v>300000</v>
      </c>
      <c r="G245" s="130">
        <v>500000</v>
      </c>
      <c r="H245" s="49">
        <f t="shared" si="13"/>
        <v>2415673173.0423079</v>
      </c>
      <c r="I245" s="164">
        <v>1.7999999999999999E-2</v>
      </c>
      <c r="J245" s="51">
        <v>50000</v>
      </c>
      <c r="K245" s="193">
        <f t="shared" si="16"/>
        <v>3335248361.2080011</v>
      </c>
      <c r="L245" s="34">
        <v>1.7999999999999999E-2</v>
      </c>
      <c r="M245" s="51">
        <f t="shared" si="14"/>
        <v>3335298361.2080011</v>
      </c>
      <c r="N245" s="200">
        <f t="shared" si="15"/>
        <v>5750971534.250309</v>
      </c>
    </row>
    <row r="246" spans="1:14" s="60" customFormat="1" x14ac:dyDescent="0.3">
      <c r="A246" s="61"/>
      <c r="B246" s="225"/>
      <c r="C246" s="62">
        <v>3</v>
      </c>
      <c r="D246" s="180">
        <v>1700000</v>
      </c>
      <c r="E246" s="163">
        <v>0</v>
      </c>
      <c r="F246" s="160">
        <v>300000</v>
      </c>
      <c r="G246" s="130">
        <v>500000</v>
      </c>
      <c r="H246" s="49">
        <f t="shared" si="13"/>
        <v>2459969690.1570692</v>
      </c>
      <c r="I246" s="164">
        <v>1.7999999999999999E-2</v>
      </c>
      <c r="J246" s="51">
        <v>50000</v>
      </c>
      <c r="K246" s="193">
        <f t="shared" si="16"/>
        <v>3396962531.7097449</v>
      </c>
      <c r="L246" s="34">
        <v>1.7999999999999999E-2</v>
      </c>
      <c r="M246" s="51">
        <f t="shared" si="14"/>
        <v>3397012531.7097449</v>
      </c>
      <c r="N246" s="200">
        <f t="shared" si="15"/>
        <v>5856982221.8668137</v>
      </c>
    </row>
    <row r="247" spans="1:14" s="60" customFormat="1" x14ac:dyDescent="0.3">
      <c r="A247" s="61"/>
      <c r="B247" s="225"/>
      <c r="C247" s="62">
        <v>4</v>
      </c>
      <c r="D247" s="180">
        <v>1700000</v>
      </c>
      <c r="E247" s="163">
        <v>0</v>
      </c>
      <c r="F247" s="160">
        <v>300000</v>
      </c>
      <c r="G247" s="130">
        <v>500000</v>
      </c>
      <c r="H247" s="49">
        <f t="shared" si="13"/>
        <v>2505063544.5798965</v>
      </c>
      <c r="I247" s="164">
        <v>1.7999999999999999E-2</v>
      </c>
      <c r="J247" s="51">
        <v>50000</v>
      </c>
      <c r="K247" s="193">
        <f t="shared" si="16"/>
        <v>3459787557.2805204</v>
      </c>
      <c r="L247" s="34">
        <v>1.7999999999999999E-2</v>
      </c>
      <c r="M247" s="51">
        <f t="shared" si="14"/>
        <v>3459837557.2805204</v>
      </c>
      <c r="N247" s="200">
        <f t="shared" si="15"/>
        <v>5964901101.8604164</v>
      </c>
    </row>
    <row r="248" spans="1:14" s="60" customFormat="1" x14ac:dyDescent="0.3">
      <c r="A248" s="61"/>
      <c r="B248" s="225"/>
      <c r="C248" s="62">
        <v>5</v>
      </c>
      <c r="D248" s="180">
        <v>1700000</v>
      </c>
      <c r="E248" s="163">
        <v>0</v>
      </c>
      <c r="F248" s="160">
        <v>300000</v>
      </c>
      <c r="G248" s="130">
        <v>500000</v>
      </c>
      <c r="H248" s="49">
        <f t="shared" si="13"/>
        <v>2550969088.3823347</v>
      </c>
      <c r="I248" s="164">
        <v>1.7999999999999999E-2</v>
      </c>
      <c r="J248" s="51">
        <v>50000</v>
      </c>
      <c r="K248" s="193">
        <f t="shared" si="16"/>
        <v>3523743433.3115697</v>
      </c>
      <c r="L248" s="34">
        <v>1.7999999999999999E-2</v>
      </c>
      <c r="M248" s="51">
        <f t="shared" si="14"/>
        <v>3523793433.3115697</v>
      </c>
      <c r="N248" s="200">
        <f t="shared" si="15"/>
        <v>6074762521.6939049</v>
      </c>
    </row>
    <row r="249" spans="1:14" s="60" customFormat="1" x14ac:dyDescent="0.3">
      <c r="A249" s="61"/>
      <c r="B249" s="225"/>
      <c r="C249" s="62">
        <v>6</v>
      </c>
      <c r="D249" s="180">
        <v>1700000</v>
      </c>
      <c r="E249" s="163">
        <v>0</v>
      </c>
      <c r="F249" s="160">
        <v>300000</v>
      </c>
      <c r="G249" s="130">
        <v>500000</v>
      </c>
      <c r="H249" s="49">
        <f t="shared" si="13"/>
        <v>2597700931.9732165</v>
      </c>
      <c r="I249" s="164">
        <v>1.7999999999999999E-2</v>
      </c>
      <c r="J249" s="51">
        <v>50000</v>
      </c>
      <c r="K249" s="193">
        <f t="shared" si="16"/>
        <v>3588850515.1111779</v>
      </c>
      <c r="L249" s="34">
        <v>1.7999999999999999E-2</v>
      </c>
      <c r="M249" s="51">
        <f t="shared" si="14"/>
        <v>3588900515.1111779</v>
      </c>
      <c r="N249" s="200">
        <f t="shared" si="15"/>
        <v>6186601447.0843945</v>
      </c>
    </row>
    <row r="250" spans="1:14" s="60" customFormat="1" x14ac:dyDescent="0.3">
      <c r="A250" s="61"/>
      <c r="B250" s="225"/>
      <c r="C250" s="62">
        <v>7</v>
      </c>
      <c r="D250" s="180">
        <v>1700000</v>
      </c>
      <c r="E250" s="163">
        <v>0</v>
      </c>
      <c r="F250" s="160">
        <v>300000</v>
      </c>
      <c r="G250" s="130">
        <v>500000</v>
      </c>
      <c r="H250" s="49">
        <f t="shared" si="13"/>
        <v>2645273948.7487345</v>
      </c>
      <c r="I250" s="164">
        <v>1.7999999999999999E-2</v>
      </c>
      <c r="J250" s="51">
        <v>50000</v>
      </c>
      <c r="K250" s="193">
        <f t="shared" si="16"/>
        <v>3655129524.3831792</v>
      </c>
      <c r="L250" s="34">
        <v>1.7999999999999999E-2</v>
      </c>
      <c r="M250" s="51">
        <f t="shared" si="14"/>
        <v>3655179524.3831792</v>
      </c>
      <c r="N250" s="200">
        <f t="shared" si="15"/>
        <v>6300453473.1319141</v>
      </c>
    </row>
    <row r="251" spans="1:14" s="60" customFormat="1" x14ac:dyDescent="0.3">
      <c r="A251" s="61"/>
      <c r="B251" s="225"/>
      <c r="C251" s="62">
        <v>8</v>
      </c>
      <c r="D251" s="180">
        <v>1700000</v>
      </c>
      <c r="E251" s="163">
        <v>0</v>
      </c>
      <c r="F251" s="160">
        <v>300000</v>
      </c>
      <c r="G251" s="130">
        <v>500000</v>
      </c>
      <c r="H251" s="49">
        <f t="shared" si="13"/>
        <v>2693703279.8262119</v>
      </c>
      <c r="I251" s="164">
        <v>1.7999999999999999E-2</v>
      </c>
      <c r="J251" s="51">
        <v>50000</v>
      </c>
      <c r="K251" s="193">
        <f t="shared" si="16"/>
        <v>3722601555.8220763</v>
      </c>
      <c r="L251" s="34">
        <v>1.7999999999999999E-2</v>
      </c>
      <c r="M251" s="51">
        <f t="shared" si="14"/>
        <v>3722651555.8220763</v>
      </c>
      <c r="N251" s="200">
        <f t="shared" si="15"/>
        <v>6416354835.6482887</v>
      </c>
    </row>
    <row r="252" spans="1:14" s="60" customFormat="1" x14ac:dyDescent="0.3">
      <c r="A252" s="61"/>
      <c r="B252" s="225"/>
      <c r="C252" s="62">
        <v>9</v>
      </c>
      <c r="D252" s="180">
        <v>1700000</v>
      </c>
      <c r="E252" s="163">
        <v>0</v>
      </c>
      <c r="F252" s="160">
        <v>300000</v>
      </c>
      <c r="G252" s="130">
        <v>500000</v>
      </c>
      <c r="H252" s="49">
        <f t="shared" si="13"/>
        <v>2743004338.8630838</v>
      </c>
      <c r="I252" s="164">
        <v>1.7999999999999999E-2</v>
      </c>
      <c r="J252" s="51">
        <v>50000</v>
      </c>
      <c r="K252" s="193">
        <f t="shared" si="16"/>
        <v>3791288083.8268738</v>
      </c>
      <c r="L252" s="34">
        <v>1.7999999999999999E-2</v>
      </c>
      <c r="M252" s="51">
        <f t="shared" si="14"/>
        <v>3791338083.8268738</v>
      </c>
      <c r="N252" s="200">
        <f t="shared" si="15"/>
        <v>6534342422.6899576</v>
      </c>
    </row>
    <row r="253" spans="1:14" s="60" customFormat="1" x14ac:dyDescent="0.3">
      <c r="A253" s="61"/>
      <c r="B253" s="225"/>
      <c r="C253" s="62">
        <v>10</v>
      </c>
      <c r="D253" s="180">
        <v>1700000</v>
      </c>
      <c r="E253" s="163">
        <v>0</v>
      </c>
      <c r="F253" s="160">
        <v>300000</v>
      </c>
      <c r="G253" s="130">
        <v>500000</v>
      </c>
      <c r="H253" s="49">
        <f t="shared" si="13"/>
        <v>2793192816.9626193</v>
      </c>
      <c r="I253" s="164">
        <v>1.7999999999999999E-2</v>
      </c>
      <c r="J253" s="51">
        <v>50000</v>
      </c>
      <c r="K253" s="193">
        <f t="shared" si="16"/>
        <v>3861210969.3357577</v>
      </c>
      <c r="L253" s="34">
        <v>1.7999999999999999E-2</v>
      </c>
      <c r="M253" s="51">
        <f t="shared" si="14"/>
        <v>3861260969.3357577</v>
      </c>
      <c r="N253" s="200">
        <f t="shared" si="15"/>
        <v>6654453786.298377</v>
      </c>
    </row>
    <row r="254" spans="1:14" s="60" customFormat="1" ht="17.25" thickBot="1" x14ac:dyDescent="0.35">
      <c r="A254" s="63"/>
      <c r="B254" s="225"/>
      <c r="C254" s="64">
        <v>11</v>
      </c>
      <c r="D254" s="180">
        <v>1700000</v>
      </c>
      <c r="E254" s="163">
        <v>0</v>
      </c>
      <c r="F254" s="160">
        <v>300000</v>
      </c>
      <c r="G254" s="130">
        <v>500000</v>
      </c>
      <c r="H254" s="49">
        <f t="shared" si="13"/>
        <v>2844284687.6679463</v>
      </c>
      <c r="I254" s="164">
        <v>1.7999999999999999E-2</v>
      </c>
      <c r="J254" s="51">
        <v>50000</v>
      </c>
      <c r="K254" s="193">
        <f t="shared" si="16"/>
        <v>3932392466.7838016</v>
      </c>
      <c r="L254" s="135">
        <v>1.7999999999999999E-2</v>
      </c>
      <c r="M254" s="51">
        <f t="shared" si="14"/>
        <v>3932442466.7838016</v>
      </c>
      <c r="N254" s="200">
        <f t="shared" si="15"/>
        <v>6776727154.4517479</v>
      </c>
    </row>
    <row r="255" spans="1:14" s="60" customFormat="1" ht="17.25" thickBot="1" x14ac:dyDescent="0.35">
      <c r="A255" s="65"/>
      <c r="B255" s="225"/>
      <c r="C255" s="66">
        <v>12</v>
      </c>
      <c r="D255" s="180">
        <v>1700000</v>
      </c>
      <c r="E255" s="163">
        <v>0</v>
      </c>
      <c r="F255" s="160">
        <v>300000</v>
      </c>
      <c r="G255" s="130">
        <v>500000</v>
      </c>
      <c r="H255" s="49">
        <f t="shared" si="13"/>
        <v>2896296212.0459695</v>
      </c>
      <c r="I255" s="164">
        <v>1.7999999999999999E-2</v>
      </c>
      <c r="J255" s="51">
        <v>50000</v>
      </c>
      <c r="K255" s="193">
        <f t="shared" si="16"/>
        <v>4004855231.1859097</v>
      </c>
      <c r="L255" s="136">
        <v>1.7999999999999999E-2</v>
      </c>
      <c r="M255" s="51">
        <f t="shared" si="14"/>
        <v>4004905231.1859097</v>
      </c>
      <c r="N255" s="200">
        <f t="shared" si="15"/>
        <v>6901201443.2318792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D1" workbookViewId="0">
      <selection activeCell="Q2" sqref="Q2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1" t="s">
        <v>167</v>
      </c>
      <c r="H1" s="231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2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3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3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3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3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3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120" customFormat="1" x14ac:dyDescent="0.3">
      <c r="A9" s="233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33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33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400000</v>
      </c>
      <c r="H11" s="119">
        <v>100000</v>
      </c>
      <c r="I11" s="119">
        <v>400000</v>
      </c>
      <c r="J11" s="121">
        <v>100000</v>
      </c>
      <c r="K11" s="119">
        <v>630000</v>
      </c>
      <c r="L11" s="121">
        <v>100000</v>
      </c>
      <c r="M11" s="121">
        <v>150000</v>
      </c>
      <c r="N11" s="121">
        <v>0</v>
      </c>
      <c r="O11" s="121">
        <v>100000</v>
      </c>
      <c r="P11" s="121">
        <v>0</v>
      </c>
      <c r="Q11" s="119">
        <v>2000000</v>
      </c>
      <c r="R11" s="119">
        <v>550000</v>
      </c>
      <c r="S11" s="121">
        <f t="shared" si="0"/>
        <v>6950000</v>
      </c>
      <c r="T11" s="22">
        <f t="shared" si="1"/>
        <v>295000</v>
      </c>
      <c r="U11" s="121">
        <f t="shared" si="2"/>
        <v>7445000</v>
      </c>
    </row>
    <row r="12" spans="1:21" s="120" customFormat="1" x14ac:dyDescent="0.3">
      <c r="A12" s="233"/>
      <c r="B12" s="120" t="s">
        <v>85</v>
      </c>
      <c r="C12" s="119">
        <f t="shared" si="3"/>
        <v>7445000</v>
      </c>
      <c r="D12" s="119">
        <v>1000000</v>
      </c>
      <c r="E12" s="119">
        <v>1000000</v>
      </c>
      <c r="F12" s="119">
        <v>420000</v>
      </c>
      <c r="G12" s="119">
        <v>400000</v>
      </c>
      <c r="H12" s="119">
        <v>100000</v>
      </c>
      <c r="I12" s="119">
        <v>400000</v>
      </c>
      <c r="J12" s="119">
        <v>100000</v>
      </c>
      <c r="K12" s="119">
        <v>630000</v>
      </c>
      <c r="L12" s="119">
        <v>100000</v>
      </c>
      <c r="M12" s="121">
        <v>150000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550000</v>
      </c>
      <c r="S12" s="119">
        <f t="shared" si="0"/>
        <v>6450000</v>
      </c>
      <c r="T12" s="18">
        <f t="shared" si="1"/>
        <v>995000</v>
      </c>
      <c r="U12" s="119">
        <f t="shared" si="2"/>
        <v>8145000</v>
      </c>
    </row>
    <row r="13" spans="1:21" s="120" customFormat="1" x14ac:dyDescent="0.3">
      <c r="A13" s="233"/>
      <c r="B13" s="120" t="s">
        <v>86</v>
      </c>
      <c r="C13" s="119">
        <f t="shared" si="3"/>
        <v>8145000</v>
      </c>
      <c r="D13" s="119">
        <v>1000000</v>
      </c>
      <c r="E13" s="119">
        <v>1000000</v>
      </c>
      <c r="F13" s="119">
        <v>420000</v>
      </c>
      <c r="G13" s="119">
        <v>400000</v>
      </c>
      <c r="H13" s="119">
        <v>100000</v>
      </c>
      <c r="I13" s="119">
        <v>400000</v>
      </c>
      <c r="J13" s="119">
        <v>100000</v>
      </c>
      <c r="K13" s="119">
        <v>630000</v>
      </c>
      <c r="L13" s="119">
        <v>100000</v>
      </c>
      <c r="M13" s="121">
        <v>150000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550000</v>
      </c>
      <c r="S13" s="119">
        <f t="shared" si="0"/>
        <v>6450000</v>
      </c>
      <c r="T13" s="18">
        <f t="shared" si="1"/>
        <v>1695000</v>
      </c>
      <c r="U13" s="119">
        <f t="shared" si="2"/>
        <v>8845000</v>
      </c>
    </row>
    <row r="14" spans="1:21" s="122" customFormat="1" ht="17.25" thickBot="1" x14ac:dyDescent="0.35">
      <c r="A14" s="234"/>
      <c r="B14" s="24" t="s">
        <v>87</v>
      </c>
      <c r="C14" s="25">
        <f t="shared" si="3"/>
        <v>8845000</v>
      </c>
      <c r="D14" s="25">
        <v>1000000</v>
      </c>
      <c r="E14" s="25">
        <v>1000000</v>
      </c>
      <c r="F14" s="25">
        <v>420000</v>
      </c>
      <c r="G14" s="119">
        <v>400000</v>
      </c>
      <c r="H14" s="119">
        <v>100000</v>
      </c>
      <c r="I14" s="119">
        <v>400000</v>
      </c>
      <c r="J14" s="25">
        <v>100000</v>
      </c>
      <c r="K14" s="25">
        <v>630000</v>
      </c>
      <c r="L14" s="25">
        <v>100000</v>
      </c>
      <c r="M14" s="121">
        <v>150000</v>
      </c>
      <c r="N14" s="25">
        <v>0</v>
      </c>
      <c r="O14" s="25">
        <v>100000</v>
      </c>
      <c r="P14" s="25">
        <v>0</v>
      </c>
      <c r="Q14" s="25">
        <v>1500000</v>
      </c>
      <c r="R14" s="119">
        <v>550000</v>
      </c>
      <c r="S14" s="25">
        <f t="shared" si="0"/>
        <v>6450000</v>
      </c>
      <c r="T14" s="19">
        <f t="shared" si="1"/>
        <v>2395000</v>
      </c>
      <c r="U14" s="25">
        <f t="shared" si="2"/>
        <v>9545000</v>
      </c>
    </row>
    <row r="15" spans="1:21" s="120" customFormat="1" x14ac:dyDescent="0.3">
      <c r="A15" s="232">
        <v>2024</v>
      </c>
      <c r="B15" s="120" t="s">
        <v>76</v>
      </c>
      <c r="C15" s="119">
        <f xml:space="preserve"> U14</f>
        <v>9545000</v>
      </c>
      <c r="D15" s="119">
        <v>1000000</v>
      </c>
      <c r="E15" s="119">
        <v>1000000</v>
      </c>
      <c r="F15" s="119">
        <v>420000</v>
      </c>
      <c r="G15" s="119">
        <v>400000</v>
      </c>
      <c r="H15" s="119">
        <v>100000</v>
      </c>
      <c r="I15" s="119">
        <v>400000</v>
      </c>
      <c r="J15" s="119">
        <v>100000</v>
      </c>
      <c r="K15" s="119">
        <v>630000</v>
      </c>
      <c r="L15" s="119">
        <v>100000</v>
      </c>
      <c r="M15" s="121">
        <v>150000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550000</v>
      </c>
      <c r="S15" s="119">
        <f t="shared" ref="S15:S38" si="4">SUM(D15:R15)</f>
        <v>6450000</v>
      </c>
      <c r="T15" s="23">
        <f t="shared" si="1"/>
        <v>3095000</v>
      </c>
      <c r="U15" s="119">
        <f xml:space="preserve"> 7150000 + T15</f>
        <v>10245000</v>
      </c>
    </row>
    <row r="16" spans="1:21" s="118" customFormat="1" x14ac:dyDescent="0.3">
      <c r="A16" s="233"/>
      <c r="B16" s="118" t="s">
        <v>77</v>
      </c>
      <c r="C16" s="121">
        <f xml:space="preserve"> U15</f>
        <v>10245000</v>
      </c>
      <c r="D16" s="119">
        <v>1000000</v>
      </c>
      <c r="E16" s="119">
        <v>1000000</v>
      </c>
      <c r="F16" s="119">
        <v>420000</v>
      </c>
      <c r="G16" s="119">
        <v>400000</v>
      </c>
      <c r="H16" s="119">
        <v>100000</v>
      </c>
      <c r="I16" s="119">
        <v>400000</v>
      </c>
      <c r="J16" s="121">
        <v>100000</v>
      </c>
      <c r="K16" s="119">
        <v>630000</v>
      </c>
      <c r="L16" s="121">
        <v>100000</v>
      </c>
      <c r="M16" s="121">
        <v>150000</v>
      </c>
      <c r="N16" s="121">
        <v>0</v>
      </c>
      <c r="O16" s="121">
        <v>100000</v>
      </c>
      <c r="P16" s="121">
        <v>0</v>
      </c>
      <c r="Q16" s="119">
        <v>1500000</v>
      </c>
      <c r="R16" s="119">
        <v>550000</v>
      </c>
      <c r="S16" s="121">
        <f t="shared" si="4"/>
        <v>6450000</v>
      </c>
      <c r="T16" s="22">
        <f t="shared" si="1"/>
        <v>3795000</v>
      </c>
      <c r="U16" s="121">
        <f t="shared" ref="U16:U26" si="5" xml:space="preserve"> 7150000 + T16</f>
        <v>10945000</v>
      </c>
    </row>
    <row r="17" spans="1:21" s="120" customFormat="1" ht="17.25" thickBot="1" x14ac:dyDescent="0.35">
      <c r="A17" s="233"/>
      <c r="B17" s="120" t="s">
        <v>78</v>
      </c>
      <c r="C17" s="119">
        <f t="shared" ref="C17:C26" si="6" xml:space="preserve"> U16</f>
        <v>10945000</v>
      </c>
      <c r="D17" s="119">
        <v>1000000</v>
      </c>
      <c r="E17" s="119">
        <v>1000000</v>
      </c>
      <c r="F17" s="119">
        <v>420000</v>
      </c>
      <c r="G17" s="119">
        <v>400000</v>
      </c>
      <c r="H17" s="119">
        <v>100000</v>
      </c>
      <c r="I17" s="119">
        <v>400000</v>
      </c>
      <c r="J17" s="119">
        <v>100000</v>
      </c>
      <c r="K17" s="119">
        <v>630000</v>
      </c>
      <c r="L17" s="119">
        <v>100000</v>
      </c>
      <c r="M17" s="121">
        <v>150000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550000</v>
      </c>
      <c r="S17" s="119">
        <f t="shared" si="4"/>
        <v>6450000</v>
      </c>
      <c r="T17" s="18">
        <f t="shared" si="1"/>
        <v>4495000</v>
      </c>
      <c r="U17" s="119">
        <f t="shared" si="5"/>
        <v>11645000</v>
      </c>
    </row>
    <row r="18" spans="1:21" s="120" customFormat="1" x14ac:dyDescent="0.3">
      <c r="A18" s="233"/>
      <c r="B18" s="120" t="s">
        <v>79</v>
      </c>
      <c r="C18" s="119">
        <f t="shared" si="6"/>
        <v>11645000</v>
      </c>
      <c r="D18" s="119">
        <v>1000000</v>
      </c>
      <c r="E18" s="119">
        <v>1000000</v>
      </c>
      <c r="F18" s="119">
        <v>420000</v>
      </c>
      <c r="G18" s="119">
        <v>400000</v>
      </c>
      <c r="H18" s="119">
        <v>100000</v>
      </c>
      <c r="I18" s="119">
        <v>400000</v>
      </c>
      <c r="J18" s="119">
        <v>100000</v>
      </c>
      <c r="K18" s="119">
        <v>630000</v>
      </c>
      <c r="L18" s="119">
        <v>100000</v>
      </c>
      <c r="M18" s="121">
        <v>150000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550000</v>
      </c>
      <c r="S18" s="119">
        <f t="shared" si="4"/>
        <v>6450000</v>
      </c>
      <c r="T18" s="18">
        <f t="shared" si="1"/>
        <v>5195000</v>
      </c>
      <c r="U18" s="119">
        <f t="shared" si="5"/>
        <v>12345000</v>
      </c>
    </row>
    <row r="19" spans="1:21" s="120" customFormat="1" x14ac:dyDescent="0.3">
      <c r="A19" s="233"/>
      <c r="B19" s="120" t="s">
        <v>80</v>
      </c>
      <c r="C19" s="119">
        <f t="shared" si="6"/>
        <v>12345000</v>
      </c>
      <c r="D19" s="119">
        <v>1000000</v>
      </c>
      <c r="E19" s="119">
        <v>1000000</v>
      </c>
      <c r="F19" s="119">
        <v>420000</v>
      </c>
      <c r="G19" s="119">
        <v>400000</v>
      </c>
      <c r="H19" s="119">
        <v>100000</v>
      </c>
      <c r="I19" s="119">
        <v>400000</v>
      </c>
      <c r="J19" s="119">
        <v>100000</v>
      </c>
      <c r="K19" s="119">
        <v>630000</v>
      </c>
      <c r="L19" s="119">
        <v>100000</v>
      </c>
      <c r="M19" s="121">
        <v>150000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550000</v>
      </c>
      <c r="S19" s="119">
        <f t="shared" si="4"/>
        <v>6450000</v>
      </c>
      <c r="T19" s="18">
        <f t="shared" si="1"/>
        <v>5895000</v>
      </c>
      <c r="U19" s="119">
        <f t="shared" si="5"/>
        <v>13045000</v>
      </c>
    </row>
    <row r="20" spans="1:21" s="120" customFormat="1" ht="17.25" thickBot="1" x14ac:dyDescent="0.35">
      <c r="A20" s="233"/>
      <c r="B20" s="120" t="s">
        <v>81</v>
      </c>
      <c r="C20" s="119">
        <f t="shared" si="6"/>
        <v>13045000</v>
      </c>
      <c r="D20" s="119">
        <v>1000000</v>
      </c>
      <c r="E20" s="119">
        <v>1000000</v>
      </c>
      <c r="F20" s="119">
        <v>420000</v>
      </c>
      <c r="G20" s="119">
        <v>400000</v>
      </c>
      <c r="H20" s="119">
        <v>100000</v>
      </c>
      <c r="I20" s="119">
        <v>400000</v>
      </c>
      <c r="J20" s="119">
        <v>100000</v>
      </c>
      <c r="K20" s="119">
        <v>630000</v>
      </c>
      <c r="L20" s="119">
        <v>100000</v>
      </c>
      <c r="M20" s="121">
        <v>150000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550000</v>
      </c>
      <c r="S20" s="119">
        <f t="shared" si="4"/>
        <v>6450000</v>
      </c>
      <c r="T20" s="18">
        <f t="shared" si="1"/>
        <v>6595000</v>
      </c>
      <c r="U20" s="119">
        <f t="shared" si="5"/>
        <v>13745000</v>
      </c>
    </row>
    <row r="21" spans="1:21" s="120" customFormat="1" x14ac:dyDescent="0.3">
      <c r="A21" s="233"/>
      <c r="B21" s="120" t="s">
        <v>82</v>
      </c>
      <c r="C21" s="119">
        <f t="shared" si="6"/>
        <v>13745000</v>
      </c>
      <c r="D21" s="119">
        <v>1000000</v>
      </c>
      <c r="E21" s="119">
        <v>1000000</v>
      </c>
      <c r="F21" s="119">
        <v>420000</v>
      </c>
      <c r="G21" s="119">
        <v>400000</v>
      </c>
      <c r="H21" s="119">
        <v>100000</v>
      </c>
      <c r="I21" s="119">
        <v>400000</v>
      </c>
      <c r="J21" s="119">
        <v>100000</v>
      </c>
      <c r="K21" s="119">
        <v>630000</v>
      </c>
      <c r="L21" s="119">
        <v>100000</v>
      </c>
      <c r="M21" s="121">
        <v>150000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550000</v>
      </c>
      <c r="S21" s="119">
        <f t="shared" si="4"/>
        <v>6450000</v>
      </c>
      <c r="T21" s="18">
        <f t="shared" si="1"/>
        <v>7295000</v>
      </c>
      <c r="U21" s="119">
        <f t="shared" si="5"/>
        <v>14445000</v>
      </c>
    </row>
    <row r="22" spans="1:21" s="120" customFormat="1" x14ac:dyDescent="0.3">
      <c r="A22" s="233"/>
      <c r="B22" s="120" t="s">
        <v>83</v>
      </c>
      <c r="C22" s="119">
        <f t="shared" si="6"/>
        <v>14445000</v>
      </c>
      <c r="D22" s="119">
        <v>1000000</v>
      </c>
      <c r="E22" s="119">
        <v>1000000</v>
      </c>
      <c r="F22" s="119">
        <v>420000</v>
      </c>
      <c r="G22" s="119">
        <v>400000</v>
      </c>
      <c r="H22" s="119">
        <v>100000</v>
      </c>
      <c r="I22" s="119">
        <v>400000</v>
      </c>
      <c r="J22" s="119">
        <v>100000</v>
      </c>
      <c r="K22" s="119">
        <v>630000</v>
      </c>
      <c r="L22" s="119">
        <v>100000</v>
      </c>
      <c r="M22" s="121">
        <v>150000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550000</v>
      </c>
      <c r="S22" s="119">
        <f t="shared" si="4"/>
        <v>6450000</v>
      </c>
      <c r="T22" s="18">
        <f t="shared" si="1"/>
        <v>7995000</v>
      </c>
      <c r="U22" s="119">
        <f t="shared" si="5"/>
        <v>15145000</v>
      </c>
    </row>
    <row r="23" spans="1:21" s="120" customFormat="1" ht="17.25" thickBot="1" x14ac:dyDescent="0.35">
      <c r="A23" s="233"/>
      <c r="B23" s="120" t="s">
        <v>84</v>
      </c>
      <c r="C23" s="119">
        <f t="shared" si="6"/>
        <v>15145000</v>
      </c>
      <c r="D23" s="119">
        <v>1000000</v>
      </c>
      <c r="E23" s="119">
        <v>1000000</v>
      </c>
      <c r="F23" s="119">
        <v>420000</v>
      </c>
      <c r="G23" s="119">
        <v>400000</v>
      </c>
      <c r="H23" s="119">
        <v>100000</v>
      </c>
      <c r="I23" s="119">
        <v>400000</v>
      </c>
      <c r="J23" s="119">
        <v>100000</v>
      </c>
      <c r="K23" s="119">
        <v>630000</v>
      </c>
      <c r="L23" s="119">
        <v>100000</v>
      </c>
      <c r="M23" s="121">
        <v>150000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550000</v>
      </c>
      <c r="S23" s="119">
        <f t="shared" si="4"/>
        <v>6450000</v>
      </c>
      <c r="T23" s="18">
        <f t="shared" si="1"/>
        <v>8695000</v>
      </c>
      <c r="U23" s="119">
        <f t="shared" si="5"/>
        <v>15845000</v>
      </c>
    </row>
    <row r="24" spans="1:21" s="120" customFormat="1" x14ac:dyDescent="0.3">
      <c r="A24" s="233"/>
      <c r="B24" s="120" t="s">
        <v>85</v>
      </c>
      <c r="C24" s="119">
        <f t="shared" si="6"/>
        <v>15845000</v>
      </c>
      <c r="D24" s="119">
        <v>1000000</v>
      </c>
      <c r="E24" s="119">
        <v>1000000</v>
      </c>
      <c r="F24" s="119">
        <v>420000</v>
      </c>
      <c r="G24" s="119">
        <v>400000</v>
      </c>
      <c r="H24" s="119">
        <v>100000</v>
      </c>
      <c r="I24" s="119">
        <v>400000</v>
      </c>
      <c r="J24" s="119">
        <v>100000</v>
      </c>
      <c r="K24" s="119">
        <v>630000</v>
      </c>
      <c r="L24" s="119">
        <v>100000</v>
      </c>
      <c r="M24" s="121">
        <v>150000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550000</v>
      </c>
      <c r="S24" s="119">
        <f t="shared" si="4"/>
        <v>6450000</v>
      </c>
      <c r="T24" s="18">
        <f t="shared" si="1"/>
        <v>9395000</v>
      </c>
      <c r="U24" s="119">
        <f t="shared" si="5"/>
        <v>16545000</v>
      </c>
    </row>
    <row r="25" spans="1:21" s="120" customFormat="1" x14ac:dyDescent="0.3">
      <c r="A25" s="233"/>
      <c r="B25" s="120" t="s">
        <v>86</v>
      </c>
      <c r="C25" s="119">
        <f t="shared" si="6"/>
        <v>16545000</v>
      </c>
      <c r="D25" s="119">
        <v>1000000</v>
      </c>
      <c r="E25" s="119">
        <v>1000000</v>
      </c>
      <c r="F25" s="119">
        <v>420000</v>
      </c>
      <c r="G25" s="119">
        <v>400000</v>
      </c>
      <c r="H25" s="119">
        <v>100000</v>
      </c>
      <c r="I25" s="119">
        <v>400000</v>
      </c>
      <c r="J25" s="119">
        <v>100000</v>
      </c>
      <c r="K25" s="119">
        <v>630000</v>
      </c>
      <c r="L25" s="119">
        <v>100000</v>
      </c>
      <c r="M25" s="121">
        <v>150000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550000</v>
      </c>
      <c r="S25" s="119">
        <f t="shared" si="4"/>
        <v>6450000</v>
      </c>
      <c r="T25" s="18">
        <f t="shared" si="1"/>
        <v>10095000</v>
      </c>
      <c r="U25" s="119">
        <f t="shared" si="5"/>
        <v>17245000</v>
      </c>
    </row>
    <row r="26" spans="1:21" s="122" customFormat="1" ht="17.25" thickBot="1" x14ac:dyDescent="0.35">
      <c r="A26" s="234"/>
      <c r="B26" s="24" t="s">
        <v>87</v>
      </c>
      <c r="C26" s="25">
        <f t="shared" si="6"/>
        <v>17245000</v>
      </c>
      <c r="D26" s="25">
        <v>1000000</v>
      </c>
      <c r="E26" s="25">
        <v>1000000</v>
      </c>
      <c r="F26" s="25">
        <v>420000</v>
      </c>
      <c r="G26" s="119">
        <v>400000</v>
      </c>
      <c r="H26" s="119">
        <v>100000</v>
      </c>
      <c r="I26" s="119">
        <v>400000</v>
      </c>
      <c r="J26" s="25">
        <v>100000</v>
      </c>
      <c r="K26" s="25">
        <v>630000</v>
      </c>
      <c r="L26" s="25">
        <v>100000</v>
      </c>
      <c r="M26" s="121">
        <v>150000</v>
      </c>
      <c r="N26" s="25">
        <v>0</v>
      </c>
      <c r="O26" s="25">
        <v>100000</v>
      </c>
      <c r="P26" s="25">
        <v>0</v>
      </c>
      <c r="Q26" s="25">
        <v>1500000</v>
      </c>
      <c r="R26" s="119">
        <v>550000</v>
      </c>
      <c r="S26" s="25">
        <f t="shared" si="4"/>
        <v>6450000</v>
      </c>
      <c r="T26" s="19">
        <f t="shared" si="1"/>
        <v>10795000</v>
      </c>
      <c r="U26" s="25">
        <f t="shared" si="5"/>
        <v>17945000</v>
      </c>
    </row>
    <row r="27" spans="1:21" x14ac:dyDescent="0.3">
      <c r="A27" s="232">
        <v>2025</v>
      </c>
      <c r="B27" t="s">
        <v>76</v>
      </c>
      <c r="C27" s="1">
        <f xml:space="preserve"> U26</f>
        <v>17945000</v>
      </c>
      <c r="D27" s="1">
        <v>1000000</v>
      </c>
      <c r="E27" s="119">
        <v>1000000</v>
      </c>
      <c r="F27" s="119">
        <v>420000</v>
      </c>
      <c r="G27" s="119">
        <v>400000</v>
      </c>
      <c r="H27" s="119">
        <v>100000</v>
      </c>
      <c r="I27" s="119">
        <v>400000</v>
      </c>
      <c r="J27" s="1">
        <v>100000</v>
      </c>
      <c r="K27" s="119">
        <v>630000</v>
      </c>
      <c r="L27" s="1">
        <v>100000</v>
      </c>
      <c r="M27" s="121">
        <v>150000</v>
      </c>
      <c r="N27" s="1">
        <v>0</v>
      </c>
      <c r="O27" s="1">
        <v>100000</v>
      </c>
      <c r="P27" s="1">
        <v>0</v>
      </c>
      <c r="Q27" s="119">
        <v>1500000</v>
      </c>
      <c r="R27" s="119">
        <v>550000</v>
      </c>
      <c r="S27" s="1">
        <f t="shared" si="4"/>
        <v>6450000</v>
      </c>
      <c r="T27" s="23">
        <f t="shared" si="1"/>
        <v>11495000</v>
      </c>
      <c r="U27" s="1">
        <f xml:space="preserve"> 7150000 + T27</f>
        <v>18645000</v>
      </c>
    </row>
    <row r="28" spans="1:21" x14ac:dyDescent="0.3">
      <c r="A28" s="233"/>
      <c r="B28" t="s">
        <v>77</v>
      </c>
      <c r="C28" s="1">
        <f xml:space="preserve"> U27</f>
        <v>18645000</v>
      </c>
      <c r="D28" s="1">
        <v>1000000</v>
      </c>
      <c r="E28" s="119">
        <v>1000000</v>
      </c>
      <c r="F28" s="119">
        <v>420000</v>
      </c>
      <c r="G28" s="119">
        <v>400000</v>
      </c>
      <c r="H28" s="119">
        <v>100000</v>
      </c>
      <c r="I28" s="119">
        <v>400000</v>
      </c>
      <c r="J28" s="1">
        <v>100000</v>
      </c>
      <c r="K28" s="119">
        <v>630000</v>
      </c>
      <c r="L28" s="1">
        <v>100000</v>
      </c>
      <c r="M28" s="121">
        <v>150000</v>
      </c>
      <c r="N28" s="1">
        <v>0</v>
      </c>
      <c r="O28" s="1">
        <v>100000</v>
      </c>
      <c r="P28" s="1">
        <v>0</v>
      </c>
      <c r="Q28" s="119">
        <v>1500000</v>
      </c>
      <c r="R28" s="119">
        <v>550000</v>
      </c>
      <c r="S28" s="1">
        <f t="shared" si="4"/>
        <v>6450000</v>
      </c>
      <c r="T28" s="18">
        <f t="shared" si="1"/>
        <v>12195000</v>
      </c>
      <c r="U28" s="1">
        <f t="shared" ref="U28:U38" si="7" xml:space="preserve"> 7150000 + T28</f>
        <v>19345000</v>
      </c>
    </row>
    <row r="29" spans="1:21" ht="17.25" thickBot="1" x14ac:dyDescent="0.35">
      <c r="A29" s="233"/>
      <c r="B29" t="s">
        <v>78</v>
      </c>
      <c r="C29" s="1">
        <f t="shared" ref="C29:C38" si="8" xml:space="preserve"> U28</f>
        <v>19345000</v>
      </c>
      <c r="D29" s="1">
        <v>1000000</v>
      </c>
      <c r="E29" s="119">
        <v>1000000</v>
      </c>
      <c r="F29" s="119">
        <v>420000</v>
      </c>
      <c r="G29" s="119">
        <v>400000</v>
      </c>
      <c r="H29" s="119">
        <v>100000</v>
      </c>
      <c r="I29" s="119">
        <v>400000</v>
      </c>
      <c r="J29" s="1">
        <v>100000</v>
      </c>
      <c r="K29" s="119">
        <v>630000</v>
      </c>
      <c r="L29" s="1">
        <v>100000</v>
      </c>
      <c r="M29" s="121">
        <v>150000</v>
      </c>
      <c r="N29" s="1">
        <v>0</v>
      </c>
      <c r="O29" s="1">
        <v>100000</v>
      </c>
      <c r="P29" s="1">
        <v>0</v>
      </c>
      <c r="Q29" s="25">
        <v>1500000</v>
      </c>
      <c r="R29" s="119">
        <v>550000</v>
      </c>
      <c r="S29" s="1">
        <f t="shared" si="4"/>
        <v>6450000</v>
      </c>
      <c r="T29" s="18">
        <f t="shared" si="1"/>
        <v>12895000</v>
      </c>
      <c r="U29" s="1">
        <f t="shared" si="7"/>
        <v>20045000</v>
      </c>
    </row>
    <row r="30" spans="1:21" x14ac:dyDescent="0.3">
      <c r="A30" s="233"/>
      <c r="B30" t="s">
        <v>79</v>
      </c>
      <c r="C30" s="1">
        <f t="shared" si="8"/>
        <v>20045000</v>
      </c>
      <c r="D30" s="1">
        <v>1000000</v>
      </c>
      <c r="E30" s="119">
        <v>1000000</v>
      </c>
      <c r="F30" s="119">
        <v>420000</v>
      </c>
      <c r="G30" s="119">
        <v>400000</v>
      </c>
      <c r="H30" s="119">
        <v>100000</v>
      </c>
      <c r="I30" s="119">
        <v>400000</v>
      </c>
      <c r="J30" s="1">
        <v>100000</v>
      </c>
      <c r="K30" s="119">
        <v>630000</v>
      </c>
      <c r="L30" s="1">
        <v>100000</v>
      </c>
      <c r="M30" s="121">
        <v>150000</v>
      </c>
      <c r="N30" s="1">
        <v>0</v>
      </c>
      <c r="O30" s="1">
        <v>100000</v>
      </c>
      <c r="P30" s="1">
        <v>0</v>
      </c>
      <c r="Q30" s="119">
        <v>1500000</v>
      </c>
      <c r="R30" s="119">
        <v>550000</v>
      </c>
      <c r="S30" s="1">
        <f t="shared" si="4"/>
        <v>6450000</v>
      </c>
      <c r="T30" s="18">
        <f t="shared" si="1"/>
        <v>13595000</v>
      </c>
      <c r="U30" s="1">
        <f t="shared" si="7"/>
        <v>20745000</v>
      </c>
    </row>
    <row r="31" spans="1:21" x14ac:dyDescent="0.3">
      <c r="A31" s="233"/>
      <c r="B31" t="s">
        <v>80</v>
      </c>
      <c r="C31" s="1">
        <f t="shared" si="8"/>
        <v>20745000</v>
      </c>
      <c r="D31" s="1">
        <v>1000000</v>
      </c>
      <c r="E31" s="119">
        <v>1000000</v>
      </c>
      <c r="F31" s="119">
        <v>420000</v>
      </c>
      <c r="G31" s="119">
        <v>400000</v>
      </c>
      <c r="H31" s="119">
        <v>100000</v>
      </c>
      <c r="I31" s="119">
        <v>400000</v>
      </c>
      <c r="J31" s="1">
        <v>100000</v>
      </c>
      <c r="K31" s="119">
        <v>630000</v>
      </c>
      <c r="L31" s="1">
        <v>100000</v>
      </c>
      <c r="M31" s="121">
        <v>150000</v>
      </c>
      <c r="N31" s="1">
        <v>0</v>
      </c>
      <c r="O31" s="1">
        <v>100000</v>
      </c>
      <c r="P31" s="1">
        <v>0</v>
      </c>
      <c r="Q31" s="119">
        <v>1500000</v>
      </c>
      <c r="R31" s="119">
        <v>550000</v>
      </c>
      <c r="S31" s="1">
        <f t="shared" si="4"/>
        <v>6450000</v>
      </c>
      <c r="T31" s="18">
        <f t="shared" si="1"/>
        <v>14295000</v>
      </c>
      <c r="U31" s="1">
        <f t="shared" si="7"/>
        <v>21445000</v>
      </c>
    </row>
    <row r="32" spans="1:21" ht="17.25" thickBot="1" x14ac:dyDescent="0.35">
      <c r="A32" s="233"/>
      <c r="B32" t="s">
        <v>81</v>
      </c>
      <c r="C32" s="1">
        <f t="shared" si="8"/>
        <v>21445000</v>
      </c>
      <c r="D32" s="1">
        <v>1000000</v>
      </c>
      <c r="E32" s="119">
        <v>1000000</v>
      </c>
      <c r="F32" s="119">
        <v>420000</v>
      </c>
      <c r="G32" s="119">
        <v>400000</v>
      </c>
      <c r="H32" s="119">
        <v>100000</v>
      </c>
      <c r="I32" s="119">
        <v>400000</v>
      </c>
      <c r="J32" s="1">
        <v>100000</v>
      </c>
      <c r="K32" s="119">
        <v>630000</v>
      </c>
      <c r="L32" s="1">
        <v>100000</v>
      </c>
      <c r="M32" s="121">
        <v>150000</v>
      </c>
      <c r="N32" s="1">
        <v>0</v>
      </c>
      <c r="O32" s="1">
        <v>100000</v>
      </c>
      <c r="P32" s="1">
        <v>0</v>
      </c>
      <c r="Q32" s="25">
        <v>1500000</v>
      </c>
      <c r="R32" s="119">
        <v>550000</v>
      </c>
      <c r="S32" s="1">
        <f t="shared" si="4"/>
        <v>6450000</v>
      </c>
      <c r="T32" s="18">
        <f t="shared" si="1"/>
        <v>14995000</v>
      </c>
      <c r="U32" s="1">
        <f t="shared" si="7"/>
        <v>22145000</v>
      </c>
    </row>
    <row r="33" spans="1:21" x14ac:dyDescent="0.3">
      <c r="A33" s="233"/>
      <c r="B33" t="s">
        <v>82</v>
      </c>
      <c r="C33" s="1">
        <f t="shared" si="8"/>
        <v>22145000</v>
      </c>
      <c r="D33" s="1">
        <v>1000000</v>
      </c>
      <c r="E33" s="119">
        <v>1000000</v>
      </c>
      <c r="F33" s="119">
        <v>420000</v>
      </c>
      <c r="G33" s="119">
        <v>400000</v>
      </c>
      <c r="H33" s="119">
        <v>100000</v>
      </c>
      <c r="I33" s="119">
        <v>400000</v>
      </c>
      <c r="J33" s="1">
        <v>100000</v>
      </c>
      <c r="K33" s="119">
        <v>630000</v>
      </c>
      <c r="L33" s="1">
        <v>100000</v>
      </c>
      <c r="M33" s="121">
        <v>150000</v>
      </c>
      <c r="N33" s="1">
        <v>0</v>
      </c>
      <c r="O33" s="1">
        <v>100000</v>
      </c>
      <c r="P33" s="1">
        <v>0</v>
      </c>
      <c r="Q33" s="119">
        <v>1500000</v>
      </c>
      <c r="R33" s="119">
        <v>550000</v>
      </c>
      <c r="S33" s="1">
        <f t="shared" si="4"/>
        <v>6450000</v>
      </c>
      <c r="T33" s="18">
        <f t="shared" si="1"/>
        <v>15695000</v>
      </c>
      <c r="U33" s="1">
        <f t="shared" si="7"/>
        <v>22845000</v>
      </c>
    </row>
    <row r="34" spans="1:21" x14ac:dyDescent="0.3">
      <c r="A34" s="233"/>
      <c r="B34" t="s">
        <v>83</v>
      </c>
      <c r="C34" s="1">
        <f t="shared" si="8"/>
        <v>22845000</v>
      </c>
      <c r="D34" s="1">
        <v>1000000</v>
      </c>
      <c r="E34" s="119">
        <v>1000000</v>
      </c>
      <c r="F34" s="119">
        <v>420000</v>
      </c>
      <c r="G34" s="119">
        <v>400000</v>
      </c>
      <c r="H34" s="119">
        <v>100000</v>
      </c>
      <c r="I34" s="119">
        <v>400000</v>
      </c>
      <c r="J34" s="1">
        <v>100000</v>
      </c>
      <c r="K34" s="119">
        <v>630000</v>
      </c>
      <c r="L34" s="1">
        <v>100000</v>
      </c>
      <c r="M34" s="121">
        <v>150000</v>
      </c>
      <c r="N34" s="1">
        <v>0</v>
      </c>
      <c r="O34" s="1">
        <v>100000</v>
      </c>
      <c r="P34" s="1">
        <v>0</v>
      </c>
      <c r="Q34" s="119">
        <v>1500000</v>
      </c>
      <c r="R34" s="119">
        <v>550000</v>
      </c>
      <c r="S34" s="1">
        <f t="shared" si="4"/>
        <v>6450000</v>
      </c>
      <c r="T34" s="18">
        <f t="shared" si="1"/>
        <v>16395000</v>
      </c>
      <c r="U34" s="1">
        <f t="shared" si="7"/>
        <v>23545000</v>
      </c>
    </row>
    <row r="35" spans="1:21" s="123" customFormat="1" ht="17.25" thickBot="1" x14ac:dyDescent="0.35">
      <c r="A35" s="233"/>
      <c r="B35" s="123" t="s">
        <v>84</v>
      </c>
      <c r="C35" s="124">
        <f t="shared" si="8"/>
        <v>23545000</v>
      </c>
      <c r="D35" s="124">
        <v>1000000</v>
      </c>
      <c r="E35" s="125">
        <v>1000000</v>
      </c>
      <c r="F35" s="125">
        <v>420000</v>
      </c>
      <c r="G35" s="119">
        <v>400000</v>
      </c>
      <c r="H35" s="119">
        <v>100000</v>
      </c>
      <c r="I35" s="119">
        <v>400000</v>
      </c>
      <c r="J35" s="124">
        <v>100000</v>
      </c>
      <c r="K35" s="125">
        <v>630000</v>
      </c>
      <c r="L35" s="124">
        <v>100000</v>
      </c>
      <c r="M35" s="121">
        <v>150000</v>
      </c>
      <c r="N35" s="124">
        <v>0</v>
      </c>
      <c r="O35" s="124">
        <v>100000</v>
      </c>
      <c r="P35" s="124">
        <v>0</v>
      </c>
      <c r="Q35" s="126">
        <v>1500000</v>
      </c>
      <c r="R35" s="119">
        <v>550000</v>
      </c>
      <c r="S35" s="124">
        <f t="shared" si="4"/>
        <v>6450000</v>
      </c>
      <c r="T35" s="127">
        <f t="shared" ref="T35:T66" si="9" xml:space="preserve"> C35 - S35</f>
        <v>17095000</v>
      </c>
      <c r="U35" s="124">
        <f t="shared" si="7"/>
        <v>24245000</v>
      </c>
    </row>
    <row r="36" spans="1:21" x14ac:dyDescent="0.3">
      <c r="A36" s="233"/>
      <c r="B36" t="s">
        <v>85</v>
      </c>
      <c r="C36" s="1">
        <f t="shared" si="8"/>
        <v>24245000</v>
      </c>
      <c r="D36" s="1">
        <v>1000000</v>
      </c>
      <c r="E36" s="119">
        <v>1000000</v>
      </c>
      <c r="F36" s="119">
        <v>420000</v>
      </c>
      <c r="G36" s="119">
        <v>400000</v>
      </c>
      <c r="H36" s="119">
        <v>100000</v>
      </c>
      <c r="I36" s="119">
        <v>400000</v>
      </c>
      <c r="J36" s="1">
        <v>100000</v>
      </c>
      <c r="K36" s="119">
        <v>630000</v>
      </c>
      <c r="L36" s="1">
        <v>100000</v>
      </c>
      <c r="M36" s="121">
        <v>150000</v>
      </c>
      <c r="N36" s="1">
        <v>0</v>
      </c>
      <c r="O36" s="1">
        <v>100000</v>
      </c>
      <c r="P36" s="1">
        <v>0</v>
      </c>
      <c r="Q36" s="119">
        <v>1500000</v>
      </c>
      <c r="R36" s="119">
        <v>550000</v>
      </c>
      <c r="S36" s="1">
        <f t="shared" si="4"/>
        <v>6450000</v>
      </c>
      <c r="T36" s="18">
        <f t="shared" si="9"/>
        <v>17795000</v>
      </c>
      <c r="U36" s="1">
        <f t="shared" si="7"/>
        <v>24945000</v>
      </c>
    </row>
    <row r="37" spans="1:21" x14ac:dyDescent="0.3">
      <c r="A37" s="233"/>
      <c r="B37" t="s">
        <v>86</v>
      </c>
      <c r="C37" s="1">
        <f t="shared" si="8"/>
        <v>24945000</v>
      </c>
      <c r="D37" s="1">
        <v>1000000</v>
      </c>
      <c r="E37" s="119">
        <v>1000000</v>
      </c>
      <c r="F37" s="119">
        <v>420000</v>
      </c>
      <c r="G37" s="119">
        <v>400000</v>
      </c>
      <c r="H37" s="119">
        <v>100000</v>
      </c>
      <c r="I37" s="119">
        <v>400000</v>
      </c>
      <c r="J37" s="1">
        <v>100000</v>
      </c>
      <c r="K37" s="119">
        <v>630000</v>
      </c>
      <c r="L37" s="1">
        <v>100000</v>
      </c>
      <c r="M37" s="121">
        <v>150000</v>
      </c>
      <c r="N37" s="1">
        <v>0</v>
      </c>
      <c r="O37" s="1">
        <v>100000</v>
      </c>
      <c r="P37" s="1">
        <v>0</v>
      </c>
      <c r="Q37" s="119">
        <v>1500000</v>
      </c>
      <c r="R37" s="119">
        <v>550000</v>
      </c>
      <c r="S37" s="1">
        <f t="shared" si="4"/>
        <v>6450000</v>
      </c>
      <c r="T37" s="18">
        <f t="shared" si="9"/>
        <v>18495000</v>
      </c>
      <c r="U37" s="1">
        <f t="shared" si="7"/>
        <v>25645000</v>
      </c>
    </row>
    <row r="38" spans="1:21" ht="17.25" thickBot="1" x14ac:dyDescent="0.35">
      <c r="A38" s="234"/>
      <c r="B38" s="24" t="s">
        <v>87</v>
      </c>
      <c r="C38" s="25">
        <f t="shared" si="8"/>
        <v>25645000</v>
      </c>
      <c r="D38" s="1">
        <v>1000000</v>
      </c>
      <c r="E38" s="119">
        <v>1000000</v>
      </c>
      <c r="F38" s="119">
        <v>420000</v>
      </c>
      <c r="G38" s="119">
        <v>400000</v>
      </c>
      <c r="H38" s="119">
        <v>100000</v>
      </c>
      <c r="I38" s="119">
        <v>400000</v>
      </c>
      <c r="J38" s="25">
        <v>100000</v>
      </c>
      <c r="K38" s="119">
        <v>630000</v>
      </c>
      <c r="L38" s="25">
        <v>100000</v>
      </c>
      <c r="M38" s="121">
        <v>150000</v>
      </c>
      <c r="N38" s="25">
        <v>0</v>
      </c>
      <c r="O38" s="25">
        <v>100000</v>
      </c>
      <c r="P38" s="25">
        <v>0</v>
      </c>
      <c r="Q38" s="25">
        <v>1500000</v>
      </c>
      <c r="R38" s="119">
        <v>550000</v>
      </c>
      <c r="S38" s="25">
        <f t="shared" si="4"/>
        <v>6450000</v>
      </c>
      <c r="T38" s="19">
        <f t="shared" si="9"/>
        <v>19195000</v>
      </c>
      <c r="U38" s="25">
        <f t="shared" si="7"/>
        <v>26345000</v>
      </c>
    </row>
    <row r="39" spans="1:21" x14ac:dyDescent="0.3">
      <c r="A39" s="232">
        <v>2026</v>
      </c>
      <c r="B39" t="s">
        <v>76</v>
      </c>
      <c r="C39" s="1">
        <f xml:space="preserve"> U38</f>
        <v>26345000</v>
      </c>
      <c r="D39" s="1">
        <v>1000000</v>
      </c>
      <c r="E39" s="119">
        <v>1000000</v>
      </c>
      <c r="F39" s="119">
        <v>420000</v>
      </c>
      <c r="G39" s="119">
        <v>400000</v>
      </c>
      <c r="H39" s="119">
        <v>100000</v>
      </c>
      <c r="I39" s="119">
        <v>400000</v>
      </c>
      <c r="J39" s="1">
        <v>100000</v>
      </c>
      <c r="K39" s="119">
        <v>630000</v>
      </c>
      <c r="L39" s="1">
        <v>100000</v>
      </c>
      <c r="M39" s="121">
        <v>150000</v>
      </c>
      <c r="N39" s="1">
        <v>0</v>
      </c>
      <c r="O39" s="1">
        <v>100000</v>
      </c>
      <c r="P39" s="1">
        <v>0</v>
      </c>
      <c r="Q39" s="119">
        <v>1500000</v>
      </c>
      <c r="R39" s="119">
        <v>550000</v>
      </c>
      <c r="S39" s="1">
        <f t="shared" ref="S39:S50" si="10">SUM(D39:R39)</f>
        <v>6450000</v>
      </c>
      <c r="T39" s="23">
        <f t="shared" si="9"/>
        <v>19895000</v>
      </c>
      <c r="U39" s="1">
        <f xml:space="preserve"> 7150000 + T39</f>
        <v>27045000</v>
      </c>
    </row>
    <row r="40" spans="1:21" s="20" customFormat="1" x14ac:dyDescent="0.3">
      <c r="A40" s="233"/>
      <c r="B40" s="20" t="s">
        <v>77</v>
      </c>
      <c r="C40" s="21">
        <f xml:space="preserve"> U39</f>
        <v>27045000</v>
      </c>
      <c r="D40" s="1">
        <v>1000000</v>
      </c>
      <c r="E40" s="119">
        <v>1000000</v>
      </c>
      <c r="F40" s="119">
        <v>420000</v>
      </c>
      <c r="G40" s="119">
        <v>400000</v>
      </c>
      <c r="H40" s="119">
        <v>100000</v>
      </c>
      <c r="I40" s="119">
        <v>400000</v>
      </c>
      <c r="J40" s="21">
        <v>100000</v>
      </c>
      <c r="K40" s="119">
        <v>630000</v>
      </c>
      <c r="L40" s="21">
        <v>100000</v>
      </c>
      <c r="M40" s="121">
        <v>150000</v>
      </c>
      <c r="N40" s="21">
        <v>0</v>
      </c>
      <c r="O40" s="21">
        <v>100000</v>
      </c>
      <c r="P40" s="21">
        <v>0</v>
      </c>
      <c r="Q40" s="119">
        <v>1500000</v>
      </c>
      <c r="R40" s="119">
        <v>550000</v>
      </c>
      <c r="S40" s="21">
        <f t="shared" si="10"/>
        <v>6450000</v>
      </c>
      <c r="T40" s="22">
        <f t="shared" si="9"/>
        <v>20595000</v>
      </c>
      <c r="U40" s="21">
        <f t="shared" ref="U40:U50" si="11" xml:space="preserve"> 7150000 + T40</f>
        <v>27745000</v>
      </c>
    </row>
    <row r="41" spans="1:21" s="82" customFormat="1" ht="17.25" thickBot="1" x14ac:dyDescent="0.35">
      <c r="A41" s="233"/>
      <c r="B41" s="82" t="s">
        <v>78</v>
      </c>
      <c r="C41" s="83">
        <f t="shared" ref="C41:C50" si="12" xml:space="preserve"> U40</f>
        <v>27745000</v>
      </c>
      <c r="D41" s="1">
        <v>1000000</v>
      </c>
      <c r="E41" s="119">
        <v>1000000</v>
      </c>
      <c r="F41" s="119">
        <v>420000</v>
      </c>
      <c r="G41" s="119">
        <v>400000</v>
      </c>
      <c r="H41" s="119">
        <v>100000</v>
      </c>
      <c r="I41" s="119">
        <v>400000</v>
      </c>
      <c r="J41" s="83">
        <v>100000</v>
      </c>
      <c r="K41" s="119">
        <v>630000</v>
      </c>
      <c r="L41" s="83">
        <v>100000</v>
      </c>
      <c r="M41" s="121">
        <v>150000</v>
      </c>
      <c r="N41" s="83">
        <v>0</v>
      </c>
      <c r="O41" s="83">
        <v>100000</v>
      </c>
      <c r="P41" s="83">
        <v>0</v>
      </c>
      <c r="Q41" s="25">
        <v>1500000</v>
      </c>
      <c r="R41" s="119">
        <v>550000</v>
      </c>
      <c r="S41" s="83">
        <f t="shared" si="10"/>
        <v>6450000</v>
      </c>
      <c r="T41" s="84">
        <f t="shared" si="9"/>
        <v>21295000</v>
      </c>
      <c r="U41" s="83">
        <f t="shared" si="11"/>
        <v>28445000</v>
      </c>
    </row>
    <row r="42" spans="1:21" s="82" customFormat="1" x14ac:dyDescent="0.3">
      <c r="A42" s="233"/>
      <c r="B42" s="82" t="s">
        <v>79</v>
      </c>
      <c r="C42" s="83">
        <f t="shared" si="12"/>
        <v>28445000</v>
      </c>
      <c r="D42" s="1">
        <v>1000000</v>
      </c>
      <c r="E42" s="119">
        <v>1000000</v>
      </c>
      <c r="F42" s="119">
        <v>420000</v>
      </c>
      <c r="G42" s="119">
        <v>400000</v>
      </c>
      <c r="H42" s="119">
        <v>100000</v>
      </c>
      <c r="I42" s="119">
        <v>400000</v>
      </c>
      <c r="J42" s="83">
        <v>100000</v>
      </c>
      <c r="K42" s="119">
        <v>630000</v>
      </c>
      <c r="L42" s="83">
        <v>100000</v>
      </c>
      <c r="M42" s="121">
        <v>150000</v>
      </c>
      <c r="N42" s="83">
        <v>0</v>
      </c>
      <c r="O42" s="83">
        <v>100000</v>
      </c>
      <c r="P42" s="83">
        <v>0</v>
      </c>
      <c r="Q42" s="119">
        <v>1500000</v>
      </c>
      <c r="R42" s="119">
        <v>550000</v>
      </c>
      <c r="S42" s="83">
        <f t="shared" si="10"/>
        <v>6450000</v>
      </c>
      <c r="T42" s="84">
        <f t="shared" si="9"/>
        <v>21995000</v>
      </c>
      <c r="U42" s="83">
        <f t="shared" si="11"/>
        <v>29145000</v>
      </c>
    </row>
    <row r="43" spans="1:21" s="82" customFormat="1" x14ac:dyDescent="0.3">
      <c r="A43" s="233"/>
      <c r="B43" s="82" t="s">
        <v>80</v>
      </c>
      <c r="C43" s="83">
        <f t="shared" si="12"/>
        <v>29145000</v>
      </c>
      <c r="D43" s="1">
        <v>1000000</v>
      </c>
      <c r="E43" s="119">
        <v>1000000</v>
      </c>
      <c r="F43" s="119">
        <v>420000</v>
      </c>
      <c r="G43" s="119">
        <v>400000</v>
      </c>
      <c r="H43" s="119">
        <v>100000</v>
      </c>
      <c r="I43" s="119">
        <v>400000</v>
      </c>
      <c r="J43" s="83">
        <v>100000</v>
      </c>
      <c r="K43" s="119">
        <v>630000</v>
      </c>
      <c r="L43" s="83">
        <v>100000</v>
      </c>
      <c r="M43" s="121">
        <v>150000</v>
      </c>
      <c r="N43" s="83">
        <v>0</v>
      </c>
      <c r="O43" s="83">
        <v>100000</v>
      </c>
      <c r="P43" s="83">
        <v>0</v>
      </c>
      <c r="Q43" s="119">
        <v>1500000</v>
      </c>
      <c r="R43" s="119">
        <v>550000</v>
      </c>
      <c r="S43" s="83">
        <f t="shared" si="10"/>
        <v>6450000</v>
      </c>
      <c r="T43" s="84">
        <f t="shared" si="9"/>
        <v>22695000</v>
      </c>
      <c r="U43" s="83">
        <f t="shared" si="11"/>
        <v>29845000</v>
      </c>
    </row>
    <row r="44" spans="1:21" s="82" customFormat="1" ht="17.25" thickBot="1" x14ac:dyDescent="0.35">
      <c r="A44" s="233"/>
      <c r="B44" s="82" t="s">
        <v>81</v>
      </c>
      <c r="C44" s="83">
        <f t="shared" si="12"/>
        <v>29845000</v>
      </c>
      <c r="D44" s="1">
        <v>1000000</v>
      </c>
      <c r="E44" s="119">
        <v>1000000</v>
      </c>
      <c r="F44" s="119">
        <v>420000</v>
      </c>
      <c r="G44" s="119">
        <v>400000</v>
      </c>
      <c r="H44" s="119">
        <v>100000</v>
      </c>
      <c r="I44" s="119">
        <v>400000</v>
      </c>
      <c r="J44" s="83">
        <v>100000</v>
      </c>
      <c r="K44" s="119">
        <v>630000</v>
      </c>
      <c r="L44" s="83">
        <v>100000</v>
      </c>
      <c r="M44" s="121">
        <v>150000</v>
      </c>
      <c r="N44" s="83">
        <v>0</v>
      </c>
      <c r="O44" s="83">
        <v>100000</v>
      </c>
      <c r="P44" s="83">
        <v>0</v>
      </c>
      <c r="Q44" s="25">
        <v>1500000</v>
      </c>
      <c r="R44" s="119">
        <v>550000</v>
      </c>
      <c r="S44" s="83">
        <f t="shared" si="10"/>
        <v>6450000</v>
      </c>
      <c r="T44" s="84">
        <f t="shared" si="9"/>
        <v>23395000</v>
      </c>
      <c r="U44" s="83">
        <f t="shared" si="11"/>
        <v>30545000</v>
      </c>
    </row>
    <row r="45" spans="1:21" s="82" customFormat="1" x14ac:dyDescent="0.3">
      <c r="A45" s="233"/>
      <c r="B45" s="82" t="s">
        <v>82</v>
      </c>
      <c r="C45" s="83">
        <f t="shared" si="12"/>
        <v>30545000</v>
      </c>
      <c r="D45" s="1">
        <v>1000000</v>
      </c>
      <c r="E45" s="119">
        <v>1000000</v>
      </c>
      <c r="F45" s="119">
        <v>420000</v>
      </c>
      <c r="G45" s="119">
        <v>400000</v>
      </c>
      <c r="H45" s="119">
        <v>100000</v>
      </c>
      <c r="I45" s="119">
        <v>400000</v>
      </c>
      <c r="J45" s="83">
        <v>100000</v>
      </c>
      <c r="K45" s="119">
        <v>630000</v>
      </c>
      <c r="L45" s="83">
        <v>100000</v>
      </c>
      <c r="M45" s="121">
        <v>150000</v>
      </c>
      <c r="N45" s="83">
        <v>0</v>
      </c>
      <c r="O45" s="83">
        <v>100000</v>
      </c>
      <c r="P45" s="83">
        <v>0</v>
      </c>
      <c r="Q45" s="119">
        <v>1500000</v>
      </c>
      <c r="R45" s="119">
        <v>550000</v>
      </c>
      <c r="S45" s="83">
        <f t="shared" si="10"/>
        <v>6450000</v>
      </c>
      <c r="T45" s="84">
        <f t="shared" si="9"/>
        <v>24095000</v>
      </c>
      <c r="U45" s="83">
        <f t="shared" si="11"/>
        <v>31245000</v>
      </c>
    </row>
    <row r="46" spans="1:21" s="82" customFormat="1" x14ac:dyDescent="0.3">
      <c r="A46" s="233"/>
      <c r="B46" s="82" t="s">
        <v>83</v>
      </c>
      <c r="C46" s="83">
        <f t="shared" si="12"/>
        <v>31245000</v>
      </c>
      <c r="D46" s="1">
        <v>1000000</v>
      </c>
      <c r="E46" s="119">
        <v>1000000</v>
      </c>
      <c r="F46" s="119">
        <v>420000</v>
      </c>
      <c r="G46" s="119">
        <v>400000</v>
      </c>
      <c r="H46" s="119">
        <v>100000</v>
      </c>
      <c r="I46" s="119">
        <v>400000</v>
      </c>
      <c r="J46" s="83">
        <v>100000</v>
      </c>
      <c r="K46" s="119">
        <v>630000</v>
      </c>
      <c r="L46" s="83">
        <v>100000</v>
      </c>
      <c r="M46" s="121">
        <v>150000</v>
      </c>
      <c r="N46" s="83">
        <v>0</v>
      </c>
      <c r="O46" s="83">
        <v>100000</v>
      </c>
      <c r="P46" s="83">
        <v>0</v>
      </c>
      <c r="Q46" s="119">
        <v>1500000</v>
      </c>
      <c r="R46" s="119">
        <v>550000</v>
      </c>
      <c r="S46" s="83">
        <f t="shared" si="10"/>
        <v>6450000</v>
      </c>
      <c r="T46" s="84">
        <f t="shared" si="9"/>
        <v>24795000</v>
      </c>
      <c r="U46" s="83">
        <f t="shared" si="11"/>
        <v>31945000</v>
      </c>
    </row>
    <row r="47" spans="1:21" s="82" customFormat="1" ht="17.25" thickBot="1" x14ac:dyDescent="0.35">
      <c r="A47" s="233"/>
      <c r="B47" s="82" t="s">
        <v>84</v>
      </c>
      <c r="C47" s="83">
        <f t="shared" si="12"/>
        <v>31945000</v>
      </c>
      <c r="D47" s="1">
        <v>1000000</v>
      </c>
      <c r="E47" s="119">
        <v>1000000</v>
      </c>
      <c r="F47" s="119">
        <v>420000</v>
      </c>
      <c r="G47" s="119">
        <v>400000</v>
      </c>
      <c r="H47" s="119">
        <v>100000</v>
      </c>
      <c r="I47" s="119">
        <v>400000</v>
      </c>
      <c r="J47" s="83">
        <v>100000</v>
      </c>
      <c r="K47" s="119">
        <v>630000</v>
      </c>
      <c r="L47" s="83">
        <v>100000</v>
      </c>
      <c r="M47" s="121">
        <v>150000</v>
      </c>
      <c r="N47" s="83">
        <v>0</v>
      </c>
      <c r="O47" s="83">
        <v>100000</v>
      </c>
      <c r="P47" s="83">
        <v>0</v>
      </c>
      <c r="Q47" s="25">
        <v>1500000</v>
      </c>
      <c r="R47" s="119">
        <v>550000</v>
      </c>
      <c r="S47" s="83">
        <f t="shared" si="10"/>
        <v>6450000</v>
      </c>
      <c r="T47" s="84">
        <f t="shared" si="9"/>
        <v>25495000</v>
      </c>
      <c r="U47" s="83">
        <f t="shared" si="11"/>
        <v>32645000</v>
      </c>
    </row>
    <row r="48" spans="1:21" s="82" customFormat="1" x14ac:dyDescent="0.3">
      <c r="A48" s="233"/>
      <c r="B48" s="82" t="s">
        <v>85</v>
      </c>
      <c r="C48" s="83">
        <f t="shared" si="12"/>
        <v>32645000</v>
      </c>
      <c r="D48" s="1">
        <v>1000000</v>
      </c>
      <c r="E48" s="119">
        <v>1000000</v>
      </c>
      <c r="F48" s="119">
        <v>420000</v>
      </c>
      <c r="G48" s="119">
        <v>400000</v>
      </c>
      <c r="H48" s="119">
        <v>100000</v>
      </c>
      <c r="I48" s="119">
        <v>400000</v>
      </c>
      <c r="J48" s="83">
        <v>100000</v>
      </c>
      <c r="K48" s="119">
        <v>630000</v>
      </c>
      <c r="L48" s="83">
        <v>100000</v>
      </c>
      <c r="M48" s="121">
        <v>150000</v>
      </c>
      <c r="N48" s="83">
        <v>0</v>
      </c>
      <c r="O48" s="83">
        <v>100000</v>
      </c>
      <c r="P48" s="83">
        <v>0</v>
      </c>
      <c r="Q48" s="119">
        <v>1500000</v>
      </c>
      <c r="R48" s="119">
        <v>550000</v>
      </c>
      <c r="S48" s="83">
        <f t="shared" si="10"/>
        <v>6450000</v>
      </c>
      <c r="T48" s="84">
        <f t="shared" si="9"/>
        <v>26195000</v>
      </c>
      <c r="U48" s="83">
        <f t="shared" si="11"/>
        <v>33345000</v>
      </c>
    </row>
    <row r="49" spans="1:21" s="82" customFormat="1" x14ac:dyDescent="0.3">
      <c r="A49" s="233"/>
      <c r="B49" s="82" t="s">
        <v>86</v>
      </c>
      <c r="C49" s="83">
        <f t="shared" si="12"/>
        <v>33345000</v>
      </c>
      <c r="D49" s="1">
        <v>1000000</v>
      </c>
      <c r="E49" s="119">
        <v>1000000</v>
      </c>
      <c r="F49" s="119">
        <v>420000</v>
      </c>
      <c r="G49" s="119">
        <v>400000</v>
      </c>
      <c r="H49" s="119">
        <v>100000</v>
      </c>
      <c r="I49" s="119">
        <v>400000</v>
      </c>
      <c r="J49" s="83">
        <v>100000</v>
      </c>
      <c r="K49" s="119">
        <v>630000</v>
      </c>
      <c r="L49" s="83">
        <v>100000</v>
      </c>
      <c r="M49" s="121">
        <v>150000</v>
      </c>
      <c r="N49" s="83">
        <v>0</v>
      </c>
      <c r="O49" s="83">
        <v>100000</v>
      </c>
      <c r="P49" s="83">
        <v>0</v>
      </c>
      <c r="Q49" s="119">
        <v>1500000</v>
      </c>
      <c r="R49" s="119">
        <v>550000</v>
      </c>
      <c r="S49" s="83">
        <f t="shared" si="10"/>
        <v>6450000</v>
      </c>
      <c r="T49" s="84">
        <f t="shared" si="9"/>
        <v>26895000</v>
      </c>
      <c r="U49" s="83">
        <f t="shared" si="11"/>
        <v>34045000</v>
      </c>
    </row>
    <row r="50" spans="1:21" s="88" customFormat="1" ht="17.25" thickBot="1" x14ac:dyDescent="0.35">
      <c r="A50" s="234"/>
      <c r="B50" s="85" t="s">
        <v>87</v>
      </c>
      <c r="C50" s="86">
        <f t="shared" si="12"/>
        <v>34045000</v>
      </c>
      <c r="D50" s="1">
        <v>1000000</v>
      </c>
      <c r="E50" s="119">
        <v>1000000</v>
      </c>
      <c r="F50" s="119">
        <v>420000</v>
      </c>
      <c r="G50" s="119">
        <v>400000</v>
      </c>
      <c r="H50" s="119">
        <v>100000</v>
      </c>
      <c r="I50" s="119">
        <v>400000</v>
      </c>
      <c r="J50" s="86">
        <v>100000</v>
      </c>
      <c r="K50" s="119">
        <v>630000</v>
      </c>
      <c r="L50" s="86">
        <v>100000</v>
      </c>
      <c r="M50" s="121">
        <v>150000</v>
      </c>
      <c r="N50" s="86">
        <v>0</v>
      </c>
      <c r="O50" s="86">
        <v>100000</v>
      </c>
      <c r="P50" s="86">
        <v>0</v>
      </c>
      <c r="Q50" s="25">
        <v>1500000</v>
      </c>
      <c r="R50" s="119">
        <v>550000</v>
      </c>
      <c r="S50" s="86">
        <f t="shared" si="10"/>
        <v>6450000</v>
      </c>
      <c r="T50" s="87">
        <f t="shared" si="9"/>
        <v>27595000</v>
      </c>
      <c r="U50" s="86">
        <f t="shared" si="11"/>
        <v>34745000</v>
      </c>
    </row>
    <row r="51" spans="1:21" s="82" customFormat="1" x14ac:dyDescent="0.3">
      <c r="A51" s="228">
        <v>2027</v>
      </c>
      <c r="B51" s="82" t="s">
        <v>76</v>
      </c>
      <c r="C51" s="83">
        <f xml:space="preserve"> U50</f>
        <v>34745000</v>
      </c>
      <c r="D51" s="1">
        <v>1000000</v>
      </c>
      <c r="E51" s="119">
        <v>1000000</v>
      </c>
      <c r="F51" s="119">
        <v>420000</v>
      </c>
      <c r="G51" s="119">
        <v>400000</v>
      </c>
      <c r="H51" s="119">
        <v>100000</v>
      </c>
      <c r="I51" s="119">
        <v>400000</v>
      </c>
      <c r="J51" s="83">
        <v>100000</v>
      </c>
      <c r="K51" s="119">
        <v>630000</v>
      </c>
      <c r="L51" s="83">
        <v>100000</v>
      </c>
      <c r="M51" s="121">
        <v>150000</v>
      </c>
      <c r="N51" s="83">
        <v>0</v>
      </c>
      <c r="O51" s="83">
        <v>100000</v>
      </c>
      <c r="P51" s="83">
        <v>0</v>
      </c>
      <c r="Q51" s="119">
        <v>1500000</v>
      </c>
      <c r="R51" s="119">
        <v>550000</v>
      </c>
      <c r="S51" s="83">
        <f t="shared" ref="S51:S62" si="13">SUM(D51:R51)</f>
        <v>6450000</v>
      </c>
      <c r="T51" s="89">
        <f t="shared" si="9"/>
        <v>28295000</v>
      </c>
      <c r="U51" s="83">
        <f xml:space="preserve"> 7150000 + T51</f>
        <v>35445000</v>
      </c>
    </row>
    <row r="52" spans="1:21" s="82" customFormat="1" x14ac:dyDescent="0.3">
      <c r="A52" s="229"/>
      <c r="B52" s="82" t="s">
        <v>77</v>
      </c>
      <c r="C52" s="83">
        <f xml:space="preserve"> U51</f>
        <v>35445000</v>
      </c>
      <c r="D52" s="1">
        <v>1000000</v>
      </c>
      <c r="E52" s="119">
        <v>1000000</v>
      </c>
      <c r="F52" s="119">
        <v>420000</v>
      </c>
      <c r="G52" s="119">
        <v>400000</v>
      </c>
      <c r="H52" s="119">
        <v>100000</v>
      </c>
      <c r="I52" s="119">
        <v>400000</v>
      </c>
      <c r="J52" s="83">
        <v>100000</v>
      </c>
      <c r="K52" s="119">
        <v>630000</v>
      </c>
      <c r="L52" s="83">
        <v>100000</v>
      </c>
      <c r="M52" s="121">
        <v>150000</v>
      </c>
      <c r="N52" s="83">
        <v>0</v>
      </c>
      <c r="O52" s="83">
        <v>100000</v>
      </c>
      <c r="P52" s="83">
        <v>0</v>
      </c>
      <c r="Q52" s="119">
        <v>1500000</v>
      </c>
      <c r="R52" s="119">
        <v>550000</v>
      </c>
      <c r="S52" s="83">
        <f t="shared" si="13"/>
        <v>6450000</v>
      </c>
      <c r="T52" s="84">
        <f t="shared" si="9"/>
        <v>28995000</v>
      </c>
      <c r="U52" s="83">
        <f t="shared" ref="U52:U62" si="14" xml:space="preserve"> 7150000 + T52</f>
        <v>36145000</v>
      </c>
    </row>
    <row r="53" spans="1:21" s="82" customFormat="1" ht="17.25" thickBot="1" x14ac:dyDescent="0.35">
      <c r="A53" s="229"/>
      <c r="B53" s="82" t="s">
        <v>78</v>
      </c>
      <c r="C53" s="83">
        <f t="shared" ref="C53:C62" si="15" xml:space="preserve"> U52</f>
        <v>36145000</v>
      </c>
      <c r="D53" s="1">
        <v>1000000</v>
      </c>
      <c r="E53" s="119">
        <v>1000000</v>
      </c>
      <c r="F53" s="119">
        <v>420000</v>
      </c>
      <c r="G53" s="119">
        <v>400000</v>
      </c>
      <c r="H53" s="119">
        <v>100000</v>
      </c>
      <c r="I53" s="119">
        <v>400000</v>
      </c>
      <c r="J53" s="83">
        <v>100000</v>
      </c>
      <c r="K53" s="119">
        <v>630000</v>
      </c>
      <c r="L53" s="83">
        <v>100000</v>
      </c>
      <c r="M53" s="121">
        <v>150000</v>
      </c>
      <c r="N53" s="83">
        <v>0</v>
      </c>
      <c r="O53" s="83">
        <v>100000</v>
      </c>
      <c r="P53" s="83">
        <v>0</v>
      </c>
      <c r="Q53" s="25">
        <v>1500000</v>
      </c>
      <c r="R53" s="119">
        <v>550000</v>
      </c>
      <c r="S53" s="83">
        <f t="shared" si="13"/>
        <v>6450000</v>
      </c>
      <c r="T53" s="84">
        <f t="shared" si="9"/>
        <v>29695000</v>
      </c>
      <c r="U53" s="83">
        <f t="shared" si="14"/>
        <v>36845000</v>
      </c>
    </row>
    <row r="54" spans="1:21" s="82" customFormat="1" x14ac:dyDescent="0.3">
      <c r="A54" s="229"/>
      <c r="B54" s="82" t="s">
        <v>79</v>
      </c>
      <c r="C54" s="83">
        <f t="shared" si="15"/>
        <v>36845000</v>
      </c>
      <c r="D54" s="1">
        <v>1000000</v>
      </c>
      <c r="E54" s="119">
        <v>1000000</v>
      </c>
      <c r="F54" s="119">
        <v>420000</v>
      </c>
      <c r="G54" s="119">
        <v>400000</v>
      </c>
      <c r="H54" s="119">
        <v>100000</v>
      </c>
      <c r="I54" s="119">
        <v>400000</v>
      </c>
      <c r="J54" s="83">
        <v>100000</v>
      </c>
      <c r="K54" s="119">
        <v>630000</v>
      </c>
      <c r="L54" s="83">
        <v>100000</v>
      </c>
      <c r="M54" s="121">
        <v>150000</v>
      </c>
      <c r="N54" s="83">
        <v>0</v>
      </c>
      <c r="O54" s="83">
        <v>100000</v>
      </c>
      <c r="P54" s="83">
        <v>0</v>
      </c>
      <c r="Q54" s="119">
        <v>1500000</v>
      </c>
      <c r="R54" s="119">
        <v>550000</v>
      </c>
      <c r="S54" s="83">
        <f t="shared" si="13"/>
        <v>6450000</v>
      </c>
      <c r="T54" s="84">
        <f t="shared" si="9"/>
        <v>30395000</v>
      </c>
      <c r="U54" s="83">
        <f t="shared" si="14"/>
        <v>37545000</v>
      </c>
    </row>
    <row r="55" spans="1:21" s="82" customFormat="1" x14ac:dyDescent="0.3">
      <c r="A55" s="229"/>
      <c r="B55" s="82" t="s">
        <v>80</v>
      </c>
      <c r="C55" s="83">
        <f t="shared" si="15"/>
        <v>37545000</v>
      </c>
      <c r="D55" s="1">
        <v>1000000</v>
      </c>
      <c r="E55" s="119">
        <v>1000000</v>
      </c>
      <c r="F55" s="119">
        <v>420000</v>
      </c>
      <c r="G55" s="119">
        <v>400000</v>
      </c>
      <c r="H55" s="119">
        <v>100000</v>
      </c>
      <c r="I55" s="119">
        <v>400000</v>
      </c>
      <c r="J55" s="83">
        <v>100000</v>
      </c>
      <c r="K55" s="119">
        <v>630000</v>
      </c>
      <c r="L55" s="83">
        <v>100000</v>
      </c>
      <c r="M55" s="121">
        <v>150000</v>
      </c>
      <c r="N55" s="83">
        <v>0</v>
      </c>
      <c r="O55" s="83">
        <v>100000</v>
      </c>
      <c r="P55" s="83">
        <v>0</v>
      </c>
      <c r="Q55" s="119">
        <v>1500000</v>
      </c>
      <c r="R55" s="119">
        <v>550000</v>
      </c>
      <c r="S55" s="83">
        <f t="shared" si="13"/>
        <v>6450000</v>
      </c>
      <c r="T55" s="84">
        <f t="shared" si="9"/>
        <v>31095000</v>
      </c>
      <c r="U55" s="83">
        <f t="shared" si="14"/>
        <v>38245000</v>
      </c>
    </row>
    <row r="56" spans="1:21" s="82" customFormat="1" ht="17.25" thickBot="1" x14ac:dyDescent="0.35">
      <c r="A56" s="229"/>
      <c r="B56" s="82" t="s">
        <v>81</v>
      </c>
      <c r="C56" s="83">
        <f t="shared" si="15"/>
        <v>38245000</v>
      </c>
      <c r="D56" s="1">
        <v>1000000</v>
      </c>
      <c r="E56" s="119">
        <v>1000000</v>
      </c>
      <c r="F56" s="119">
        <v>420000</v>
      </c>
      <c r="G56" s="119">
        <v>400000</v>
      </c>
      <c r="H56" s="119">
        <v>100000</v>
      </c>
      <c r="I56" s="119">
        <v>400000</v>
      </c>
      <c r="J56" s="83">
        <v>100000</v>
      </c>
      <c r="K56" s="119">
        <v>630000</v>
      </c>
      <c r="L56" s="83">
        <v>100000</v>
      </c>
      <c r="M56" s="121">
        <v>150000</v>
      </c>
      <c r="N56" s="83">
        <v>0</v>
      </c>
      <c r="O56" s="83">
        <v>100000</v>
      </c>
      <c r="P56" s="83">
        <v>0</v>
      </c>
      <c r="Q56" s="25">
        <v>1500000</v>
      </c>
      <c r="R56" s="119">
        <v>550000</v>
      </c>
      <c r="S56" s="83">
        <f t="shared" si="13"/>
        <v>6450000</v>
      </c>
      <c r="T56" s="84">
        <f t="shared" si="9"/>
        <v>31795000</v>
      </c>
      <c r="U56" s="83">
        <f t="shared" si="14"/>
        <v>38945000</v>
      </c>
    </row>
    <row r="57" spans="1:21" s="82" customFormat="1" x14ac:dyDescent="0.3">
      <c r="A57" s="229"/>
      <c r="B57" s="82" t="s">
        <v>82</v>
      </c>
      <c r="C57" s="83">
        <f t="shared" si="15"/>
        <v>38945000</v>
      </c>
      <c r="D57" s="1">
        <v>1000000</v>
      </c>
      <c r="E57" s="119">
        <v>1000000</v>
      </c>
      <c r="F57" s="119">
        <v>420000</v>
      </c>
      <c r="G57" s="119">
        <v>400000</v>
      </c>
      <c r="H57" s="119">
        <v>100000</v>
      </c>
      <c r="I57" s="119">
        <v>400000</v>
      </c>
      <c r="J57" s="83">
        <v>100000</v>
      </c>
      <c r="K57" s="119">
        <v>630000</v>
      </c>
      <c r="L57" s="83">
        <v>100000</v>
      </c>
      <c r="M57" s="121">
        <v>150000</v>
      </c>
      <c r="N57" s="83">
        <v>0</v>
      </c>
      <c r="O57" s="83">
        <v>100000</v>
      </c>
      <c r="P57" s="83">
        <v>0</v>
      </c>
      <c r="Q57" s="119">
        <v>1500000</v>
      </c>
      <c r="R57" s="119">
        <v>550000</v>
      </c>
      <c r="S57" s="83">
        <f t="shared" si="13"/>
        <v>6450000</v>
      </c>
      <c r="T57" s="84">
        <f t="shared" si="9"/>
        <v>32495000</v>
      </c>
      <c r="U57" s="83">
        <f t="shared" si="14"/>
        <v>39645000</v>
      </c>
    </row>
    <row r="58" spans="1:21" s="82" customFormat="1" x14ac:dyDescent="0.3">
      <c r="A58" s="229"/>
      <c r="B58" s="82" t="s">
        <v>83</v>
      </c>
      <c r="C58" s="83">
        <f t="shared" si="15"/>
        <v>39645000</v>
      </c>
      <c r="D58" s="1">
        <v>1000000</v>
      </c>
      <c r="E58" s="119">
        <v>1000000</v>
      </c>
      <c r="F58" s="119">
        <v>420000</v>
      </c>
      <c r="G58" s="119">
        <v>400000</v>
      </c>
      <c r="H58" s="119">
        <v>100000</v>
      </c>
      <c r="I58" s="119">
        <v>400000</v>
      </c>
      <c r="J58" s="83">
        <v>100000</v>
      </c>
      <c r="K58" s="119">
        <v>630000</v>
      </c>
      <c r="L58" s="83">
        <v>100000</v>
      </c>
      <c r="M58" s="121">
        <v>150000</v>
      </c>
      <c r="N58" s="83">
        <v>0</v>
      </c>
      <c r="O58" s="83">
        <v>100000</v>
      </c>
      <c r="P58" s="83">
        <v>0</v>
      </c>
      <c r="Q58" s="119">
        <v>1500000</v>
      </c>
      <c r="R58" s="119">
        <v>550000</v>
      </c>
      <c r="S58" s="83">
        <f t="shared" si="13"/>
        <v>6450000</v>
      </c>
      <c r="T58" s="84">
        <f t="shared" si="9"/>
        <v>33195000</v>
      </c>
      <c r="U58" s="83">
        <f t="shared" si="14"/>
        <v>40345000</v>
      </c>
    </row>
    <row r="59" spans="1:21" s="82" customFormat="1" ht="17.25" thickBot="1" x14ac:dyDescent="0.35">
      <c r="A59" s="229"/>
      <c r="B59" s="82" t="s">
        <v>84</v>
      </c>
      <c r="C59" s="83">
        <f t="shared" si="15"/>
        <v>40345000</v>
      </c>
      <c r="D59" s="1">
        <v>1000000</v>
      </c>
      <c r="E59" s="119">
        <v>1000000</v>
      </c>
      <c r="F59" s="119">
        <v>420000</v>
      </c>
      <c r="G59" s="119">
        <v>400000</v>
      </c>
      <c r="H59" s="119">
        <v>100000</v>
      </c>
      <c r="I59" s="119">
        <v>400000</v>
      </c>
      <c r="J59" s="83">
        <v>100000</v>
      </c>
      <c r="K59" s="119">
        <v>630000</v>
      </c>
      <c r="L59" s="83">
        <v>100000</v>
      </c>
      <c r="M59" s="121">
        <v>150000</v>
      </c>
      <c r="N59" s="83">
        <v>0</v>
      </c>
      <c r="O59" s="83">
        <v>100000</v>
      </c>
      <c r="P59" s="83">
        <v>0</v>
      </c>
      <c r="Q59" s="25">
        <v>1500000</v>
      </c>
      <c r="R59" s="119">
        <v>550000</v>
      </c>
      <c r="S59" s="83">
        <f t="shared" si="13"/>
        <v>6450000</v>
      </c>
      <c r="T59" s="84">
        <f t="shared" si="9"/>
        <v>33895000</v>
      </c>
      <c r="U59" s="83">
        <f t="shared" si="14"/>
        <v>41045000</v>
      </c>
    </row>
    <row r="60" spans="1:21" s="82" customFormat="1" x14ac:dyDescent="0.3">
      <c r="A60" s="229"/>
      <c r="B60" s="82" t="s">
        <v>85</v>
      </c>
      <c r="C60" s="83">
        <f t="shared" si="15"/>
        <v>41045000</v>
      </c>
      <c r="D60" s="1">
        <v>1000000</v>
      </c>
      <c r="E60" s="119">
        <v>1000000</v>
      </c>
      <c r="F60" s="119">
        <v>420000</v>
      </c>
      <c r="G60" s="119">
        <v>400000</v>
      </c>
      <c r="H60" s="119">
        <v>100000</v>
      </c>
      <c r="I60" s="119">
        <v>400000</v>
      </c>
      <c r="J60" s="83">
        <v>100000</v>
      </c>
      <c r="K60" s="119">
        <v>630000</v>
      </c>
      <c r="L60" s="83">
        <v>100000</v>
      </c>
      <c r="M60" s="121">
        <v>150000</v>
      </c>
      <c r="N60" s="83">
        <v>0</v>
      </c>
      <c r="O60" s="83">
        <v>100000</v>
      </c>
      <c r="P60" s="83">
        <v>0</v>
      </c>
      <c r="Q60" s="119">
        <v>1500000</v>
      </c>
      <c r="R60" s="119">
        <v>550000</v>
      </c>
      <c r="S60" s="83">
        <f t="shared" si="13"/>
        <v>6450000</v>
      </c>
      <c r="T60" s="84">
        <f t="shared" si="9"/>
        <v>34595000</v>
      </c>
      <c r="U60" s="83">
        <f t="shared" si="14"/>
        <v>41745000</v>
      </c>
    </row>
    <row r="61" spans="1:21" s="82" customFormat="1" x14ac:dyDescent="0.3">
      <c r="A61" s="229"/>
      <c r="B61" s="82" t="s">
        <v>86</v>
      </c>
      <c r="C61" s="83">
        <f t="shared" si="15"/>
        <v>41745000</v>
      </c>
      <c r="D61" s="1">
        <v>1000000</v>
      </c>
      <c r="E61" s="119">
        <v>1000000</v>
      </c>
      <c r="F61" s="119">
        <v>420000</v>
      </c>
      <c r="G61" s="119">
        <v>400000</v>
      </c>
      <c r="H61" s="119">
        <v>100000</v>
      </c>
      <c r="I61" s="119">
        <v>400000</v>
      </c>
      <c r="J61" s="83">
        <v>100000</v>
      </c>
      <c r="K61" s="119">
        <v>630000</v>
      </c>
      <c r="L61" s="83">
        <v>100000</v>
      </c>
      <c r="M61" s="121">
        <v>150000</v>
      </c>
      <c r="N61" s="83">
        <v>0</v>
      </c>
      <c r="O61" s="83">
        <v>100000</v>
      </c>
      <c r="P61" s="83">
        <v>0</v>
      </c>
      <c r="Q61" s="119">
        <v>1500000</v>
      </c>
      <c r="R61" s="119">
        <v>550000</v>
      </c>
      <c r="S61" s="83">
        <f t="shared" si="13"/>
        <v>6450000</v>
      </c>
      <c r="T61" s="84">
        <f t="shared" si="9"/>
        <v>35295000</v>
      </c>
      <c r="U61" s="83">
        <f t="shared" si="14"/>
        <v>42445000</v>
      </c>
    </row>
    <row r="62" spans="1:21" s="88" customFormat="1" ht="17.25" thickBot="1" x14ac:dyDescent="0.35">
      <c r="A62" s="230"/>
      <c r="B62" s="85" t="s">
        <v>87</v>
      </c>
      <c r="C62" s="86">
        <f t="shared" si="15"/>
        <v>42445000</v>
      </c>
      <c r="D62" s="1">
        <v>1000000</v>
      </c>
      <c r="E62" s="119">
        <v>1000000</v>
      </c>
      <c r="F62" s="119">
        <v>420000</v>
      </c>
      <c r="G62" s="119">
        <v>400000</v>
      </c>
      <c r="H62" s="119">
        <v>100000</v>
      </c>
      <c r="I62" s="119">
        <v>400000</v>
      </c>
      <c r="J62" s="86">
        <v>100000</v>
      </c>
      <c r="K62" s="119">
        <v>630000</v>
      </c>
      <c r="L62" s="86">
        <v>100000</v>
      </c>
      <c r="M62" s="121">
        <v>150000</v>
      </c>
      <c r="N62" s="86">
        <v>0</v>
      </c>
      <c r="O62" s="86">
        <v>100000</v>
      </c>
      <c r="P62" s="86">
        <v>0</v>
      </c>
      <c r="Q62" s="25">
        <v>1500000</v>
      </c>
      <c r="R62" s="119">
        <v>550000</v>
      </c>
      <c r="S62" s="86">
        <f t="shared" si="13"/>
        <v>6450000</v>
      </c>
      <c r="T62" s="87">
        <f t="shared" si="9"/>
        <v>35995000</v>
      </c>
      <c r="U62" s="86">
        <f t="shared" si="14"/>
        <v>43145000</v>
      </c>
    </row>
    <row r="63" spans="1:21" s="82" customFormat="1" x14ac:dyDescent="0.3">
      <c r="A63" s="228">
        <v>2028</v>
      </c>
      <c r="B63" s="82" t="s">
        <v>76</v>
      </c>
      <c r="C63" s="83">
        <f xml:space="preserve"> U62</f>
        <v>43145000</v>
      </c>
      <c r="D63" s="1">
        <v>1000000</v>
      </c>
      <c r="E63" s="119">
        <v>1000000</v>
      </c>
      <c r="F63" s="119">
        <v>420000</v>
      </c>
      <c r="G63" s="119">
        <v>400000</v>
      </c>
      <c r="H63" s="119">
        <v>100000</v>
      </c>
      <c r="I63" s="119">
        <v>400000</v>
      </c>
      <c r="J63" s="83">
        <v>100000</v>
      </c>
      <c r="K63" s="119">
        <v>630000</v>
      </c>
      <c r="L63" s="83">
        <v>100000</v>
      </c>
      <c r="M63" s="121">
        <v>150000</v>
      </c>
      <c r="N63" s="83">
        <v>0</v>
      </c>
      <c r="O63" s="83">
        <v>100000</v>
      </c>
      <c r="P63" s="83">
        <v>0</v>
      </c>
      <c r="Q63" s="119">
        <v>1500000</v>
      </c>
      <c r="R63" s="119">
        <v>550000</v>
      </c>
      <c r="S63" s="83">
        <f t="shared" ref="S63:S74" si="16">SUM(D63:R63)</f>
        <v>6450000</v>
      </c>
      <c r="T63" s="89">
        <f t="shared" si="9"/>
        <v>36695000</v>
      </c>
      <c r="U63" s="83">
        <f xml:space="preserve"> 7150000 + T63</f>
        <v>43845000</v>
      </c>
    </row>
    <row r="64" spans="1:21" s="82" customFormat="1" x14ac:dyDescent="0.3">
      <c r="A64" s="229"/>
      <c r="B64" s="82" t="s">
        <v>77</v>
      </c>
      <c r="C64" s="83">
        <f xml:space="preserve"> U63</f>
        <v>43845000</v>
      </c>
      <c r="D64" s="1">
        <v>1000000</v>
      </c>
      <c r="E64" s="119">
        <v>1000000</v>
      </c>
      <c r="F64" s="119">
        <v>420000</v>
      </c>
      <c r="G64" s="119">
        <v>400000</v>
      </c>
      <c r="H64" s="119">
        <v>100000</v>
      </c>
      <c r="I64" s="119">
        <v>400000</v>
      </c>
      <c r="J64" s="83">
        <v>100000</v>
      </c>
      <c r="K64" s="119">
        <v>630000</v>
      </c>
      <c r="L64" s="83">
        <v>100000</v>
      </c>
      <c r="M64" s="121">
        <v>150000</v>
      </c>
      <c r="N64" s="83">
        <v>0</v>
      </c>
      <c r="O64" s="83">
        <v>100000</v>
      </c>
      <c r="P64" s="83">
        <v>0</v>
      </c>
      <c r="Q64" s="119">
        <v>1500000</v>
      </c>
      <c r="R64" s="119">
        <v>550000</v>
      </c>
      <c r="S64" s="83">
        <f t="shared" si="16"/>
        <v>6450000</v>
      </c>
      <c r="T64" s="84">
        <f t="shared" si="9"/>
        <v>37395000</v>
      </c>
      <c r="U64" s="83">
        <f t="shared" ref="U64:U74" si="17" xml:space="preserve"> 7150000 + T64</f>
        <v>44545000</v>
      </c>
    </row>
    <row r="65" spans="1:21" s="82" customFormat="1" ht="17.25" thickBot="1" x14ac:dyDescent="0.35">
      <c r="A65" s="229"/>
      <c r="B65" s="82" t="s">
        <v>78</v>
      </c>
      <c r="C65" s="83">
        <f t="shared" ref="C65:C74" si="18" xml:space="preserve"> U64</f>
        <v>44545000</v>
      </c>
      <c r="D65" s="1">
        <v>1000000</v>
      </c>
      <c r="E65" s="119">
        <v>1000000</v>
      </c>
      <c r="F65" s="119">
        <v>420000</v>
      </c>
      <c r="G65" s="119">
        <v>400000</v>
      </c>
      <c r="H65" s="119">
        <v>100000</v>
      </c>
      <c r="I65" s="119">
        <v>400000</v>
      </c>
      <c r="J65" s="83">
        <v>100000</v>
      </c>
      <c r="K65" s="119">
        <v>630000</v>
      </c>
      <c r="L65" s="83">
        <v>100000</v>
      </c>
      <c r="M65" s="121">
        <v>150000</v>
      </c>
      <c r="N65" s="83">
        <v>0</v>
      </c>
      <c r="O65" s="83">
        <v>100000</v>
      </c>
      <c r="P65" s="83">
        <v>0</v>
      </c>
      <c r="Q65" s="25">
        <v>1500000</v>
      </c>
      <c r="R65" s="119">
        <v>550000</v>
      </c>
      <c r="S65" s="83">
        <f t="shared" si="16"/>
        <v>6450000</v>
      </c>
      <c r="T65" s="84">
        <f t="shared" si="9"/>
        <v>38095000</v>
      </c>
      <c r="U65" s="83">
        <f t="shared" si="17"/>
        <v>45245000</v>
      </c>
    </row>
    <row r="66" spans="1:21" s="82" customFormat="1" x14ac:dyDescent="0.3">
      <c r="A66" s="229"/>
      <c r="B66" s="82" t="s">
        <v>79</v>
      </c>
      <c r="C66" s="83">
        <f t="shared" si="18"/>
        <v>45245000</v>
      </c>
      <c r="D66" s="1">
        <v>1000000</v>
      </c>
      <c r="E66" s="119">
        <v>1000000</v>
      </c>
      <c r="F66" s="119">
        <v>420000</v>
      </c>
      <c r="G66" s="119">
        <v>400000</v>
      </c>
      <c r="H66" s="119">
        <v>100000</v>
      </c>
      <c r="I66" s="119">
        <v>400000</v>
      </c>
      <c r="J66" s="83">
        <v>100000</v>
      </c>
      <c r="K66" s="119">
        <v>630000</v>
      </c>
      <c r="L66" s="83">
        <v>100000</v>
      </c>
      <c r="M66" s="121">
        <v>150000</v>
      </c>
      <c r="N66" s="83">
        <v>0</v>
      </c>
      <c r="O66" s="83">
        <v>100000</v>
      </c>
      <c r="P66" s="83">
        <v>0</v>
      </c>
      <c r="Q66" s="119">
        <v>1500000</v>
      </c>
      <c r="R66" s="119">
        <v>550000</v>
      </c>
      <c r="S66" s="83">
        <f t="shared" si="16"/>
        <v>6450000</v>
      </c>
      <c r="T66" s="84">
        <f t="shared" si="9"/>
        <v>38795000</v>
      </c>
      <c r="U66" s="83">
        <f t="shared" si="17"/>
        <v>45945000</v>
      </c>
    </row>
    <row r="67" spans="1:21" s="82" customFormat="1" x14ac:dyDescent="0.3">
      <c r="A67" s="229"/>
      <c r="B67" s="82" t="s">
        <v>80</v>
      </c>
      <c r="C67" s="83">
        <f t="shared" si="18"/>
        <v>45945000</v>
      </c>
      <c r="D67" s="1">
        <v>1000000</v>
      </c>
      <c r="E67" s="119">
        <v>1000000</v>
      </c>
      <c r="F67" s="119">
        <v>420000</v>
      </c>
      <c r="G67" s="119">
        <v>400000</v>
      </c>
      <c r="H67" s="119">
        <v>100000</v>
      </c>
      <c r="I67" s="119">
        <v>400000</v>
      </c>
      <c r="J67" s="83">
        <v>100000</v>
      </c>
      <c r="K67" s="119">
        <v>630000</v>
      </c>
      <c r="L67" s="83">
        <v>100000</v>
      </c>
      <c r="M67" s="121">
        <v>150000</v>
      </c>
      <c r="N67" s="83">
        <v>0</v>
      </c>
      <c r="O67" s="83">
        <v>100000</v>
      </c>
      <c r="P67" s="83">
        <v>0</v>
      </c>
      <c r="Q67" s="119">
        <v>1500000</v>
      </c>
      <c r="R67" s="119">
        <v>550000</v>
      </c>
      <c r="S67" s="83">
        <f t="shared" si="16"/>
        <v>6450000</v>
      </c>
      <c r="T67" s="84">
        <f t="shared" ref="T67:T98" si="19" xml:space="preserve"> C67 - S67</f>
        <v>39495000</v>
      </c>
      <c r="U67" s="83">
        <f t="shared" si="17"/>
        <v>46645000</v>
      </c>
    </row>
    <row r="68" spans="1:21" s="82" customFormat="1" ht="17.25" thickBot="1" x14ac:dyDescent="0.35">
      <c r="A68" s="229"/>
      <c r="B68" s="82" t="s">
        <v>81</v>
      </c>
      <c r="C68" s="83">
        <f t="shared" si="18"/>
        <v>46645000</v>
      </c>
      <c r="D68" s="1">
        <v>1000000</v>
      </c>
      <c r="E68" s="119">
        <v>1000000</v>
      </c>
      <c r="F68" s="119">
        <v>420000</v>
      </c>
      <c r="G68" s="119">
        <v>400000</v>
      </c>
      <c r="H68" s="119">
        <v>100000</v>
      </c>
      <c r="I68" s="119">
        <v>400000</v>
      </c>
      <c r="J68" s="83">
        <v>100000</v>
      </c>
      <c r="K68" s="119">
        <v>630000</v>
      </c>
      <c r="L68" s="83">
        <v>100000</v>
      </c>
      <c r="M68" s="121">
        <v>150000</v>
      </c>
      <c r="N68" s="83">
        <v>0</v>
      </c>
      <c r="O68" s="83">
        <v>100000</v>
      </c>
      <c r="P68" s="83">
        <v>0</v>
      </c>
      <c r="Q68" s="25">
        <v>1500000</v>
      </c>
      <c r="R68" s="119">
        <v>550000</v>
      </c>
      <c r="S68" s="83">
        <f t="shared" si="16"/>
        <v>6450000</v>
      </c>
      <c r="T68" s="84">
        <f t="shared" si="19"/>
        <v>40195000</v>
      </c>
      <c r="U68" s="83">
        <f t="shared" si="17"/>
        <v>47345000</v>
      </c>
    </row>
    <row r="69" spans="1:21" s="82" customFormat="1" x14ac:dyDescent="0.3">
      <c r="A69" s="229"/>
      <c r="B69" s="82" t="s">
        <v>82</v>
      </c>
      <c r="C69" s="83">
        <f t="shared" si="18"/>
        <v>47345000</v>
      </c>
      <c r="D69" s="1">
        <v>1000000</v>
      </c>
      <c r="E69" s="119">
        <v>1000000</v>
      </c>
      <c r="F69" s="119">
        <v>420000</v>
      </c>
      <c r="G69" s="119">
        <v>400000</v>
      </c>
      <c r="H69" s="119">
        <v>100000</v>
      </c>
      <c r="I69" s="119">
        <v>400000</v>
      </c>
      <c r="J69" s="83">
        <v>100000</v>
      </c>
      <c r="K69" s="119">
        <v>630000</v>
      </c>
      <c r="L69" s="83">
        <v>100000</v>
      </c>
      <c r="M69" s="121">
        <v>150000</v>
      </c>
      <c r="N69" s="83">
        <v>0</v>
      </c>
      <c r="O69" s="83">
        <v>100000</v>
      </c>
      <c r="P69" s="83">
        <v>0</v>
      </c>
      <c r="Q69" s="119">
        <v>1500000</v>
      </c>
      <c r="R69" s="119">
        <v>550000</v>
      </c>
      <c r="S69" s="83">
        <f t="shared" si="16"/>
        <v>6450000</v>
      </c>
      <c r="T69" s="84">
        <f t="shared" si="19"/>
        <v>40895000</v>
      </c>
      <c r="U69" s="83">
        <f t="shared" si="17"/>
        <v>48045000</v>
      </c>
    </row>
    <row r="70" spans="1:21" s="82" customFormat="1" x14ac:dyDescent="0.3">
      <c r="A70" s="229"/>
      <c r="B70" s="82" t="s">
        <v>83</v>
      </c>
      <c r="C70" s="83">
        <f t="shared" si="18"/>
        <v>48045000</v>
      </c>
      <c r="D70" s="1">
        <v>1000000</v>
      </c>
      <c r="E70" s="119">
        <v>1000000</v>
      </c>
      <c r="F70" s="119">
        <v>420000</v>
      </c>
      <c r="G70" s="119">
        <v>400000</v>
      </c>
      <c r="H70" s="119">
        <v>100000</v>
      </c>
      <c r="I70" s="119">
        <v>400000</v>
      </c>
      <c r="J70" s="83">
        <v>100000</v>
      </c>
      <c r="K70" s="119">
        <v>630000</v>
      </c>
      <c r="L70" s="83">
        <v>100000</v>
      </c>
      <c r="M70" s="121">
        <v>150000</v>
      </c>
      <c r="N70" s="83">
        <v>0</v>
      </c>
      <c r="O70" s="83">
        <v>100000</v>
      </c>
      <c r="P70" s="83">
        <v>0</v>
      </c>
      <c r="Q70" s="119">
        <v>1500000</v>
      </c>
      <c r="R70" s="119">
        <v>550000</v>
      </c>
      <c r="S70" s="83">
        <f t="shared" si="16"/>
        <v>6450000</v>
      </c>
      <c r="T70" s="84">
        <f t="shared" si="19"/>
        <v>41595000</v>
      </c>
      <c r="U70" s="83">
        <f t="shared" si="17"/>
        <v>48745000</v>
      </c>
    </row>
    <row r="71" spans="1:21" s="82" customFormat="1" ht="17.25" thickBot="1" x14ac:dyDescent="0.35">
      <c r="A71" s="229"/>
      <c r="B71" s="82" t="s">
        <v>84</v>
      </c>
      <c r="C71" s="83">
        <f t="shared" si="18"/>
        <v>48745000</v>
      </c>
      <c r="D71" s="1">
        <v>1000000</v>
      </c>
      <c r="E71" s="119">
        <v>1000000</v>
      </c>
      <c r="F71" s="119">
        <v>420000</v>
      </c>
      <c r="G71" s="119">
        <v>400000</v>
      </c>
      <c r="H71" s="119">
        <v>100000</v>
      </c>
      <c r="I71" s="119">
        <v>400000</v>
      </c>
      <c r="J71" s="83">
        <v>100000</v>
      </c>
      <c r="K71" s="119">
        <v>630000</v>
      </c>
      <c r="L71" s="83">
        <v>100000</v>
      </c>
      <c r="M71" s="121">
        <v>150000</v>
      </c>
      <c r="N71" s="83">
        <v>0</v>
      </c>
      <c r="O71" s="83">
        <v>100000</v>
      </c>
      <c r="P71" s="83">
        <v>0</v>
      </c>
      <c r="Q71" s="25">
        <v>1500000</v>
      </c>
      <c r="R71" s="119">
        <v>550000</v>
      </c>
      <c r="S71" s="83">
        <f t="shared" si="16"/>
        <v>6450000</v>
      </c>
      <c r="T71" s="84">
        <f t="shared" si="19"/>
        <v>42295000</v>
      </c>
      <c r="U71" s="83">
        <f t="shared" si="17"/>
        <v>49445000</v>
      </c>
    </row>
    <row r="72" spans="1:21" s="82" customFormat="1" x14ac:dyDescent="0.3">
      <c r="A72" s="229"/>
      <c r="B72" s="82" t="s">
        <v>85</v>
      </c>
      <c r="C72" s="83">
        <f t="shared" si="18"/>
        <v>49445000</v>
      </c>
      <c r="D72" s="1">
        <v>1000000</v>
      </c>
      <c r="E72" s="119">
        <v>1000000</v>
      </c>
      <c r="F72" s="119">
        <v>420000</v>
      </c>
      <c r="G72" s="119">
        <v>400000</v>
      </c>
      <c r="H72" s="119">
        <v>100000</v>
      </c>
      <c r="I72" s="119">
        <v>400000</v>
      </c>
      <c r="J72" s="83">
        <v>100000</v>
      </c>
      <c r="K72" s="119">
        <v>630000</v>
      </c>
      <c r="L72" s="83">
        <v>100000</v>
      </c>
      <c r="M72" s="121">
        <v>150000</v>
      </c>
      <c r="N72" s="83">
        <v>0</v>
      </c>
      <c r="O72" s="83">
        <v>100000</v>
      </c>
      <c r="P72" s="83">
        <v>0</v>
      </c>
      <c r="Q72" s="119">
        <v>1500000</v>
      </c>
      <c r="R72" s="119">
        <v>550000</v>
      </c>
      <c r="S72" s="83">
        <f t="shared" si="16"/>
        <v>6450000</v>
      </c>
      <c r="T72" s="84">
        <f t="shared" si="19"/>
        <v>42995000</v>
      </c>
      <c r="U72" s="83">
        <f t="shared" si="17"/>
        <v>50145000</v>
      </c>
    </row>
    <row r="73" spans="1:21" s="82" customFormat="1" x14ac:dyDescent="0.3">
      <c r="A73" s="229"/>
      <c r="B73" s="82" t="s">
        <v>86</v>
      </c>
      <c r="C73" s="83">
        <f t="shared" si="18"/>
        <v>50145000</v>
      </c>
      <c r="D73" s="1">
        <v>1000000</v>
      </c>
      <c r="E73" s="119">
        <v>1000000</v>
      </c>
      <c r="F73" s="119">
        <v>420000</v>
      </c>
      <c r="G73" s="119">
        <v>400000</v>
      </c>
      <c r="H73" s="119">
        <v>100000</v>
      </c>
      <c r="I73" s="119">
        <v>400000</v>
      </c>
      <c r="J73" s="83">
        <v>100000</v>
      </c>
      <c r="K73" s="119">
        <v>630000</v>
      </c>
      <c r="L73" s="83">
        <v>100000</v>
      </c>
      <c r="M73" s="121">
        <v>150000</v>
      </c>
      <c r="N73" s="83">
        <v>0</v>
      </c>
      <c r="O73" s="83">
        <v>100000</v>
      </c>
      <c r="P73" s="83">
        <v>0</v>
      </c>
      <c r="Q73" s="119">
        <v>1500000</v>
      </c>
      <c r="R73" s="119">
        <v>550000</v>
      </c>
      <c r="S73" s="83">
        <f t="shared" si="16"/>
        <v>6450000</v>
      </c>
      <c r="T73" s="84">
        <f t="shared" si="19"/>
        <v>43695000</v>
      </c>
      <c r="U73" s="83">
        <f t="shared" si="17"/>
        <v>50845000</v>
      </c>
    </row>
    <row r="74" spans="1:21" s="88" customFormat="1" ht="17.25" thickBot="1" x14ac:dyDescent="0.35">
      <c r="A74" s="230"/>
      <c r="B74" s="85" t="s">
        <v>87</v>
      </c>
      <c r="C74" s="86">
        <f t="shared" si="18"/>
        <v>50845000</v>
      </c>
      <c r="D74" s="1">
        <v>1000000</v>
      </c>
      <c r="E74" s="119">
        <v>1000000</v>
      </c>
      <c r="F74" s="119">
        <v>420000</v>
      </c>
      <c r="G74" s="119">
        <v>400000</v>
      </c>
      <c r="H74" s="119">
        <v>100000</v>
      </c>
      <c r="I74" s="119">
        <v>400000</v>
      </c>
      <c r="J74" s="86">
        <v>100000</v>
      </c>
      <c r="K74" s="119">
        <v>630000</v>
      </c>
      <c r="L74" s="86">
        <v>100000</v>
      </c>
      <c r="M74" s="121">
        <v>150000</v>
      </c>
      <c r="N74" s="86">
        <v>0</v>
      </c>
      <c r="O74" s="86">
        <v>100000</v>
      </c>
      <c r="P74" s="86">
        <v>0</v>
      </c>
      <c r="Q74" s="25">
        <v>1500000</v>
      </c>
      <c r="R74" s="119">
        <v>550000</v>
      </c>
      <c r="S74" s="86">
        <f t="shared" si="16"/>
        <v>6450000</v>
      </c>
      <c r="T74" s="87">
        <f t="shared" si="19"/>
        <v>44395000</v>
      </c>
      <c r="U74" s="86">
        <f t="shared" si="17"/>
        <v>51545000</v>
      </c>
    </row>
    <row r="75" spans="1:21" s="82" customFormat="1" x14ac:dyDescent="0.3">
      <c r="A75" s="228">
        <v>2029</v>
      </c>
      <c r="B75" s="82" t="s">
        <v>76</v>
      </c>
      <c r="C75" s="83">
        <f xml:space="preserve"> U74</f>
        <v>51545000</v>
      </c>
      <c r="D75" s="1">
        <v>1000000</v>
      </c>
      <c r="E75" s="119">
        <v>1000000</v>
      </c>
      <c r="F75" s="119">
        <v>420000</v>
      </c>
      <c r="G75" s="119">
        <v>400000</v>
      </c>
      <c r="H75" s="119">
        <v>100000</v>
      </c>
      <c r="I75" s="119">
        <v>400000</v>
      </c>
      <c r="J75" s="83">
        <v>100000</v>
      </c>
      <c r="K75" s="119">
        <v>630000</v>
      </c>
      <c r="L75" s="83">
        <v>100000</v>
      </c>
      <c r="M75" s="121">
        <v>150000</v>
      </c>
      <c r="N75" s="83">
        <v>0</v>
      </c>
      <c r="O75" s="83">
        <v>100000</v>
      </c>
      <c r="P75" s="83">
        <v>0</v>
      </c>
      <c r="Q75" s="119">
        <v>1500000</v>
      </c>
      <c r="R75" s="119">
        <v>550000</v>
      </c>
      <c r="S75" s="83">
        <f t="shared" ref="S75:S86" si="20">SUM(D75:R75)</f>
        <v>6450000</v>
      </c>
      <c r="T75" s="89">
        <f t="shared" si="19"/>
        <v>45095000</v>
      </c>
      <c r="U75" s="83">
        <f xml:space="preserve"> 7150000 + T75</f>
        <v>52245000</v>
      </c>
    </row>
    <row r="76" spans="1:21" s="82" customFormat="1" x14ac:dyDescent="0.3">
      <c r="A76" s="229"/>
      <c r="B76" s="82" t="s">
        <v>77</v>
      </c>
      <c r="C76" s="83">
        <f xml:space="preserve"> U75</f>
        <v>52245000</v>
      </c>
      <c r="D76" s="1">
        <v>1000000</v>
      </c>
      <c r="E76" s="119">
        <v>1000000</v>
      </c>
      <c r="F76" s="119">
        <v>420000</v>
      </c>
      <c r="G76" s="119">
        <v>400000</v>
      </c>
      <c r="H76" s="119">
        <v>100000</v>
      </c>
      <c r="I76" s="119">
        <v>400000</v>
      </c>
      <c r="J76" s="83">
        <v>100000</v>
      </c>
      <c r="K76" s="119">
        <v>630000</v>
      </c>
      <c r="L76" s="83">
        <v>100000</v>
      </c>
      <c r="M76" s="121">
        <v>150000</v>
      </c>
      <c r="N76" s="83">
        <v>0</v>
      </c>
      <c r="O76" s="83">
        <v>100000</v>
      </c>
      <c r="P76" s="83">
        <v>0</v>
      </c>
      <c r="Q76" s="119">
        <v>1500000</v>
      </c>
      <c r="R76" s="119">
        <v>550000</v>
      </c>
      <c r="S76" s="83">
        <f t="shared" si="20"/>
        <v>6450000</v>
      </c>
      <c r="T76" s="84">
        <f t="shared" si="19"/>
        <v>45795000</v>
      </c>
      <c r="U76" s="83">
        <f t="shared" ref="U76:U86" si="21" xml:space="preserve"> 7150000 + T76</f>
        <v>52945000</v>
      </c>
    </row>
    <row r="77" spans="1:21" s="82" customFormat="1" ht="17.25" thickBot="1" x14ac:dyDescent="0.35">
      <c r="A77" s="229"/>
      <c r="B77" s="82" t="s">
        <v>78</v>
      </c>
      <c r="C77" s="83">
        <f t="shared" ref="C77:C86" si="22" xml:space="preserve"> U76</f>
        <v>52945000</v>
      </c>
      <c r="D77" s="1">
        <v>1000000</v>
      </c>
      <c r="E77" s="119">
        <v>1000000</v>
      </c>
      <c r="F77" s="119">
        <v>420000</v>
      </c>
      <c r="G77" s="119">
        <v>400000</v>
      </c>
      <c r="H77" s="119">
        <v>100000</v>
      </c>
      <c r="I77" s="119">
        <v>400000</v>
      </c>
      <c r="J77" s="83">
        <v>100000</v>
      </c>
      <c r="K77" s="119">
        <v>630000</v>
      </c>
      <c r="L77" s="83">
        <v>100000</v>
      </c>
      <c r="M77" s="121">
        <v>150000</v>
      </c>
      <c r="N77" s="83">
        <v>0</v>
      </c>
      <c r="O77" s="83">
        <v>100000</v>
      </c>
      <c r="P77" s="83">
        <v>0</v>
      </c>
      <c r="Q77" s="25">
        <v>1500000</v>
      </c>
      <c r="R77" s="119">
        <v>550000</v>
      </c>
      <c r="S77" s="83">
        <f t="shared" si="20"/>
        <v>6450000</v>
      </c>
      <c r="T77" s="84">
        <f t="shared" si="19"/>
        <v>46495000</v>
      </c>
      <c r="U77" s="83">
        <f t="shared" si="21"/>
        <v>53645000</v>
      </c>
    </row>
    <row r="78" spans="1:21" s="82" customFormat="1" x14ac:dyDescent="0.3">
      <c r="A78" s="229"/>
      <c r="B78" s="82" t="s">
        <v>79</v>
      </c>
      <c r="C78" s="83">
        <f t="shared" si="22"/>
        <v>53645000</v>
      </c>
      <c r="D78" s="1">
        <v>1000000</v>
      </c>
      <c r="E78" s="119">
        <v>1000000</v>
      </c>
      <c r="F78" s="119">
        <v>420000</v>
      </c>
      <c r="G78" s="119">
        <v>400000</v>
      </c>
      <c r="H78" s="119">
        <v>100000</v>
      </c>
      <c r="I78" s="119">
        <v>400000</v>
      </c>
      <c r="J78" s="83">
        <v>100000</v>
      </c>
      <c r="K78" s="119">
        <v>630000</v>
      </c>
      <c r="L78" s="83">
        <v>100000</v>
      </c>
      <c r="M78" s="121">
        <v>150000</v>
      </c>
      <c r="N78" s="83">
        <v>0</v>
      </c>
      <c r="O78" s="83">
        <v>100000</v>
      </c>
      <c r="P78" s="83">
        <v>0</v>
      </c>
      <c r="Q78" s="119">
        <v>1500000</v>
      </c>
      <c r="R78" s="119">
        <v>550000</v>
      </c>
      <c r="S78" s="83">
        <f t="shared" si="20"/>
        <v>6450000</v>
      </c>
      <c r="T78" s="84">
        <f t="shared" si="19"/>
        <v>47195000</v>
      </c>
      <c r="U78" s="83">
        <f t="shared" si="21"/>
        <v>54345000</v>
      </c>
    </row>
    <row r="79" spans="1:21" s="82" customFormat="1" x14ac:dyDescent="0.3">
      <c r="A79" s="229"/>
      <c r="B79" s="82" t="s">
        <v>80</v>
      </c>
      <c r="C79" s="83">
        <f t="shared" si="22"/>
        <v>54345000</v>
      </c>
      <c r="D79" s="1">
        <v>1000000</v>
      </c>
      <c r="E79" s="119">
        <v>1000000</v>
      </c>
      <c r="F79" s="119">
        <v>420000</v>
      </c>
      <c r="G79" s="119">
        <v>400000</v>
      </c>
      <c r="H79" s="119">
        <v>100000</v>
      </c>
      <c r="I79" s="119">
        <v>400000</v>
      </c>
      <c r="J79" s="83">
        <v>100000</v>
      </c>
      <c r="K79" s="119">
        <v>630000</v>
      </c>
      <c r="L79" s="83">
        <v>100000</v>
      </c>
      <c r="M79" s="121">
        <v>150000</v>
      </c>
      <c r="N79" s="83">
        <v>0</v>
      </c>
      <c r="O79" s="83">
        <v>100000</v>
      </c>
      <c r="P79" s="83">
        <v>0</v>
      </c>
      <c r="Q79" s="119">
        <v>1500000</v>
      </c>
      <c r="R79" s="119">
        <v>550000</v>
      </c>
      <c r="S79" s="83">
        <f t="shared" si="20"/>
        <v>6450000</v>
      </c>
      <c r="T79" s="84">
        <f t="shared" si="19"/>
        <v>47895000</v>
      </c>
      <c r="U79" s="83">
        <f t="shared" si="21"/>
        <v>55045000</v>
      </c>
    </row>
    <row r="80" spans="1:21" s="82" customFormat="1" ht="17.25" thickBot="1" x14ac:dyDescent="0.35">
      <c r="A80" s="229"/>
      <c r="B80" s="82" t="s">
        <v>81</v>
      </c>
      <c r="C80" s="83">
        <f t="shared" si="22"/>
        <v>55045000</v>
      </c>
      <c r="D80" s="1">
        <v>1000000</v>
      </c>
      <c r="E80" s="119">
        <v>1000000</v>
      </c>
      <c r="F80" s="119">
        <v>420000</v>
      </c>
      <c r="G80" s="119">
        <v>400000</v>
      </c>
      <c r="H80" s="119">
        <v>100000</v>
      </c>
      <c r="I80" s="119">
        <v>400000</v>
      </c>
      <c r="J80" s="83">
        <v>100000</v>
      </c>
      <c r="K80" s="119">
        <v>630000</v>
      </c>
      <c r="L80" s="83">
        <v>100000</v>
      </c>
      <c r="M80" s="121">
        <v>150000</v>
      </c>
      <c r="N80" s="83">
        <v>0</v>
      </c>
      <c r="O80" s="83">
        <v>100000</v>
      </c>
      <c r="P80" s="83">
        <v>0</v>
      </c>
      <c r="Q80" s="25">
        <v>1500000</v>
      </c>
      <c r="R80" s="119">
        <v>550000</v>
      </c>
      <c r="S80" s="83">
        <f t="shared" si="20"/>
        <v>6450000</v>
      </c>
      <c r="T80" s="84">
        <f t="shared" si="19"/>
        <v>48595000</v>
      </c>
      <c r="U80" s="83">
        <f t="shared" si="21"/>
        <v>55745000</v>
      </c>
    </row>
    <row r="81" spans="1:21" s="82" customFormat="1" x14ac:dyDescent="0.3">
      <c r="A81" s="229"/>
      <c r="B81" s="82" t="s">
        <v>82</v>
      </c>
      <c r="C81" s="83">
        <f t="shared" si="22"/>
        <v>55745000</v>
      </c>
      <c r="D81" s="1">
        <v>1000000</v>
      </c>
      <c r="E81" s="119">
        <v>1000000</v>
      </c>
      <c r="F81" s="119">
        <v>420000</v>
      </c>
      <c r="G81" s="119">
        <v>400000</v>
      </c>
      <c r="H81" s="119">
        <v>100000</v>
      </c>
      <c r="I81" s="119">
        <v>400000</v>
      </c>
      <c r="J81" s="83">
        <v>100000</v>
      </c>
      <c r="K81" s="119">
        <v>630000</v>
      </c>
      <c r="L81" s="83">
        <v>100000</v>
      </c>
      <c r="M81" s="121">
        <v>150000</v>
      </c>
      <c r="N81" s="83">
        <v>0</v>
      </c>
      <c r="O81" s="83">
        <v>100000</v>
      </c>
      <c r="P81" s="83">
        <v>0</v>
      </c>
      <c r="Q81" s="119">
        <v>1500000</v>
      </c>
      <c r="R81" s="119">
        <v>550000</v>
      </c>
      <c r="S81" s="83">
        <f t="shared" si="20"/>
        <v>6450000</v>
      </c>
      <c r="T81" s="84">
        <f t="shared" si="19"/>
        <v>49295000</v>
      </c>
      <c r="U81" s="83">
        <f t="shared" si="21"/>
        <v>56445000</v>
      </c>
    </row>
    <row r="82" spans="1:21" s="82" customFormat="1" x14ac:dyDescent="0.3">
      <c r="A82" s="229"/>
      <c r="B82" s="82" t="s">
        <v>83</v>
      </c>
      <c r="C82" s="83">
        <f t="shared" si="22"/>
        <v>56445000</v>
      </c>
      <c r="D82" s="1">
        <v>1000000</v>
      </c>
      <c r="E82" s="119">
        <v>1000000</v>
      </c>
      <c r="F82" s="119">
        <v>420000</v>
      </c>
      <c r="G82" s="119">
        <v>400000</v>
      </c>
      <c r="H82" s="119">
        <v>100000</v>
      </c>
      <c r="I82" s="119">
        <v>400000</v>
      </c>
      <c r="J82" s="83">
        <v>100000</v>
      </c>
      <c r="K82" s="119">
        <v>630000</v>
      </c>
      <c r="L82" s="83">
        <v>100000</v>
      </c>
      <c r="M82" s="121">
        <v>150000</v>
      </c>
      <c r="N82" s="83">
        <v>0</v>
      </c>
      <c r="O82" s="83">
        <v>100000</v>
      </c>
      <c r="P82" s="83">
        <v>0</v>
      </c>
      <c r="Q82" s="119">
        <v>1500000</v>
      </c>
      <c r="R82" s="119">
        <v>550000</v>
      </c>
      <c r="S82" s="83">
        <f t="shared" si="20"/>
        <v>6450000</v>
      </c>
      <c r="T82" s="84">
        <f t="shared" si="19"/>
        <v>49995000</v>
      </c>
      <c r="U82" s="83">
        <f t="shared" si="21"/>
        <v>57145000</v>
      </c>
    </row>
    <row r="83" spans="1:21" s="82" customFormat="1" ht="17.25" thickBot="1" x14ac:dyDescent="0.35">
      <c r="A83" s="229"/>
      <c r="B83" s="82" t="s">
        <v>84</v>
      </c>
      <c r="C83" s="83">
        <f t="shared" si="22"/>
        <v>57145000</v>
      </c>
      <c r="D83" s="1">
        <v>1000000</v>
      </c>
      <c r="E83" s="119">
        <v>1000000</v>
      </c>
      <c r="F83" s="119">
        <v>420000</v>
      </c>
      <c r="G83" s="119">
        <v>400000</v>
      </c>
      <c r="H83" s="119">
        <v>100000</v>
      </c>
      <c r="I83" s="119">
        <v>400000</v>
      </c>
      <c r="J83" s="83">
        <v>100000</v>
      </c>
      <c r="K83" s="119">
        <v>630000</v>
      </c>
      <c r="L83" s="83">
        <v>100000</v>
      </c>
      <c r="M83" s="121">
        <v>150000</v>
      </c>
      <c r="N83" s="83">
        <v>0</v>
      </c>
      <c r="O83" s="83">
        <v>100000</v>
      </c>
      <c r="P83" s="83">
        <v>0</v>
      </c>
      <c r="Q83" s="25">
        <v>1500000</v>
      </c>
      <c r="R83" s="119">
        <v>550000</v>
      </c>
      <c r="S83" s="83">
        <f t="shared" si="20"/>
        <v>6450000</v>
      </c>
      <c r="T83" s="84">
        <f t="shared" si="19"/>
        <v>50695000</v>
      </c>
      <c r="U83" s="83">
        <f t="shared" si="21"/>
        <v>57845000</v>
      </c>
    </row>
    <row r="84" spans="1:21" s="82" customFormat="1" x14ac:dyDescent="0.3">
      <c r="A84" s="229"/>
      <c r="B84" s="82" t="s">
        <v>85</v>
      </c>
      <c r="C84" s="83">
        <f t="shared" si="22"/>
        <v>57845000</v>
      </c>
      <c r="D84" s="1">
        <v>1000000</v>
      </c>
      <c r="E84" s="119">
        <v>1000000</v>
      </c>
      <c r="F84" s="119">
        <v>420000</v>
      </c>
      <c r="G84" s="119">
        <v>400000</v>
      </c>
      <c r="H84" s="119">
        <v>100000</v>
      </c>
      <c r="I84" s="119">
        <v>400000</v>
      </c>
      <c r="J84" s="83">
        <v>100000</v>
      </c>
      <c r="K84" s="119">
        <v>630000</v>
      </c>
      <c r="L84" s="83">
        <v>100000</v>
      </c>
      <c r="M84" s="121">
        <v>150000</v>
      </c>
      <c r="N84" s="83">
        <v>0</v>
      </c>
      <c r="O84" s="83">
        <v>100000</v>
      </c>
      <c r="P84" s="83">
        <v>0</v>
      </c>
      <c r="Q84" s="119">
        <v>1500000</v>
      </c>
      <c r="R84" s="119">
        <v>550000</v>
      </c>
      <c r="S84" s="83">
        <f t="shared" si="20"/>
        <v>6450000</v>
      </c>
      <c r="T84" s="84">
        <f t="shared" si="19"/>
        <v>51395000</v>
      </c>
      <c r="U84" s="83">
        <f t="shared" si="21"/>
        <v>58545000</v>
      </c>
    </row>
    <row r="85" spans="1:21" s="82" customFormat="1" x14ac:dyDescent="0.3">
      <c r="A85" s="229"/>
      <c r="B85" s="82" t="s">
        <v>86</v>
      </c>
      <c r="C85" s="83">
        <f t="shared" si="22"/>
        <v>58545000</v>
      </c>
      <c r="D85" s="1">
        <v>1000000</v>
      </c>
      <c r="E85" s="119">
        <v>1000000</v>
      </c>
      <c r="F85" s="119">
        <v>420000</v>
      </c>
      <c r="G85" s="119">
        <v>400000</v>
      </c>
      <c r="H85" s="119">
        <v>100000</v>
      </c>
      <c r="I85" s="119">
        <v>400000</v>
      </c>
      <c r="J85" s="83">
        <v>100000</v>
      </c>
      <c r="K85" s="119">
        <v>630000</v>
      </c>
      <c r="L85" s="83">
        <v>100000</v>
      </c>
      <c r="M85" s="121">
        <v>150000</v>
      </c>
      <c r="N85" s="83">
        <v>0</v>
      </c>
      <c r="O85" s="83">
        <v>100000</v>
      </c>
      <c r="P85" s="83">
        <v>0</v>
      </c>
      <c r="Q85" s="119">
        <v>1500000</v>
      </c>
      <c r="R85" s="119">
        <v>550000</v>
      </c>
      <c r="S85" s="83">
        <f t="shared" si="20"/>
        <v>6450000</v>
      </c>
      <c r="T85" s="84">
        <f t="shared" si="19"/>
        <v>52095000</v>
      </c>
      <c r="U85" s="83">
        <f t="shared" si="21"/>
        <v>59245000</v>
      </c>
    </row>
    <row r="86" spans="1:21" s="88" customFormat="1" ht="17.25" thickBot="1" x14ac:dyDescent="0.35">
      <c r="A86" s="230"/>
      <c r="B86" s="85" t="s">
        <v>87</v>
      </c>
      <c r="C86" s="86">
        <f t="shared" si="22"/>
        <v>59245000</v>
      </c>
      <c r="D86" s="1">
        <v>1000000</v>
      </c>
      <c r="E86" s="119">
        <v>1000000</v>
      </c>
      <c r="F86" s="119">
        <v>420000</v>
      </c>
      <c r="G86" s="119">
        <v>400000</v>
      </c>
      <c r="H86" s="119">
        <v>100000</v>
      </c>
      <c r="I86" s="119">
        <v>400000</v>
      </c>
      <c r="J86" s="86">
        <v>100000</v>
      </c>
      <c r="K86" s="119">
        <v>630000</v>
      </c>
      <c r="L86" s="86">
        <v>100000</v>
      </c>
      <c r="M86" s="121">
        <v>150000</v>
      </c>
      <c r="N86" s="86">
        <v>0</v>
      </c>
      <c r="O86" s="86">
        <v>100000</v>
      </c>
      <c r="P86" s="86">
        <v>0</v>
      </c>
      <c r="Q86" s="25">
        <v>1500000</v>
      </c>
      <c r="R86" s="119">
        <v>550000</v>
      </c>
      <c r="S86" s="86">
        <f t="shared" si="20"/>
        <v>6450000</v>
      </c>
      <c r="T86" s="87">
        <f t="shared" si="19"/>
        <v>52795000</v>
      </c>
      <c r="U86" s="86">
        <f t="shared" si="21"/>
        <v>59945000</v>
      </c>
    </row>
    <row r="87" spans="1:21" s="82" customFormat="1" x14ac:dyDescent="0.3">
      <c r="A87" s="228">
        <v>2030</v>
      </c>
      <c r="B87" s="82" t="s">
        <v>76</v>
      </c>
      <c r="C87" s="83">
        <f xml:space="preserve"> U86</f>
        <v>59945000</v>
      </c>
      <c r="D87" s="1">
        <v>1000000</v>
      </c>
      <c r="E87" s="119">
        <v>1000000</v>
      </c>
      <c r="F87" s="119">
        <v>420000</v>
      </c>
      <c r="G87" s="119">
        <v>400000</v>
      </c>
      <c r="H87" s="119">
        <v>100000</v>
      </c>
      <c r="I87" s="119">
        <v>400000</v>
      </c>
      <c r="J87" s="83">
        <v>100000</v>
      </c>
      <c r="K87" s="119">
        <v>630000</v>
      </c>
      <c r="L87" s="83">
        <v>100000</v>
      </c>
      <c r="M87" s="121">
        <v>150000</v>
      </c>
      <c r="N87" s="83">
        <v>0</v>
      </c>
      <c r="O87" s="83">
        <v>100000</v>
      </c>
      <c r="P87" s="83">
        <v>0</v>
      </c>
      <c r="Q87" s="119">
        <v>1500000</v>
      </c>
      <c r="R87" s="119">
        <v>550000</v>
      </c>
      <c r="S87" s="83">
        <f t="shared" ref="S87:S98" si="23">SUM(D87:R87)</f>
        <v>6450000</v>
      </c>
      <c r="T87" s="89">
        <f t="shared" si="19"/>
        <v>53495000</v>
      </c>
      <c r="U87" s="83">
        <f xml:space="preserve"> 7150000 + T87</f>
        <v>60645000</v>
      </c>
    </row>
    <row r="88" spans="1:21" s="82" customFormat="1" x14ac:dyDescent="0.3">
      <c r="A88" s="229"/>
      <c r="B88" s="82" t="s">
        <v>77</v>
      </c>
      <c r="C88" s="83">
        <f xml:space="preserve"> U87</f>
        <v>60645000</v>
      </c>
      <c r="D88" s="1">
        <v>1000000</v>
      </c>
      <c r="E88" s="119">
        <v>1000000</v>
      </c>
      <c r="F88" s="119">
        <v>420000</v>
      </c>
      <c r="G88" s="119">
        <v>400000</v>
      </c>
      <c r="H88" s="119">
        <v>100000</v>
      </c>
      <c r="I88" s="119">
        <v>400000</v>
      </c>
      <c r="J88" s="83">
        <v>100000</v>
      </c>
      <c r="K88" s="119">
        <v>630000</v>
      </c>
      <c r="L88" s="83">
        <v>100000</v>
      </c>
      <c r="M88" s="121">
        <v>150000</v>
      </c>
      <c r="N88" s="83">
        <v>0</v>
      </c>
      <c r="O88" s="83">
        <v>100000</v>
      </c>
      <c r="P88" s="83">
        <v>0</v>
      </c>
      <c r="Q88" s="119">
        <v>1500000</v>
      </c>
      <c r="R88" s="119">
        <v>550000</v>
      </c>
      <c r="S88" s="83">
        <f t="shared" si="23"/>
        <v>6450000</v>
      </c>
      <c r="T88" s="84">
        <f t="shared" si="19"/>
        <v>54195000</v>
      </c>
      <c r="U88" s="83">
        <f t="shared" ref="U88:U98" si="24" xml:space="preserve"> 7150000 + T88</f>
        <v>61345000</v>
      </c>
    </row>
    <row r="89" spans="1:21" s="82" customFormat="1" ht="17.25" thickBot="1" x14ac:dyDescent="0.35">
      <c r="A89" s="229"/>
      <c r="B89" s="82" t="s">
        <v>78</v>
      </c>
      <c r="C89" s="83">
        <f t="shared" ref="C89:C98" si="25" xml:space="preserve"> U88</f>
        <v>61345000</v>
      </c>
      <c r="D89" s="1">
        <v>1000000</v>
      </c>
      <c r="E89" s="119">
        <v>1000000</v>
      </c>
      <c r="F89" s="119">
        <v>420000</v>
      </c>
      <c r="G89" s="119">
        <v>400000</v>
      </c>
      <c r="H89" s="119">
        <v>100000</v>
      </c>
      <c r="I89" s="119">
        <v>400000</v>
      </c>
      <c r="J89" s="83">
        <v>100000</v>
      </c>
      <c r="K89" s="119">
        <v>630000</v>
      </c>
      <c r="L89" s="83">
        <v>100000</v>
      </c>
      <c r="M89" s="121">
        <v>150000</v>
      </c>
      <c r="N89" s="83">
        <v>0</v>
      </c>
      <c r="O89" s="83">
        <v>100000</v>
      </c>
      <c r="P89" s="83">
        <v>0</v>
      </c>
      <c r="Q89" s="25">
        <v>1500000</v>
      </c>
      <c r="R89" s="119">
        <v>550000</v>
      </c>
      <c r="S89" s="83">
        <f t="shared" si="23"/>
        <v>6450000</v>
      </c>
      <c r="T89" s="84">
        <f t="shared" si="19"/>
        <v>54895000</v>
      </c>
      <c r="U89" s="83">
        <f t="shared" si="24"/>
        <v>62045000</v>
      </c>
    </row>
    <row r="90" spans="1:21" s="82" customFormat="1" x14ac:dyDescent="0.3">
      <c r="A90" s="229"/>
      <c r="B90" s="82" t="s">
        <v>79</v>
      </c>
      <c r="C90" s="83">
        <f t="shared" si="25"/>
        <v>62045000</v>
      </c>
      <c r="D90" s="1">
        <v>1000000</v>
      </c>
      <c r="E90" s="119">
        <v>1000000</v>
      </c>
      <c r="F90" s="119">
        <v>420000</v>
      </c>
      <c r="G90" s="119">
        <v>400000</v>
      </c>
      <c r="H90" s="119">
        <v>100000</v>
      </c>
      <c r="I90" s="119">
        <v>400000</v>
      </c>
      <c r="J90" s="83">
        <v>100000</v>
      </c>
      <c r="K90" s="119">
        <v>630000</v>
      </c>
      <c r="L90" s="83">
        <v>100000</v>
      </c>
      <c r="M90" s="121">
        <v>150000</v>
      </c>
      <c r="N90" s="83">
        <v>0</v>
      </c>
      <c r="O90" s="83">
        <v>100000</v>
      </c>
      <c r="P90" s="83">
        <v>0</v>
      </c>
      <c r="Q90" s="119">
        <v>1500000</v>
      </c>
      <c r="R90" s="119">
        <v>550000</v>
      </c>
      <c r="S90" s="83">
        <f t="shared" si="23"/>
        <v>6450000</v>
      </c>
      <c r="T90" s="84">
        <f t="shared" si="19"/>
        <v>55595000</v>
      </c>
      <c r="U90" s="83">
        <f t="shared" si="24"/>
        <v>62745000</v>
      </c>
    </row>
    <row r="91" spans="1:21" s="82" customFormat="1" x14ac:dyDescent="0.3">
      <c r="A91" s="229"/>
      <c r="B91" s="82" t="s">
        <v>80</v>
      </c>
      <c r="C91" s="83">
        <f t="shared" si="25"/>
        <v>62745000</v>
      </c>
      <c r="D91" s="1">
        <v>1000000</v>
      </c>
      <c r="E91" s="119">
        <v>1000000</v>
      </c>
      <c r="F91" s="119">
        <v>420000</v>
      </c>
      <c r="G91" s="119">
        <v>400000</v>
      </c>
      <c r="H91" s="119">
        <v>100000</v>
      </c>
      <c r="I91" s="119">
        <v>400000</v>
      </c>
      <c r="J91" s="83">
        <v>100000</v>
      </c>
      <c r="K91" s="119">
        <v>630000</v>
      </c>
      <c r="L91" s="83">
        <v>100000</v>
      </c>
      <c r="M91" s="121">
        <v>150000</v>
      </c>
      <c r="N91" s="83">
        <v>0</v>
      </c>
      <c r="O91" s="83">
        <v>100000</v>
      </c>
      <c r="P91" s="83">
        <v>0</v>
      </c>
      <c r="Q91" s="119">
        <v>1500000</v>
      </c>
      <c r="R91" s="119">
        <v>550000</v>
      </c>
      <c r="S91" s="83">
        <f t="shared" si="23"/>
        <v>6450000</v>
      </c>
      <c r="T91" s="84">
        <f t="shared" si="19"/>
        <v>56295000</v>
      </c>
      <c r="U91" s="83">
        <f t="shared" si="24"/>
        <v>63445000</v>
      </c>
    </row>
    <row r="92" spans="1:21" s="82" customFormat="1" ht="17.25" thickBot="1" x14ac:dyDescent="0.35">
      <c r="A92" s="229"/>
      <c r="B92" s="82" t="s">
        <v>81</v>
      </c>
      <c r="C92" s="83">
        <f t="shared" si="25"/>
        <v>63445000</v>
      </c>
      <c r="D92" s="1">
        <v>1000000</v>
      </c>
      <c r="E92" s="119">
        <v>1000000</v>
      </c>
      <c r="F92" s="119">
        <v>420000</v>
      </c>
      <c r="G92" s="119">
        <v>400000</v>
      </c>
      <c r="H92" s="119">
        <v>100000</v>
      </c>
      <c r="I92" s="119">
        <v>400000</v>
      </c>
      <c r="J92" s="83">
        <v>100000</v>
      </c>
      <c r="K92" s="119">
        <v>630000</v>
      </c>
      <c r="L92" s="83">
        <v>100000</v>
      </c>
      <c r="M92" s="121">
        <v>150000</v>
      </c>
      <c r="N92" s="83">
        <v>0</v>
      </c>
      <c r="O92" s="83">
        <v>100000</v>
      </c>
      <c r="P92" s="83">
        <v>0</v>
      </c>
      <c r="Q92" s="25">
        <v>1500000</v>
      </c>
      <c r="R92" s="119">
        <v>550000</v>
      </c>
      <c r="S92" s="83">
        <f t="shared" si="23"/>
        <v>6450000</v>
      </c>
      <c r="T92" s="84">
        <f t="shared" si="19"/>
        <v>56995000</v>
      </c>
      <c r="U92" s="83">
        <f t="shared" si="24"/>
        <v>64145000</v>
      </c>
    </row>
    <row r="93" spans="1:21" s="82" customFormat="1" x14ac:dyDescent="0.3">
      <c r="A93" s="229"/>
      <c r="B93" s="82" t="s">
        <v>82</v>
      </c>
      <c r="C93" s="83">
        <f t="shared" si="25"/>
        <v>64145000</v>
      </c>
      <c r="D93" s="1">
        <v>1000000</v>
      </c>
      <c r="E93" s="119">
        <v>1000000</v>
      </c>
      <c r="F93" s="119">
        <v>420000</v>
      </c>
      <c r="G93" s="119">
        <v>400000</v>
      </c>
      <c r="H93" s="119">
        <v>100000</v>
      </c>
      <c r="I93" s="119">
        <v>400000</v>
      </c>
      <c r="J93" s="83">
        <v>100000</v>
      </c>
      <c r="K93" s="119">
        <v>630000</v>
      </c>
      <c r="L93" s="83">
        <v>100000</v>
      </c>
      <c r="M93" s="121">
        <v>150000</v>
      </c>
      <c r="N93" s="83">
        <v>0</v>
      </c>
      <c r="O93" s="83">
        <v>100000</v>
      </c>
      <c r="P93" s="83">
        <v>0</v>
      </c>
      <c r="Q93" s="119">
        <v>1500000</v>
      </c>
      <c r="R93" s="119">
        <v>550000</v>
      </c>
      <c r="S93" s="83">
        <f t="shared" si="23"/>
        <v>6450000</v>
      </c>
      <c r="T93" s="84">
        <f t="shared" si="19"/>
        <v>57695000</v>
      </c>
      <c r="U93" s="83">
        <f t="shared" si="24"/>
        <v>64845000</v>
      </c>
    </row>
    <row r="94" spans="1:21" s="82" customFormat="1" x14ac:dyDescent="0.3">
      <c r="A94" s="229"/>
      <c r="B94" s="82" t="s">
        <v>83</v>
      </c>
      <c r="C94" s="83">
        <f t="shared" si="25"/>
        <v>64845000</v>
      </c>
      <c r="D94" s="1">
        <v>1000000</v>
      </c>
      <c r="E94" s="119">
        <v>1000000</v>
      </c>
      <c r="F94" s="119">
        <v>420000</v>
      </c>
      <c r="G94" s="119">
        <v>400000</v>
      </c>
      <c r="H94" s="119">
        <v>100000</v>
      </c>
      <c r="I94" s="119">
        <v>400000</v>
      </c>
      <c r="J94" s="83">
        <v>100000</v>
      </c>
      <c r="K94" s="119">
        <v>630000</v>
      </c>
      <c r="L94" s="83">
        <v>100000</v>
      </c>
      <c r="M94" s="121">
        <v>150000</v>
      </c>
      <c r="N94" s="83">
        <v>0</v>
      </c>
      <c r="O94" s="83">
        <v>100000</v>
      </c>
      <c r="P94" s="83">
        <v>0</v>
      </c>
      <c r="Q94" s="119">
        <v>1500000</v>
      </c>
      <c r="R94" s="119">
        <v>550000</v>
      </c>
      <c r="S94" s="83">
        <f t="shared" si="23"/>
        <v>6450000</v>
      </c>
      <c r="T94" s="84">
        <f t="shared" si="19"/>
        <v>58395000</v>
      </c>
      <c r="U94" s="83">
        <f t="shared" si="24"/>
        <v>65545000</v>
      </c>
    </row>
    <row r="95" spans="1:21" s="82" customFormat="1" ht="17.25" thickBot="1" x14ac:dyDescent="0.35">
      <c r="A95" s="229"/>
      <c r="B95" s="82" t="s">
        <v>84</v>
      </c>
      <c r="C95" s="83">
        <f t="shared" si="25"/>
        <v>65545000</v>
      </c>
      <c r="D95" s="1">
        <v>1000000</v>
      </c>
      <c r="E95" s="119">
        <v>1000000</v>
      </c>
      <c r="F95" s="119">
        <v>420000</v>
      </c>
      <c r="G95" s="119">
        <v>400000</v>
      </c>
      <c r="H95" s="119">
        <v>100000</v>
      </c>
      <c r="I95" s="119">
        <v>400000</v>
      </c>
      <c r="J95" s="83">
        <v>100000</v>
      </c>
      <c r="K95" s="119">
        <v>630000</v>
      </c>
      <c r="L95" s="83">
        <v>100000</v>
      </c>
      <c r="M95" s="121">
        <v>150000</v>
      </c>
      <c r="N95" s="83">
        <v>0</v>
      </c>
      <c r="O95" s="83">
        <v>100000</v>
      </c>
      <c r="P95" s="83">
        <v>0</v>
      </c>
      <c r="Q95" s="25">
        <v>1500000</v>
      </c>
      <c r="R95" s="119">
        <v>550000</v>
      </c>
      <c r="S95" s="83">
        <f t="shared" si="23"/>
        <v>6450000</v>
      </c>
      <c r="T95" s="84">
        <f t="shared" si="19"/>
        <v>59095000</v>
      </c>
      <c r="U95" s="83">
        <f t="shared" si="24"/>
        <v>66245000</v>
      </c>
    </row>
    <row r="96" spans="1:21" s="82" customFormat="1" x14ac:dyDescent="0.3">
      <c r="A96" s="229"/>
      <c r="B96" s="82" t="s">
        <v>85</v>
      </c>
      <c r="C96" s="83">
        <f t="shared" si="25"/>
        <v>66245000</v>
      </c>
      <c r="D96" s="1">
        <v>1000000</v>
      </c>
      <c r="E96" s="119">
        <v>1000000</v>
      </c>
      <c r="F96" s="119">
        <v>420000</v>
      </c>
      <c r="G96" s="119">
        <v>400000</v>
      </c>
      <c r="H96" s="119">
        <v>100000</v>
      </c>
      <c r="I96" s="119">
        <v>400000</v>
      </c>
      <c r="J96" s="83">
        <v>100000</v>
      </c>
      <c r="K96" s="119">
        <v>630000</v>
      </c>
      <c r="L96" s="83">
        <v>100000</v>
      </c>
      <c r="M96" s="121">
        <v>150000</v>
      </c>
      <c r="N96" s="83">
        <v>0</v>
      </c>
      <c r="O96" s="83">
        <v>100000</v>
      </c>
      <c r="P96" s="83">
        <v>0</v>
      </c>
      <c r="Q96" s="119">
        <v>1500000</v>
      </c>
      <c r="R96" s="119">
        <v>550000</v>
      </c>
      <c r="S96" s="83">
        <f t="shared" si="23"/>
        <v>6450000</v>
      </c>
      <c r="T96" s="84">
        <f t="shared" si="19"/>
        <v>59795000</v>
      </c>
      <c r="U96" s="83">
        <f t="shared" si="24"/>
        <v>66945000</v>
      </c>
    </row>
    <row r="97" spans="1:21" s="82" customFormat="1" x14ac:dyDescent="0.3">
      <c r="A97" s="229"/>
      <c r="B97" s="82" t="s">
        <v>86</v>
      </c>
      <c r="C97" s="83">
        <f t="shared" si="25"/>
        <v>66945000</v>
      </c>
      <c r="D97" s="1">
        <v>1000000</v>
      </c>
      <c r="E97" s="119">
        <v>1000000</v>
      </c>
      <c r="F97" s="119">
        <v>420000</v>
      </c>
      <c r="G97" s="119">
        <v>400000</v>
      </c>
      <c r="H97" s="119">
        <v>100000</v>
      </c>
      <c r="I97" s="119">
        <v>400000</v>
      </c>
      <c r="J97" s="83">
        <v>100000</v>
      </c>
      <c r="K97" s="119">
        <v>630000</v>
      </c>
      <c r="L97" s="83">
        <v>100000</v>
      </c>
      <c r="M97" s="121">
        <v>150000</v>
      </c>
      <c r="N97" s="83">
        <v>0</v>
      </c>
      <c r="O97" s="83">
        <v>100000</v>
      </c>
      <c r="P97" s="83">
        <v>0</v>
      </c>
      <c r="Q97" s="119">
        <v>1500000</v>
      </c>
      <c r="R97" s="119">
        <v>550000</v>
      </c>
      <c r="S97" s="83">
        <f t="shared" si="23"/>
        <v>6450000</v>
      </c>
      <c r="T97" s="84">
        <f t="shared" si="19"/>
        <v>60495000</v>
      </c>
      <c r="U97" s="83">
        <f t="shared" si="24"/>
        <v>67645000</v>
      </c>
    </row>
    <row r="98" spans="1:21" s="88" customFormat="1" ht="17.25" thickBot="1" x14ac:dyDescent="0.35">
      <c r="A98" s="230"/>
      <c r="B98" s="85" t="s">
        <v>87</v>
      </c>
      <c r="C98" s="86">
        <f t="shared" si="25"/>
        <v>67645000</v>
      </c>
      <c r="D98" s="1">
        <v>1000000</v>
      </c>
      <c r="E98" s="119">
        <v>1000000</v>
      </c>
      <c r="F98" s="119">
        <v>420000</v>
      </c>
      <c r="G98" s="119">
        <v>400000</v>
      </c>
      <c r="H98" s="119">
        <v>100000</v>
      </c>
      <c r="I98" s="119">
        <v>400000</v>
      </c>
      <c r="J98" s="86">
        <v>100000</v>
      </c>
      <c r="K98" s="119">
        <v>630000</v>
      </c>
      <c r="L98" s="86">
        <v>100000</v>
      </c>
      <c r="M98" s="121">
        <v>150000</v>
      </c>
      <c r="N98" s="86">
        <v>0</v>
      </c>
      <c r="O98" s="86">
        <v>100000</v>
      </c>
      <c r="P98" s="86">
        <v>0</v>
      </c>
      <c r="Q98" s="25">
        <v>1500000</v>
      </c>
      <c r="R98" s="119">
        <v>550000</v>
      </c>
      <c r="S98" s="86">
        <f t="shared" si="23"/>
        <v>6450000</v>
      </c>
      <c r="T98" s="87">
        <f t="shared" si="19"/>
        <v>61195000</v>
      </c>
      <c r="U98" s="86">
        <f t="shared" si="24"/>
        <v>68345000</v>
      </c>
    </row>
    <row r="99" spans="1:21" s="82" customFormat="1" x14ac:dyDescent="0.3">
      <c r="A99" s="228">
        <v>2031</v>
      </c>
      <c r="B99" s="82" t="s">
        <v>76</v>
      </c>
      <c r="C99" s="83">
        <f xml:space="preserve"> U98</f>
        <v>68345000</v>
      </c>
      <c r="D99" s="1">
        <v>1000000</v>
      </c>
      <c r="E99" s="119">
        <v>1000000</v>
      </c>
      <c r="F99" s="119">
        <v>420000</v>
      </c>
      <c r="G99" s="119">
        <v>400000</v>
      </c>
      <c r="H99" s="119">
        <v>100000</v>
      </c>
      <c r="I99" s="119">
        <v>400000</v>
      </c>
      <c r="J99" s="83">
        <v>100000</v>
      </c>
      <c r="K99" s="119">
        <v>630000</v>
      </c>
      <c r="L99" s="83">
        <v>100000</v>
      </c>
      <c r="M99" s="121">
        <v>150000</v>
      </c>
      <c r="N99" s="83">
        <v>0</v>
      </c>
      <c r="O99" s="83">
        <v>100000</v>
      </c>
      <c r="P99" s="83">
        <v>0</v>
      </c>
      <c r="Q99" s="119">
        <v>1500000</v>
      </c>
      <c r="R99" s="119">
        <v>550000</v>
      </c>
      <c r="S99" s="83">
        <f t="shared" ref="S99:S110" si="26">SUM(D99:R99)</f>
        <v>6450000</v>
      </c>
      <c r="T99" s="89">
        <f t="shared" ref="T99:T122" si="27" xml:space="preserve"> C99 - S99</f>
        <v>61895000</v>
      </c>
      <c r="U99" s="83">
        <f xml:space="preserve"> 7150000 + T99</f>
        <v>69045000</v>
      </c>
    </row>
    <row r="100" spans="1:21" s="82" customFormat="1" x14ac:dyDescent="0.3">
      <c r="A100" s="229"/>
      <c r="B100" s="82" t="s">
        <v>77</v>
      </c>
      <c r="C100" s="83">
        <f xml:space="preserve"> U99</f>
        <v>69045000</v>
      </c>
      <c r="D100" s="1">
        <v>1000000</v>
      </c>
      <c r="E100" s="119">
        <v>1000000</v>
      </c>
      <c r="F100" s="119">
        <v>420000</v>
      </c>
      <c r="G100" s="119">
        <v>400000</v>
      </c>
      <c r="H100" s="119">
        <v>100000</v>
      </c>
      <c r="I100" s="119">
        <v>400000</v>
      </c>
      <c r="J100" s="83">
        <v>100000</v>
      </c>
      <c r="K100" s="119">
        <v>630000</v>
      </c>
      <c r="L100" s="83">
        <v>100000</v>
      </c>
      <c r="M100" s="121">
        <v>150000</v>
      </c>
      <c r="N100" s="83">
        <v>0</v>
      </c>
      <c r="O100" s="83">
        <v>100000</v>
      </c>
      <c r="P100" s="83">
        <v>0</v>
      </c>
      <c r="Q100" s="119">
        <v>1500000</v>
      </c>
      <c r="R100" s="119">
        <v>550000</v>
      </c>
      <c r="S100" s="83">
        <f t="shared" si="26"/>
        <v>6450000</v>
      </c>
      <c r="T100" s="84">
        <f t="shared" si="27"/>
        <v>62595000</v>
      </c>
      <c r="U100" s="83">
        <f t="shared" ref="U100:U110" si="28" xml:space="preserve"> 7150000 + T100</f>
        <v>69745000</v>
      </c>
    </row>
    <row r="101" spans="1:21" s="82" customFormat="1" ht="17.25" thickBot="1" x14ac:dyDescent="0.35">
      <c r="A101" s="229"/>
      <c r="B101" s="82" t="s">
        <v>78</v>
      </c>
      <c r="C101" s="83">
        <f t="shared" ref="C101:C110" si="29" xml:space="preserve"> U100</f>
        <v>69745000</v>
      </c>
      <c r="D101" s="1">
        <v>1000000</v>
      </c>
      <c r="E101" s="119">
        <v>1000000</v>
      </c>
      <c r="F101" s="119">
        <v>420000</v>
      </c>
      <c r="G101" s="119">
        <v>400000</v>
      </c>
      <c r="H101" s="119">
        <v>100000</v>
      </c>
      <c r="I101" s="119">
        <v>400000</v>
      </c>
      <c r="J101" s="83">
        <v>100000</v>
      </c>
      <c r="K101" s="119">
        <v>630000</v>
      </c>
      <c r="L101" s="83">
        <v>100000</v>
      </c>
      <c r="M101" s="121">
        <v>150000</v>
      </c>
      <c r="N101" s="83">
        <v>0</v>
      </c>
      <c r="O101" s="83">
        <v>100000</v>
      </c>
      <c r="P101" s="83">
        <v>0</v>
      </c>
      <c r="Q101" s="25">
        <v>1500000</v>
      </c>
      <c r="R101" s="119">
        <v>550000</v>
      </c>
      <c r="S101" s="83">
        <f t="shared" si="26"/>
        <v>6450000</v>
      </c>
      <c r="T101" s="84">
        <f t="shared" si="27"/>
        <v>63295000</v>
      </c>
      <c r="U101" s="83">
        <f t="shared" si="28"/>
        <v>70445000</v>
      </c>
    </row>
    <row r="102" spans="1:21" s="82" customFormat="1" x14ac:dyDescent="0.3">
      <c r="A102" s="229"/>
      <c r="B102" s="82" t="s">
        <v>79</v>
      </c>
      <c r="C102" s="83">
        <f t="shared" si="29"/>
        <v>70445000</v>
      </c>
      <c r="D102" s="1">
        <v>1000000</v>
      </c>
      <c r="E102" s="119">
        <v>1000000</v>
      </c>
      <c r="F102" s="119">
        <v>420000</v>
      </c>
      <c r="G102" s="119">
        <v>400000</v>
      </c>
      <c r="H102" s="119">
        <v>100000</v>
      </c>
      <c r="I102" s="119">
        <v>400000</v>
      </c>
      <c r="J102" s="83">
        <v>100000</v>
      </c>
      <c r="K102" s="119">
        <v>630000</v>
      </c>
      <c r="L102" s="83">
        <v>100000</v>
      </c>
      <c r="M102" s="121">
        <v>150000</v>
      </c>
      <c r="N102" s="83">
        <v>0</v>
      </c>
      <c r="O102" s="83">
        <v>100000</v>
      </c>
      <c r="P102" s="83">
        <v>0</v>
      </c>
      <c r="Q102" s="119">
        <v>1500000</v>
      </c>
      <c r="R102" s="119">
        <v>550000</v>
      </c>
      <c r="S102" s="83">
        <f t="shared" si="26"/>
        <v>6450000</v>
      </c>
      <c r="T102" s="84">
        <f t="shared" si="27"/>
        <v>63995000</v>
      </c>
      <c r="U102" s="83">
        <f t="shared" si="28"/>
        <v>71145000</v>
      </c>
    </row>
    <row r="103" spans="1:21" s="82" customFormat="1" x14ac:dyDescent="0.3">
      <c r="A103" s="229"/>
      <c r="B103" s="82" t="s">
        <v>80</v>
      </c>
      <c r="C103" s="83">
        <f t="shared" si="29"/>
        <v>71145000</v>
      </c>
      <c r="D103" s="1">
        <v>1000000</v>
      </c>
      <c r="E103" s="119">
        <v>1000000</v>
      </c>
      <c r="F103" s="119">
        <v>420000</v>
      </c>
      <c r="G103" s="119">
        <v>400000</v>
      </c>
      <c r="H103" s="119">
        <v>100000</v>
      </c>
      <c r="I103" s="119">
        <v>400000</v>
      </c>
      <c r="J103" s="83">
        <v>100000</v>
      </c>
      <c r="K103" s="119">
        <v>630000</v>
      </c>
      <c r="L103" s="83">
        <v>100000</v>
      </c>
      <c r="M103" s="121">
        <v>150000</v>
      </c>
      <c r="N103" s="83">
        <v>0</v>
      </c>
      <c r="O103" s="83">
        <v>100000</v>
      </c>
      <c r="P103" s="83">
        <v>0</v>
      </c>
      <c r="Q103" s="119">
        <v>1500000</v>
      </c>
      <c r="R103" s="119">
        <v>550000</v>
      </c>
      <c r="S103" s="83">
        <f t="shared" si="26"/>
        <v>6450000</v>
      </c>
      <c r="T103" s="84">
        <f t="shared" si="27"/>
        <v>64695000</v>
      </c>
      <c r="U103" s="83">
        <f t="shared" si="28"/>
        <v>71845000</v>
      </c>
    </row>
    <row r="104" spans="1:21" s="82" customFormat="1" ht="17.25" thickBot="1" x14ac:dyDescent="0.35">
      <c r="A104" s="229"/>
      <c r="B104" s="82" t="s">
        <v>81</v>
      </c>
      <c r="C104" s="83">
        <f t="shared" si="29"/>
        <v>71845000</v>
      </c>
      <c r="D104" s="1">
        <v>1000000</v>
      </c>
      <c r="E104" s="119">
        <v>1000000</v>
      </c>
      <c r="F104" s="119">
        <v>420000</v>
      </c>
      <c r="G104" s="119">
        <v>400000</v>
      </c>
      <c r="H104" s="119">
        <v>100000</v>
      </c>
      <c r="I104" s="119">
        <v>400000</v>
      </c>
      <c r="J104" s="83">
        <v>100000</v>
      </c>
      <c r="K104" s="119">
        <v>630000</v>
      </c>
      <c r="L104" s="83">
        <v>100000</v>
      </c>
      <c r="M104" s="121">
        <v>150000</v>
      </c>
      <c r="N104" s="83">
        <v>0</v>
      </c>
      <c r="O104" s="83">
        <v>100000</v>
      </c>
      <c r="P104" s="83">
        <v>0</v>
      </c>
      <c r="Q104" s="25">
        <v>1500000</v>
      </c>
      <c r="R104" s="119">
        <v>550000</v>
      </c>
      <c r="S104" s="83">
        <f t="shared" si="26"/>
        <v>6450000</v>
      </c>
      <c r="T104" s="84">
        <f t="shared" si="27"/>
        <v>65395000</v>
      </c>
      <c r="U104" s="83">
        <f t="shared" si="28"/>
        <v>72545000</v>
      </c>
    </row>
    <row r="105" spans="1:21" s="82" customFormat="1" x14ac:dyDescent="0.3">
      <c r="A105" s="229"/>
      <c r="B105" s="82" t="s">
        <v>82</v>
      </c>
      <c r="C105" s="83">
        <f t="shared" si="29"/>
        <v>72545000</v>
      </c>
      <c r="D105" s="1">
        <v>1000000</v>
      </c>
      <c r="E105" s="119">
        <v>1000000</v>
      </c>
      <c r="F105" s="119">
        <v>420000</v>
      </c>
      <c r="G105" s="119">
        <v>400000</v>
      </c>
      <c r="H105" s="119">
        <v>100000</v>
      </c>
      <c r="I105" s="119">
        <v>400000</v>
      </c>
      <c r="J105" s="83">
        <v>100000</v>
      </c>
      <c r="K105" s="119">
        <v>630000</v>
      </c>
      <c r="L105" s="83">
        <v>100000</v>
      </c>
      <c r="M105" s="121">
        <v>150000</v>
      </c>
      <c r="N105" s="83">
        <v>0</v>
      </c>
      <c r="O105" s="83">
        <v>100000</v>
      </c>
      <c r="P105" s="83">
        <v>0</v>
      </c>
      <c r="Q105" s="119">
        <v>1500000</v>
      </c>
      <c r="R105" s="119">
        <v>550000</v>
      </c>
      <c r="S105" s="83">
        <f t="shared" si="26"/>
        <v>6450000</v>
      </c>
      <c r="T105" s="84">
        <f t="shared" si="27"/>
        <v>66095000</v>
      </c>
      <c r="U105" s="83">
        <f t="shared" si="28"/>
        <v>73245000</v>
      </c>
    </row>
    <row r="106" spans="1:21" s="82" customFormat="1" x14ac:dyDescent="0.3">
      <c r="A106" s="229"/>
      <c r="B106" s="82" t="s">
        <v>83</v>
      </c>
      <c r="C106" s="83">
        <f t="shared" si="29"/>
        <v>73245000</v>
      </c>
      <c r="D106" s="1">
        <v>1000000</v>
      </c>
      <c r="E106" s="119">
        <v>1000000</v>
      </c>
      <c r="F106" s="119">
        <v>420000</v>
      </c>
      <c r="G106" s="119">
        <v>400000</v>
      </c>
      <c r="H106" s="119">
        <v>100000</v>
      </c>
      <c r="I106" s="119">
        <v>400000</v>
      </c>
      <c r="J106" s="83">
        <v>100000</v>
      </c>
      <c r="K106" s="119">
        <v>630000</v>
      </c>
      <c r="L106" s="83">
        <v>100000</v>
      </c>
      <c r="M106" s="121">
        <v>150000</v>
      </c>
      <c r="N106" s="83">
        <v>0</v>
      </c>
      <c r="O106" s="83">
        <v>100000</v>
      </c>
      <c r="P106" s="83">
        <v>0</v>
      </c>
      <c r="Q106" s="119">
        <v>1500000</v>
      </c>
      <c r="R106" s="119">
        <v>550000</v>
      </c>
      <c r="S106" s="83">
        <f t="shared" si="26"/>
        <v>6450000</v>
      </c>
      <c r="T106" s="84">
        <f t="shared" si="27"/>
        <v>66795000</v>
      </c>
      <c r="U106" s="83">
        <f t="shared" si="28"/>
        <v>73945000</v>
      </c>
    </row>
    <row r="107" spans="1:21" s="82" customFormat="1" ht="17.25" thickBot="1" x14ac:dyDescent="0.35">
      <c r="A107" s="229"/>
      <c r="B107" s="82" t="s">
        <v>84</v>
      </c>
      <c r="C107" s="83">
        <f t="shared" si="29"/>
        <v>73945000</v>
      </c>
      <c r="D107" s="1">
        <v>1000000</v>
      </c>
      <c r="E107" s="119">
        <v>1000000</v>
      </c>
      <c r="F107" s="119">
        <v>420000</v>
      </c>
      <c r="G107" s="119">
        <v>400000</v>
      </c>
      <c r="H107" s="119">
        <v>100000</v>
      </c>
      <c r="I107" s="119">
        <v>400000</v>
      </c>
      <c r="J107" s="83">
        <v>100000</v>
      </c>
      <c r="K107" s="119">
        <v>630000</v>
      </c>
      <c r="L107" s="83">
        <v>100000</v>
      </c>
      <c r="M107" s="121">
        <v>150000</v>
      </c>
      <c r="N107" s="83">
        <v>0</v>
      </c>
      <c r="O107" s="83">
        <v>100000</v>
      </c>
      <c r="P107" s="83">
        <v>0</v>
      </c>
      <c r="Q107" s="25">
        <v>1500000</v>
      </c>
      <c r="R107" s="119">
        <v>550000</v>
      </c>
      <c r="S107" s="83">
        <f t="shared" si="26"/>
        <v>6450000</v>
      </c>
      <c r="T107" s="84">
        <f t="shared" si="27"/>
        <v>67495000</v>
      </c>
      <c r="U107" s="83">
        <f t="shared" si="28"/>
        <v>74645000</v>
      </c>
    </row>
    <row r="108" spans="1:21" s="82" customFormat="1" x14ac:dyDescent="0.3">
      <c r="A108" s="229"/>
      <c r="B108" s="82" t="s">
        <v>85</v>
      </c>
      <c r="C108" s="83">
        <f t="shared" si="29"/>
        <v>74645000</v>
      </c>
      <c r="D108" s="1">
        <v>1000000</v>
      </c>
      <c r="E108" s="119">
        <v>1000000</v>
      </c>
      <c r="F108" s="119">
        <v>420000</v>
      </c>
      <c r="G108" s="119">
        <v>400000</v>
      </c>
      <c r="H108" s="119">
        <v>100000</v>
      </c>
      <c r="I108" s="119">
        <v>400000</v>
      </c>
      <c r="J108" s="83">
        <v>100000</v>
      </c>
      <c r="K108" s="119">
        <v>630000</v>
      </c>
      <c r="L108" s="83">
        <v>100000</v>
      </c>
      <c r="M108" s="121">
        <v>150000</v>
      </c>
      <c r="N108" s="83">
        <v>0</v>
      </c>
      <c r="O108" s="83">
        <v>100000</v>
      </c>
      <c r="P108" s="83">
        <v>0</v>
      </c>
      <c r="Q108" s="119">
        <v>1500000</v>
      </c>
      <c r="R108" s="119">
        <v>550000</v>
      </c>
      <c r="S108" s="83">
        <f t="shared" si="26"/>
        <v>6450000</v>
      </c>
      <c r="T108" s="84">
        <f t="shared" si="27"/>
        <v>68195000</v>
      </c>
      <c r="U108" s="83">
        <f t="shared" si="28"/>
        <v>75345000</v>
      </c>
    </row>
    <row r="109" spans="1:21" s="82" customFormat="1" x14ac:dyDescent="0.3">
      <c r="A109" s="229"/>
      <c r="B109" s="82" t="s">
        <v>86</v>
      </c>
      <c r="C109" s="83">
        <f t="shared" si="29"/>
        <v>75345000</v>
      </c>
      <c r="D109" s="1">
        <v>1000000</v>
      </c>
      <c r="E109" s="119">
        <v>1000000</v>
      </c>
      <c r="F109" s="119">
        <v>420000</v>
      </c>
      <c r="G109" s="119">
        <v>400000</v>
      </c>
      <c r="H109" s="119">
        <v>100000</v>
      </c>
      <c r="I109" s="119">
        <v>400000</v>
      </c>
      <c r="J109" s="83">
        <v>100000</v>
      </c>
      <c r="K109" s="119">
        <v>630000</v>
      </c>
      <c r="L109" s="83">
        <v>100000</v>
      </c>
      <c r="M109" s="121">
        <v>150000</v>
      </c>
      <c r="N109" s="83">
        <v>0</v>
      </c>
      <c r="O109" s="83">
        <v>100000</v>
      </c>
      <c r="P109" s="83">
        <v>0</v>
      </c>
      <c r="Q109" s="119">
        <v>1500000</v>
      </c>
      <c r="R109" s="119">
        <v>550000</v>
      </c>
      <c r="S109" s="83">
        <f t="shared" si="26"/>
        <v>6450000</v>
      </c>
      <c r="T109" s="84">
        <f t="shared" si="27"/>
        <v>68895000</v>
      </c>
      <c r="U109" s="83">
        <f t="shared" si="28"/>
        <v>76045000</v>
      </c>
    </row>
    <row r="110" spans="1:21" s="88" customFormat="1" ht="17.25" thickBot="1" x14ac:dyDescent="0.35">
      <c r="A110" s="230"/>
      <c r="B110" s="85" t="s">
        <v>87</v>
      </c>
      <c r="C110" s="86">
        <f t="shared" si="29"/>
        <v>76045000</v>
      </c>
      <c r="D110" s="1">
        <v>1000000</v>
      </c>
      <c r="E110" s="119">
        <v>1000000</v>
      </c>
      <c r="F110" s="119">
        <v>420000</v>
      </c>
      <c r="G110" s="119">
        <v>400000</v>
      </c>
      <c r="H110" s="119">
        <v>100000</v>
      </c>
      <c r="I110" s="119">
        <v>400000</v>
      </c>
      <c r="J110" s="86">
        <v>100000</v>
      </c>
      <c r="K110" s="119">
        <v>630000</v>
      </c>
      <c r="L110" s="86">
        <v>100000</v>
      </c>
      <c r="M110" s="121">
        <v>150000</v>
      </c>
      <c r="N110" s="86">
        <v>0</v>
      </c>
      <c r="O110" s="86">
        <v>100000</v>
      </c>
      <c r="P110" s="86">
        <v>0</v>
      </c>
      <c r="Q110" s="25">
        <v>1500000</v>
      </c>
      <c r="R110" s="119">
        <v>550000</v>
      </c>
      <c r="S110" s="86">
        <f t="shared" si="26"/>
        <v>6450000</v>
      </c>
      <c r="T110" s="87">
        <f t="shared" si="27"/>
        <v>69595000</v>
      </c>
      <c r="U110" s="86">
        <f t="shared" si="28"/>
        <v>76745000</v>
      </c>
    </row>
    <row r="111" spans="1:21" s="82" customFormat="1" x14ac:dyDescent="0.3">
      <c r="A111" s="228">
        <v>2032</v>
      </c>
      <c r="B111" s="82" t="s">
        <v>76</v>
      </c>
      <c r="C111" s="83">
        <f xml:space="preserve"> U110</f>
        <v>76745000</v>
      </c>
      <c r="D111" s="1">
        <v>1000000</v>
      </c>
      <c r="E111" s="119">
        <v>1000000</v>
      </c>
      <c r="F111" s="119">
        <v>420000</v>
      </c>
      <c r="G111" s="119">
        <v>400000</v>
      </c>
      <c r="H111" s="119">
        <v>100000</v>
      </c>
      <c r="I111" s="119">
        <v>400000</v>
      </c>
      <c r="J111" s="83">
        <v>100000</v>
      </c>
      <c r="K111" s="119">
        <v>630000</v>
      </c>
      <c r="L111" s="83">
        <v>100000</v>
      </c>
      <c r="M111" s="121">
        <v>150000</v>
      </c>
      <c r="N111" s="83">
        <v>0</v>
      </c>
      <c r="O111" s="83">
        <v>100000</v>
      </c>
      <c r="P111" s="83">
        <v>0</v>
      </c>
      <c r="Q111" s="119">
        <v>1500000</v>
      </c>
      <c r="R111" s="119">
        <v>550000</v>
      </c>
      <c r="S111" s="83">
        <f t="shared" ref="S111:S122" si="30">SUM(D111:R111)</f>
        <v>6450000</v>
      </c>
      <c r="T111" s="89">
        <f t="shared" si="27"/>
        <v>70295000</v>
      </c>
      <c r="U111" s="83">
        <f xml:space="preserve"> 7150000 + T111</f>
        <v>77445000</v>
      </c>
    </row>
    <row r="112" spans="1:21" s="82" customFormat="1" x14ac:dyDescent="0.3">
      <c r="A112" s="229"/>
      <c r="B112" s="82" t="s">
        <v>77</v>
      </c>
      <c r="C112" s="83">
        <f xml:space="preserve"> U111</f>
        <v>77445000</v>
      </c>
      <c r="D112" s="1">
        <v>1000000</v>
      </c>
      <c r="E112" s="119">
        <v>1000000</v>
      </c>
      <c r="F112" s="119">
        <v>420000</v>
      </c>
      <c r="G112" s="119">
        <v>400000</v>
      </c>
      <c r="H112" s="119">
        <v>100000</v>
      </c>
      <c r="I112" s="119">
        <v>400000</v>
      </c>
      <c r="J112" s="83">
        <v>100000</v>
      </c>
      <c r="K112" s="119">
        <v>630000</v>
      </c>
      <c r="L112" s="83">
        <v>100000</v>
      </c>
      <c r="M112" s="121">
        <v>150000</v>
      </c>
      <c r="N112" s="83">
        <v>0</v>
      </c>
      <c r="O112" s="83">
        <v>100000</v>
      </c>
      <c r="P112" s="83">
        <v>0</v>
      </c>
      <c r="Q112" s="119">
        <v>1500000</v>
      </c>
      <c r="R112" s="119">
        <v>550000</v>
      </c>
      <c r="S112" s="83">
        <f t="shared" si="30"/>
        <v>6450000</v>
      </c>
      <c r="T112" s="84">
        <f t="shared" si="27"/>
        <v>70995000</v>
      </c>
      <c r="U112" s="83">
        <f t="shared" ref="U112:U122" si="31" xml:space="preserve"> 7150000 + T112</f>
        <v>78145000</v>
      </c>
    </row>
    <row r="113" spans="1:21" s="82" customFormat="1" ht="17.25" thickBot="1" x14ac:dyDescent="0.35">
      <c r="A113" s="229"/>
      <c r="B113" s="82" t="s">
        <v>78</v>
      </c>
      <c r="C113" s="83">
        <f t="shared" ref="C113:C122" si="32" xml:space="preserve"> U112</f>
        <v>78145000</v>
      </c>
      <c r="D113" s="1">
        <v>1000000</v>
      </c>
      <c r="E113" s="119">
        <v>1000000</v>
      </c>
      <c r="F113" s="119">
        <v>420000</v>
      </c>
      <c r="G113" s="119">
        <v>400000</v>
      </c>
      <c r="H113" s="119">
        <v>100000</v>
      </c>
      <c r="I113" s="119">
        <v>400000</v>
      </c>
      <c r="J113" s="83">
        <v>100000</v>
      </c>
      <c r="K113" s="119">
        <v>630000</v>
      </c>
      <c r="L113" s="83">
        <v>100000</v>
      </c>
      <c r="M113" s="121">
        <v>150000</v>
      </c>
      <c r="N113" s="83">
        <v>0</v>
      </c>
      <c r="O113" s="83">
        <v>100000</v>
      </c>
      <c r="P113" s="83">
        <v>0</v>
      </c>
      <c r="Q113" s="25">
        <v>1500000</v>
      </c>
      <c r="R113" s="119">
        <v>550000</v>
      </c>
      <c r="S113" s="83">
        <f t="shared" si="30"/>
        <v>6450000</v>
      </c>
      <c r="T113" s="84">
        <f t="shared" si="27"/>
        <v>71695000</v>
      </c>
      <c r="U113" s="83">
        <f t="shared" si="31"/>
        <v>78845000</v>
      </c>
    </row>
    <row r="114" spans="1:21" s="82" customFormat="1" x14ac:dyDescent="0.3">
      <c r="A114" s="229"/>
      <c r="B114" s="82" t="s">
        <v>79</v>
      </c>
      <c r="C114" s="83">
        <f t="shared" si="32"/>
        <v>78845000</v>
      </c>
      <c r="D114" s="1">
        <v>1000000</v>
      </c>
      <c r="E114" s="119">
        <v>1000000</v>
      </c>
      <c r="F114" s="119">
        <v>420000</v>
      </c>
      <c r="G114" s="119">
        <v>400000</v>
      </c>
      <c r="H114" s="119">
        <v>100000</v>
      </c>
      <c r="I114" s="119">
        <v>400000</v>
      </c>
      <c r="J114" s="83">
        <v>100000</v>
      </c>
      <c r="K114" s="119">
        <v>630000</v>
      </c>
      <c r="L114" s="83">
        <v>100000</v>
      </c>
      <c r="M114" s="121">
        <v>150000</v>
      </c>
      <c r="N114" s="83">
        <v>0</v>
      </c>
      <c r="O114" s="83">
        <v>100000</v>
      </c>
      <c r="P114" s="83">
        <v>0</v>
      </c>
      <c r="Q114" s="119">
        <v>1500000</v>
      </c>
      <c r="R114" s="119">
        <v>550000</v>
      </c>
      <c r="S114" s="83">
        <f t="shared" si="30"/>
        <v>6450000</v>
      </c>
      <c r="T114" s="84">
        <f t="shared" si="27"/>
        <v>72395000</v>
      </c>
      <c r="U114" s="83">
        <f t="shared" si="31"/>
        <v>79545000</v>
      </c>
    </row>
    <row r="115" spans="1:21" s="82" customFormat="1" x14ac:dyDescent="0.3">
      <c r="A115" s="229"/>
      <c r="B115" s="82" t="s">
        <v>80</v>
      </c>
      <c r="C115" s="83">
        <f t="shared" si="32"/>
        <v>79545000</v>
      </c>
      <c r="D115" s="1">
        <v>1000000</v>
      </c>
      <c r="E115" s="119">
        <v>1000000</v>
      </c>
      <c r="F115" s="119">
        <v>420000</v>
      </c>
      <c r="G115" s="119">
        <v>400000</v>
      </c>
      <c r="H115" s="119">
        <v>100000</v>
      </c>
      <c r="I115" s="119">
        <v>400000</v>
      </c>
      <c r="J115" s="83">
        <v>100000</v>
      </c>
      <c r="K115" s="119">
        <v>630000</v>
      </c>
      <c r="L115" s="83">
        <v>100000</v>
      </c>
      <c r="M115" s="121">
        <v>150000</v>
      </c>
      <c r="N115" s="83">
        <v>0</v>
      </c>
      <c r="O115" s="83">
        <v>100000</v>
      </c>
      <c r="P115" s="83">
        <v>0</v>
      </c>
      <c r="Q115" s="119">
        <v>1500000</v>
      </c>
      <c r="R115" s="119">
        <v>550000</v>
      </c>
      <c r="S115" s="83">
        <f t="shared" si="30"/>
        <v>6450000</v>
      </c>
      <c r="T115" s="84">
        <f t="shared" si="27"/>
        <v>73095000</v>
      </c>
      <c r="U115" s="83">
        <f t="shared" si="31"/>
        <v>80245000</v>
      </c>
    </row>
    <row r="116" spans="1:21" s="82" customFormat="1" ht="17.25" thickBot="1" x14ac:dyDescent="0.35">
      <c r="A116" s="229"/>
      <c r="B116" s="82" t="s">
        <v>81</v>
      </c>
      <c r="C116" s="83">
        <f t="shared" si="32"/>
        <v>80245000</v>
      </c>
      <c r="D116" s="1">
        <v>1000000</v>
      </c>
      <c r="E116" s="119">
        <v>1000000</v>
      </c>
      <c r="F116" s="119">
        <v>420000</v>
      </c>
      <c r="G116" s="119">
        <v>400000</v>
      </c>
      <c r="H116" s="119">
        <v>100000</v>
      </c>
      <c r="I116" s="119">
        <v>400000</v>
      </c>
      <c r="J116" s="83">
        <v>100000</v>
      </c>
      <c r="K116" s="119">
        <v>630000</v>
      </c>
      <c r="L116" s="83">
        <v>100000</v>
      </c>
      <c r="M116" s="121">
        <v>150000</v>
      </c>
      <c r="N116" s="83">
        <v>0</v>
      </c>
      <c r="O116" s="83">
        <v>100000</v>
      </c>
      <c r="P116" s="83">
        <v>0</v>
      </c>
      <c r="Q116" s="25">
        <v>1500000</v>
      </c>
      <c r="R116" s="119">
        <v>550000</v>
      </c>
      <c r="S116" s="83">
        <f t="shared" si="30"/>
        <v>6450000</v>
      </c>
      <c r="T116" s="84">
        <f t="shared" si="27"/>
        <v>73795000</v>
      </c>
      <c r="U116" s="83">
        <f t="shared" si="31"/>
        <v>80945000</v>
      </c>
    </row>
    <row r="117" spans="1:21" s="82" customFormat="1" x14ac:dyDescent="0.3">
      <c r="A117" s="229"/>
      <c r="B117" s="82" t="s">
        <v>82</v>
      </c>
      <c r="C117" s="83">
        <f t="shared" si="32"/>
        <v>80945000</v>
      </c>
      <c r="D117" s="1">
        <v>1000000</v>
      </c>
      <c r="E117" s="119">
        <v>1000000</v>
      </c>
      <c r="F117" s="119">
        <v>420000</v>
      </c>
      <c r="G117" s="119">
        <v>400000</v>
      </c>
      <c r="H117" s="119">
        <v>100000</v>
      </c>
      <c r="I117" s="119">
        <v>400000</v>
      </c>
      <c r="J117" s="83">
        <v>100000</v>
      </c>
      <c r="K117" s="119">
        <v>630000</v>
      </c>
      <c r="L117" s="83">
        <v>100000</v>
      </c>
      <c r="M117" s="121">
        <v>150000</v>
      </c>
      <c r="N117" s="83">
        <v>0</v>
      </c>
      <c r="O117" s="83">
        <v>100000</v>
      </c>
      <c r="P117" s="83">
        <v>0</v>
      </c>
      <c r="Q117" s="119">
        <v>1500000</v>
      </c>
      <c r="R117" s="119">
        <v>550000</v>
      </c>
      <c r="S117" s="83">
        <f t="shared" si="30"/>
        <v>6450000</v>
      </c>
      <c r="T117" s="84">
        <f t="shared" si="27"/>
        <v>74495000</v>
      </c>
      <c r="U117" s="83">
        <f t="shared" si="31"/>
        <v>81645000</v>
      </c>
    </row>
    <row r="118" spans="1:21" s="82" customFormat="1" x14ac:dyDescent="0.3">
      <c r="A118" s="229"/>
      <c r="B118" s="82" t="s">
        <v>83</v>
      </c>
      <c r="C118" s="83">
        <f t="shared" si="32"/>
        <v>81645000</v>
      </c>
      <c r="D118" s="1">
        <v>1000000</v>
      </c>
      <c r="E118" s="119">
        <v>1000000</v>
      </c>
      <c r="F118" s="119">
        <v>420000</v>
      </c>
      <c r="G118" s="119">
        <v>400000</v>
      </c>
      <c r="H118" s="119">
        <v>100000</v>
      </c>
      <c r="I118" s="119">
        <v>400000</v>
      </c>
      <c r="J118" s="83">
        <v>100000</v>
      </c>
      <c r="K118" s="119">
        <v>630000</v>
      </c>
      <c r="L118" s="83">
        <v>100000</v>
      </c>
      <c r="M118" s="121">
        <v>150000</v>
      </c>
      <c r="N118" s="83">
        <v>0</v>
      </c>
      <c r="O118" s="83">
        <v>100000</v>
      </c>
      <c r="P118" s="83">
        <v>0</v>
      </c>
      <c r="Q118" s="119">
        <v>1500000</v>
      </c>
      <c r="R118" s="119">
        <v>550000</v>
      </c>
      <c r="S118" s="83">
        <f t="shared" si="30"/>
        <v>6450000</v>
      </c>
      <c r="T118" s="84">
        <f t="shared" si="27"/>
        <v>75195000</v>
      </c>
      <c r="U118" s="83">
        <f t="shared" si="31"/>
        <v>82345000</v>
      </c>
    </row>
    <row r="119" spans="1:21" s="82" customFormat="1" ht="17.25" thickBot="1" x14ac:dyDescent="0.35">
      <c r="A119" s="229"/>
      <c r="B119" s="82" t="s">
        <v>84</v>
      </c>
      <c r="C119" s="83">
        <f t="shared" si="32"/>
        <v>82345000</v>
      </c>
      <c r="D119" s="1">
        <v>1000000</v>
      </c>
      <c r="E119" s="119">
        <v>1000000</v>
      </c>
      <c r="F119" s="119">
        <v>420000</v>
      </c>
      <c r="G119" s="119">
        <v>400000</v>
      </c>
      <c r="H119" s="119">
        <v>100000</v>
      </c>
      <c r="I119" s="119">
        <v>400000</v>
      </c>
      <c r="J119" s="83">
        <v>100000</v>
      </c>
      <c r="K119" s="119">
        <v>630000</v>
      </c>
      <c r="L119" s="83">
        <v>100000</v>
      </c>
      <c r="M119" s="121">
        <v>150000</v>
      </c>
      <c r="N119" s="83">
        <v>0</v>
      </c>
      <c r="O119" s="83">
        <v>100000</v>
      </c>
      <c r="P119" s="83">
        <v>0</v>
      </c>
      <c r="Q119" s="25">
        <v>1500000</v>
      </c>
      <c r="R119" s="119">
        <v>550000</v>
      </c>
      <c r="S119" s="83">
        <f t="shared" si="30"/>
        <v>6450000</v>
      </c>
      <c r="T119" s="84">
        <f t="shared" si="27"/>
        <v>75895000</v>
      </c>
      <c r="U119" s="83">
        <f t="shared" si="31"/>
        <v>83045000</v>
      </c>
    </row>
    <row r="120" spans="1:21" s="82" customFormat="1" x14ac:dyDescent="0.3">
      <c r="A120" s="229"/>
      <c r="B120" s="82" t="s">
        <v>85</v>
      </c>
      <c r="C120" s="83">
        <f t="shared" si="32"/>
        <v>83045000</v>
      </c>
      <c r="D120" s="1">
        <v>1000000</v>
      </c>
      <c r="E120" s="119">
        <v>1000000</v>
      </c>
      <c r="F120" s="119">
        <v>420000</v>
      </c>
      <c r="G120" s="119">
        <v>400000</v>
      </c>
      <c r="H120" s="119">
        <v>100000</v>
      </c>
      <c r="I120" s="119">
        <v>400000</v>
      </c>
      <c r="J120" s="83">
        <v>100000</v>
      </c>
      <c r="K120" s="119">
        <v>630000</v>
      </c>
      <c r="L120" s="83">
        <v>100000</v>
      </c>
      <c r="M120" s="121">
        <v>150000</v>
      </c>
      <c r="N120" s="83">
        <v>0</v>
      </c>
      <c r="O120" s="83">
        <v>100000</v>
      </c>
      <c r="P120" s="83">
        <v>0</v>
      </c>
      <c r="Q120" s="119">
        <v>1500000</v>
      </c>
      <c r="R120" s="119">
        <v>550000</v>
      </c>
      <c r="S120" s="83">
        <f t="shared" si="30"/>
        <v>6450000</v>
      </c>
      <c r="T120" s="84">
        <f t="shared" si="27"/>
        <v>76595000</v>
      </c>
      <c r="U120" s="83">
        <f t="shared" si="31"/>
        <v>83745000</v>
      </c>
    </row>
    <row r="121" spans="1:21" s="82" customFormat="1" x14ac:dyDescent="0.3">
      <c r="A121" s="229"/>
      <c r="B121" s="82" t="s">
        <v>86</v>
      </c>
      <c r="C121" s="83">
        <f t="shared" si="32"/>
        <v>83745000</v>
      </c>
      <c r="D121" s="1">
        <v>1000000</v>
      </c>
      <c r="E121" s="119">
        <v>1000000</v>
      </c>
      <c r="F121" s="119">
        <v>420000</v>
      </c>
      <c r="G121" s="119">
        <v>400000</v>
      </c>
      <c r="H121" s="119">
        <v>100000</v>
      </c>
      <c r="I121" s="119">
        <v>400000</v>
      </c>
      <c r="J121" s="83">
        <v>100000</v>
      </c>
      <c r="K121" s="119">
        <v>630000</v>
      </c>
      <c r="L121" s="83">
        <v>100000</v>
      </c>
      <c r="M121" s="121">
        <v>150000</v>
      </c>
      <c r="N121" s="83">
        <v>0</v>
      </c>
      <c r="O121" s="83">
        <v>100000</v>
      </c>
      <c r="P121" s="83">
        <v>0</v>
      </c>
      <c r="Q121" s="119">
        <v>1500000</v>
      </c>
      <c r="R121" s="119">
        <v>550000</v>
      </c>
      <c r="S121" s="83">
        <f t="shared" si="30"/>
        <v>6450000</v>
      </c>
      <c r="T121" s="84">
        <f t="shared" si="27"/>
        <v>77295000</v>
      </c>
      <c r="U121" s="83">
        <f t="shared" si="31"/>
        <v>84445000</v>
      </c>
    </row>
    <row r="122" spans="1:21" s="88" customFormat="1" ht="17.25" thickBot="1" x14ac:dyDescent="0.35">
      <c r="A122" s="230"/>
      <c r="B122" s="85" t="s">
        <v>87</v>
      </c>
      <c r="C122" s="86">
        <f t="shared" si="32"/>
        <v>84445000</v>
      </c>
      <c r="D122" s="1">
        <v>1000000</v>
      </c>
      <c r="E122" s="119">
        <v>1000000</v>
      </c>
      <c r="F122" s="119">
        <v>420000</v>
      </c>
      <c r="G122" s="119">
        <v>400000</v>
      </c>
      <c r="H122" s="119">
        <v>100000</v>
      </c>
      <c r="I122" s="119">
        <v>400000</v>
      </c>
      <c r="J122" s="86">
        <v>100000</v>
      </c>
      <c r="K122" s="119">
        <v>630000</v>
      </c>
      <c r="L122" s="86">
        <v>100000</v>
      </c>
      <c r="M122" s="121">
        <v>150000</v>
      </c>
      <c r="N122" s="86">
        <v>0</v>
      </c>
      <c r="O122" s="86">
        <v>100000</v>
      </c>
      <c r="P122" s="86">
        <v>0</v>
      </c>
      <c r="Q122" s="25">
        <v>1500000</v>
      </c>
      <c r="R122" s="119">
        <v>550000</v>
      </c>
      <c r="S122" s="86">
        <f t="shared" si="30"/>
        <v>6450000</v>
      </c>
      <c r="T122" s="87">
        <f t="shared" si="27"/>
        <v>77995000</v>
      </c>
      <c r="U122" s="86">
        <f t="shared" si="31"/>
        <v>85145000</v>
      </c>
    </row>
    <row r="123" spans="1:21" x14ac:dyDescent="0.3">
      <c r="F123" s="1">
        <f>SUM(F7:F122)</f>
        <v>48720000</v>
      </c>
      <c r="G123" s="1">
        <f>SUM(G7:G122)</f>
        <v>47150000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9"/>
      <c r="C1" s="239"/>
    </row>
    <row r="2" spans="2:18" x14ac:dyDescent="0.3">
      <c r="B2" s="238" t="s">
        <v>75</v>
      </c>
      <c r="C2" s="238"/>
      <c r="E2" s="235" t="s">
        <v>75</v>
      </c>
      <c r="F2" s="236"/>
      <c r="G2" s="236"/>
      <c r="H2" s="237"/>
      <c r="J2" s="235" t="s">
        <v>99</v>
      </c>
      <c r="K2" s="236"/>
      <c r="L2" s="236"/>
      <c r="M2" s="237"/>
      <c r="O2" s="235" t="s">
        <v>100</v>
      </c>
      <c r="P2" s="236"/>
      <c r="Q2" s="236"/>
      <c r="R2" s="237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2" t="s">
        <v>176</v>
      </c>
      <c r="C25" s="172">
        <v>16696980</v>
      </c>
      <c r="E25" s="235" t="s">
        <v>177</v>
      </c>
      <c r="F25" s="236"/>
      <c r="G25" s="236"/>
      <c r="H25" s="237"/>
    </row>
    <row r="26" spans="1:8" x14ac:dyDescent="0.3">
      <c r="B26" s="174">
        <v>45301</v>
      </c>
      <c r="C26" s="2">
        <f xml:space="preserve"> C25 / 2</f>
        <v>8348490</v>
      </c>
      <c r="E26" s="173" t="s">
        <v>17</v>
      </c>
      <c r="F26" s="173" t="s">
        <v>14</v>
      </c>
      <c r="G26" s="173" t="s">
        <v>18</v>
      </c>
      <c r="H26" s="173" t="s">
        <v>21</v>
      </c>
    </row>
    <row r="27" spans="1:8" x14ac:dyDescent="0.3">
      <c r="B27" s="174">
        <v>45422</v>
      </c>
      <c r="C27" s="2">
        <f xml:space="preserve"> C25 / 2</f>
        <v>8348490</v>
      </c>
      <c r="E27" s="172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2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2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2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2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2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2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2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2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8" t="s">
        <v>40</v>
      </c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3:14" x14ac:dyDescent="0.3"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58">
        <f xml:space="preserve"> D22 + E22 + F22 + G22</f>
        <v>18921448</v>
      </c>
      <c r="E23" s="259"/>
      <c r="F23" s="259"/>
      <c r="G23" s="259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60">
        <f xml:space="preserve"> D23 / I23 * 100</f>
        <v>84.996483606996279</v>
      </c>
      <c r="E24" s="261"/>
      <c r="F24" s="261"/>
      <c r="G24" s="262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1" t="s">
        <v>105</v>
      </c>
      <c r="C27" s="253" t="s">
        <v>121</v>
      </c>
      <c r="D27" s="263" t="s">
        <v>103</v>
      </c>
      <c r="E27" s="264"/>
      <c r="F27" s="265"/>
      <c r="G27" s="251" t="s">
        <v>108</v>
      </c>
      <c r="H27" s="255" t="s">
        <v>124</v>
      </c>
      <c r="I27" s="266" t="s">
        <v>101</v>
      </c>
      <c r="J27" s="251" t="s">
        <v>111</v>
      </c>
      <c r="K27" s="251" t="s">
        <v>122</v>
      </c>
    </row>
    <row r="28" spans="2:12" ht="17.25" thickBot="1" x14ac:dyDescent="0.35">
      <c r="B28" s="252"/>
      <c r="C28" s="254"/>
      <c r="D28" s="251" t="s">
        <v>102</v>
      </c>
      <c r="E28" s="255" t="s">
        <v>107</v>
      </c>
      <c r="F28" s="256" t="s">
        <v>110</v>
      </c>
      <c r="G28" s="252"/>
      <c r="H28" s="252"/>
      <c r="I28" s="267"/>
      <c r="J28" s="252"/>
      <c r="K28" s="252"/>
    </row>
    <row r="29" spans="2:12" ht="37.5" customHeight="1" thickBot="1" x14ac:dyDescent="0.35">
      <c r="B29" s="252"/>
      <c r="C29" s="254"/>
      <c r="D29" s="252"/>
      <c r="E29" s="252"/>
      <c r="F29" s="257"/>
      <c r="G29" s="252"/>
      <c r="H29" s="252"/>
      <c r="I29" s="70" t="s">
        <v>104</v>
      </c>
      <c r="J29" s="268"/>
      <c r="K29" s="268"/>
    </row>
    <row r="30" spans="2:12" x14ac:dyDescent="0.3">
      <c r="B30" s="232" t="s">
        <v>106</v>
      </c>
      <c r="C30" s="247">
        <v>521300000000</v>
      </c>
      <c r="D30" s="73">
        <v>521300000000</v>
      </c>
      <c r="E30" s="72">
        <v>0.46</v>
      </c>
      <c r="F30" s="74">
        <v>10.81</v>
      </c>
      <c r="G30" s="242">
        <f xml:space="preserve"> C30 + D31</f>
        <v>22182978723.404297</v>
      </c>
      <c r="H30" s="247">
        <v>65480000</v>
      </c>
      <c r="I30" s="249">
        <f xml:space="preserve"> G30 / H30</f>
        <v>338.77487360116521</v>
      </c>
      <c r="J30" s="240" t="s">
        <v>109</v>
      </c>
      <c r="K30" s="242">
        <f xml:space="preserve"> D30 / H30</f>
        <v>7961.2095296273674</v>
      </c>
    </row>
    <row r="31" spans="2:12" ht="17.25" thickBot="1" x14ac:dyDescent="0.35">
      <c r="B31" s="234"/>
      <c r="C31" s="248"/>
      <c r="D31" s="244">
        <f xml:space="preserve"> (D30 * (E30 - F30)) / F30</f>
        <v>-499117021276.5957</v>
      </c>
      <c r="E31" s="245"/>
      <c r="F31" s="246"/>
      <c r="G31" s="234"/>
      <c r="H31" s="248"/>
      <c r="I31" s="250"/>
      <c r="J31" s="241"/>
      <c r="K31" s="243"/>
    </row>
    <row r="32" spans="2:12" x14ac:dyDescent="0.3">
      <c r="B32" s="232" t="s">
        <v>120</v>
      </c>
      <c r="C32" s="247">
        <v>4679754000</v>
      </c>
      <c r="D32" s="73">
        <v>4679754000</v>
      </c>
      <c r="E32" s="72">
        <v>0</v>
      </c>
      <c r="F32" s="74">
        <v>10.81</v>
      </c>
      <c r="G32" s="242">
        <f xml:space="preserve"> C32 + D33</f>
        <v>0</v>
      </c>
      <c r="H32" s="247">
        <v>583000000</v>
      </c>
      <c r="I32" s="249">
        <f xml:space="preserve"> G32 / H32</f>
        <v>0</v>
      </c>
      <c r="J32" s="240" t="s">
        <v>109</v>
      </c>
      <c r="K32" s="242">
        <f xml:space="preserve"> D32 / H32</f>
        <v>8.0270222984562611</v>
      </c>
    </row>
    <row r="33" spans="1:11" ht="17.25" thickBot="1" x14ac:dyDescent="0.35">
      <c r="B33" s="234"/>
      <c r="C33" s="248"/>
      <c r="D33" s="244">
        <f xml:space="preserve"> (D32 * (E32 - F32)) / F32</f>
        <v>-4679754000</v>
      </c>
      <c r="E33" s="245"/>
      <c r="F33" s="246"/>
      <c r="G33" s="234"/>
      <c r="H33" s="248"/>
      <c r="I33" s="250"/>
      <c r="J33" s="241"/>
      <c r="K33" s="243"/>
    </row>
    <row r="34" spans="1:11" x14ac:dyDescent="0.3">
      <c r="B34" s="232" t="s">
        <v>126</v>
      </c>
      <c r="C34" s="247">
        <v>10054000000</v>
      </c>
      <c r="D34" s="73">
        <v>10054000000</v>
      </c>
      <c r="E34" s="72">
        <v>2.72</v>
      </c>
      <c r="F34" s="74">
        <v>10.81</v>
      </c>
      <c r="G34" s="242">
        <f xml:space="preserve"> C34 + D35</f>
        <v>2529776133.2099915</v>
      </c>
      <c r="H34" s="247">
        <v>1792000000</v>
      </c>
      <c r="I34" s="249">
        <f xml:space="preserve"> G34 / H34</f>
        <v>1.4117054314787898</v>
      </c>
      <c r="J34" s="240" t="s">
        <v>109</v>
      </c>
      <c r="K34" s="242">
        <f xml:space="preserve"> D34 / H34</f>
        <v>5.6104910714285712</v>
      </c>
    </row>
    <row r="35" spans="1:11" ht="17.25" thickBot="1" x14ac:dyDescent="0.35">
      <c r="B35" s="234"/>
      <c r="C35" s="248"/>
      <c r="D35" s="244">
        <f xml:space="preserve"> (D34 * (E34 - F34)) / F34</f>
        <v>-7524223866.7900085</v>
      </c>
      <c r="E35" s="245"/>
      <c r="F35" s="246"/>
      <c r="G35" s="234"/>
      <c r="H35" s="248"/>
      <c r="I35" s="250"/>
      <c r="J35" s="241"/>
      <c r="K35" s="24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59" t="s">
        <v>151</v>
      </c>
      <c r="B29" s="259"/>
      <c r="C29" s="259"/>
    </row>
    <row r="30" spans="1:11" x14ac:dyDescent="0.3">
      <c r="A30" s="2">
        <v>1</v>
      </c>
      <c r="B30" s="259" t="s">
        <v>152</v>
      </c>
      <c r="C30" s="2" t="s">
        <v>153</v>
      </c>
    </row>
    <row r="31" spans="1:11" x14ac:dyDescent="0.3">
      <c r="A31" s="2">
        <v>2</v>
      </c>
      <c r="B31" s="259"/>
      <c r="C31" s="2" t="s">
        <v>154</v>
      </c>
    </row>
    <row r="32" spans="1:11" x14ac:dyDescent="0.3">
      <c r="A32" s="2">
        <v>3</v>
      </c>
      <c r="B32" s="259"/>
      <c r="C32" s="2" t="s">
        <v>155</v>
      </c>
    </row>
    <row r="33" spans="1:3" x14ac:dyDescent="0.3">
      <c r="A33" s="2">
        <v>4</v>
      </c>
      <c r="B33" s="259"/>
      <c r="C33" s="2" t="s">
        <v>156</v>
      </c>
    </row>
    <row r="34" spans="1:3" x14ac:dyDescent="0.3">
      <c r="A34" s="2">
        <v>5</v>
      </c>
      <c r="B34" s="259" t="s">
        <v>160</v>
      </c>
      <c r="C34" s="2" t="s">
        <v>157</v>
      </c>
    </row>
    <row r="35" spans="1:3" x14ac:dyDescent="0.3">
      <c r="A35" s="2">
        <v>6</v>
      </c>
      <c r="B35" s="259"/>
      <c r="C35" s="2" t="s">
        <v>158</v>
      </c>
    </row>
    <row r="36" spans="1:3" x14ac:dyDescent="0.3">
      <c r="A36" s="2">
        <v>7</v>
      </c>
      <c r="B36" s="259"/>
      <c r="C36" s="2" t="s">
        <v>159</v>
      </c>
    </row>
    <row r="37" spans="1:3" x14ac:dyDescent="0.3">
      <c r="A37" s="2">
        <v>8</v>
      </c>
      <c r="B37" s="259" t="s">
        <v>161</v>
      </c>
      <c r="C37" s="2" t="s">
        <v>162</v>
      </c>
    </row>
    <row r="38" spans="1:3" x14ac:dyDescent="0.3">
      <c r="A38" s="2">
        <v>9</v>
      </c>
      <c r="B38" s="259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8" t="s">
        <v>70</v>
      </c>
      <c r="C2" s="238"/>
      <c r="E2" s="238" t="s">
        <v>71</v>
      </c>
      <c r="F2" s="238"/>
      <c r="H2" s="238" t="s">
        <v>72</v>
      </c>
      <c r="I2" s="238"/>
      <c r="K2" s="238" t="s">
        <v>73</v>
      </c>
      <c r="L2" s="238"/>
      <c r="N2" s="238" t="s">
        <v>74</v>
      </c>
      <c r="O2" s="238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2">
        <v>2500000</v>
      </c>
      <c r="C2" s="159">
        <v>0</v>
      </c>
      <c r="D2" s="159"/>
      <c r="E2" s="159">
        <v>400000</v>
      </c>
    </row>
    <row r="3" spans="2:9" x14ac:dyDescent="0.3">
      <c r="B3" s="202">
        <v>2500000</v>
      </c>
      <c r="C3" s="159">
        <v>0</v>
      </c>
      <c r="D3" s="159"/>
      <c r="E3" s="159">
        <v>400000</v>
      </c>
      <c r="G3" s="212">
        <v>5500000</v>
      </c>
    </row>
    <row r="4" spans="2:9" x14ac:dyDescent="0.3">
      <c r="B4" s="202">
        <v>2500000</v>
      </c>
      <c r="C4" s="159">
        <v>0</v>
      </c>
      <c r="D4" s="159"/>
      <c r="E4" s="159">
        <v>400000</v>
      </c>
      <c r="G4">
        <v>19000000</v>
      </c>
    </row>
    <row r="5" spans="2:9" x14ac:dyDescent="0.3">
      <c r="B5" s="202">
        <v>500000</v>
      </c>
      <c r="C5" s="159">
        <v>0</v>
      </c>
      <c r="D5" s="159"/>
      <c r="E5" s="159">
        <v>400000</v>
      </c>
    </row>
    <row r="6" spans="2:9" x14ac:dyDescent="0.3">
      <c r="B6" s="202">
        <v>100000</v>
      </c>
      <c r="C6" s="159">
        <v>0</v>
      </c>
      <c r="D6" s="159">
        <v>100000</v>
      </c>
      <c r="E6" s="159">
        <v>400000</v>
      </c>
    </row>
    <row r="7" spans="2:9" x14ac:dyDescent="0.3">
      <c r="B7" s="202">
        <v>15000000</v>
      </c>
      <c r="C7" s="159">
        <v>0</v>
      </c>
      <c r="D7" s="159">
        <v>750000</v>
      </c>
      <c r="E7" s="159">
        <v>500000</v>
      </c>
    </row>
    <row r="8" spans="2:9" x14ac:dyDescent="0.3">
      <c r="B8" s="180">
        <v>0</v>
      </c>
      <c r="C8" s="163">
        <v>0</v>
      </c>
      <c r="D8" s="160">
        <v>750000</v>
      </c>
      <c r="E8" s="160">
        <v>500000</v>
      </c>
    </row>
    <row r="9" spans="2:9" x14ac:dyDescent="0.3">
      <c r="B9" s="180">
        <v>0</v>
      </c>
      <c r="C9" s="163">
        <v>0</v>
      </c>
      <c r="D9" s="160">
        <v>750000</v>
      </c>
      <c r="E9" s="160">
        <v>500000</v>
      </c>
    </row>
    <row r="10" spans="2:9" x14ac:dyDescent="0.3">
      <c r="B10" s="180">
        <v>0</v>
      </c>
      <c r="C10" s="163">
        <v>0</v>
      </c>
      <c r="D10" s="160">
        <v>750000</v>
      </c>
      <c r="E10" s="160">
        <v>500000</v>
      </c>
    </row>
    <row r="11" spans="2:9" x14ac:dyDescent="0.3">
      <c r="B11" s="180">
        <v>0</v>
      </c>
      <c r="C11" s="163">
        <v>0</v>
      </c>
      <c r="D11" s="160">
        <v>750000</v>
      </c>
      <c r="E11" s="160">
        <v>500000</v>
      </c>
    </row>
    <row r="12" spans="2:9" x14ac:dyDescent="0.3">
      <c r="B12" s="180">
        <v>0</v>
      </c>
      <c r="C12" s="163">
        <v>0</v>
      </c>
      <c r="D12" s="160">
        <v>750000</v>
      </c>
      <c r="E12" s="160">
        <v>500000</v>
      </c>
    </row>
    <row r="13" spans="2:9" x14ac:dyDescent="0.3">
      <c r="B13" s="183">
        <v>0</v>
      </c>
      <c r="C13" s="184">
        <v>0</v>
      </c>
      <c r="D13" s="184">
        <v>750000</v>
      </c>
      <c r="E13" s="184">
        <v>500000</v>
      </c>
    </row>
    <row r="14" spans="2:9" x14ac:dyDescent="0.3">
      <c r="B14" s="1">
        <f>SUM(B2:B13)</f>
        <v>23100000</v>
      </c>
      <c r="D14" s="213">
        <f>SUM(D6:D13)</f>
        <v>5350000</v>
      </c>
      <c r="E14" s="213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2023-08-29T04:23:20Z</dcterms:modified>
</cp:coreProperties>
</file>