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202CD86-7D55-491E-827C-527D9D86E4E7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5" l="1"/>
  <c r="R21" i="5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<sst xmlns="http://schemas.openxmlformats.org/spreadsheetml/2006/main" count="557" uniqueCount="295">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</sst>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0" fillId="38" borderId="1" xfId="0" applyFill="1" applyBorder="1" applyAlignment="1">
      <alignment horizontal="center"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39" borderId="1" xfId="0" applyFill="1" applyBorder="1" applyAlignment="1">
      <alignment horizontal="center"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workbookViewId="0">
      <selection activeCell="N29" sqref="N2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194"/>
      <c r="B1" s="194"/>
      <c r="C1" s="195"/>
      <c r="D1" s="196" t="s">
        <v>85</v>
      </c>
      <c r="E1" s="197"/>
      <c r="F1" s="197"/>
      <c r="G1" s="197"/>
      <c r="H1" s="201" t="s">
        <v>179</v>
      </c>
      <c r="I1" s="201"/>
      <c r="J1" s="198" t="s">
        <v>169</v>
      </c>
      <c r="K1" s="199"/>
      <c r="L1" s="200"/>
      <c r="M1" s="190" t="s">
        <v>170</v>
      </c>
      <c r="N1" s="191"/>
      <c r="O1" s="191"/>
      <c r="P1" s="192"/>
      <c r="Q1" s="207" t="s">
        <v>182</v>
      </c>
      <c r="R1" s="204" t="s">
        <v>183</v>
      </c>
      <c r="S1" s="205" t="s">
        <v>184</v>
      </c>
    </row>
    <row r="2" spans="1:20" ht="33" x14ac:dyDescent="0.3">
      <c r="A2" s="194"/>
      <c r="B2" s="194"/>
      <c r="C2" s="195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07"/>
      <c r="R2" s="204"/>
      <c r="S2" s="205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193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193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193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193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193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193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193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193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193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193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193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193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02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02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02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19000000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02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17842500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02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16148250</v>
      </c>
      <c r="O20" s="142">
        <v>-0.1</v>
      </c>
      <c r="P20" s="140">
        <f xml:space="preserve"> M20 + N20</f>
        <v>16148250</v>
      </c>
      <c r="Q20" s="138">
        <f xml:space="preserve"> K20 + P20</f>
        <v>24105705.12694874</v>
      </c>
      <c r="T20" s="96"/>
    </row>
    <row r="21" spans="1:20" s="22" customFormat="1" x14ac:dyDescent="0.3">
      <c r="B21" s="202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36073970</v>
      </c>
      <c r="O21" s="142">
        <v>0.16</v>
      </c>
      <c r="P21" s="140">
        <f xml:space="preserve"> M21 + N21</f>
        <v>36123970</v>
      </c>
      <c r="Q21" s="138">
        <f xml:space="preserve"> K21 + P21</f>
        <v>45497159.31923382</v>
      </c>
      <c r="T21" s="96"/>
    </row>
    <row r="22" spans="1:20" s="22" customFormat="1" x14ac:dyDescent="0.3">
      <c r="B22" s="202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39607887.600000001</v>
      </c>
      <c r="O22" s="142">
        <v>0.08</v>
      </c>
      <c r="P22" s="140">
        <f t="shared" ref="P22:P85" si="2" xml:space="preserve"> M22 + N22</f>
        <v>39707887.600000001</v>
      </c>
      <c r="Q22" s="138">
        <f t="shared" ref="Q22:Q85" si="3" xml:space="preserve"> K22 + P22</f>
        <v>50064194.326980025</v>
      </c>
      <c r="T22" s="96"/>
    </row>
    <row r="23" spans="1:20" s="22" customFormat="1" x14ac:dyDescent="0.3">
      <c r="B23" s="202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19494625.584000003</v>
      </c>
      <c r="O23" s="142">
        <v>-0.16</v>
      </c>
      <c r="P23" s="140">
        <f t="shared" si="2"/>
        <v>19544625.584000003</v>
      </c>
      <c r="Q23" s="138">
        <f t="shared" si="3"/>
        <v>30397739.071522851</v>
      </c>
      <c r="T23" s="96"/>
    </row>
    <row r="24" spans="1:20" s="22" customFormat="1" x14ac:dyDescent="0.3">
      <c r="B24" s="202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15203022.932160001</v>
      </c>
      <c r="O24" s="142">
        <v>-0.26</v>
      </c>
      <c r="P24" s="140">
        <f t="shared" si="2"/>
        <v>15253022.932160001</v>
      </c>
      <c r="Q24" s="138">
        <f t="shared" si="3"/>
        <v>26303580.376907438</v>
      </c>
      <c r="T24" s="96"/>
    </row>
    <row r="25" spans="1:20" s="22" customFormat="1" x14ac:dyDescent="0.3">
      <c r="B25" s="202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14241934.6765824</v>
      </c>
      <c r="O25" s="142">
        <v>-0.36</v>
      </c>
      <c r="P25" s="140">
        <f t="shared" si="2"/>
        <v>14291934.6765824</v>
      </c>
      <c r="Q25" s="138">
        <f t="shared" si="3"/>
        <v>25948602.155335292</v>
      </c>
      <c r="R25" s="113">
        <f xml:space="preserve"> H25 + I25</f>
        <v>86000000</v>
      </c>
      <c r="S25" s="113">
        <f xml:space="preserve"> J25 + Q25</f>
        <v>79948602.155335292</v>
      </c>
      <c r="T25" s="96"/>
    </row>
    <row r="26" spans="1:20" s="23" customFormat="1" ht="17.25" thickBot="1" x14ac:dyDescent="0.35">
      <c r="A26" s="22"/>
      <c r="B26" s="202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11824757.53977856</v>
      </c>
      <c r="O26" s="142">
        <v>-0.35</v>
      </c>
      <c r="P26" s="140">
        <f t="shared" si="2"/>
        <v>11874757.53977856</v>
      </c>
      <c r="Q26" s="138">
        <f t="shared" si="3"/>
        <v>23714405.003913902</v>
      </c>
      <c r="R26" s="113">
        <f xml:space="preserve"> H26 + I26</f>
        <v>80600000</v>
      </c>
      <c r="S26" s="113">
        <f xml:space="preserve"> J26 + Q26</f>
        <v>77714405.003913909</v>
      </c>
      <c r="T26" s="97"/>
    </row>
    <row r="27" spans="1:20" s="182" customFormat="1" ht="17.25" thickBot="1" x14ac:dyDescent="0.35">
      <c r="A27" s="170"/>
      <c r="B27" s="202"/>
      <c r="C27" s="171">
        <v>12</v>
      </c>
      <c r="D27" s="172">
        <v>1400000</v>
      </c>
      <c r="E27" s="173">
        <v>0</v>
      </c>
      <c r="F27" s="174">
        <v>0</v>
      </c>
      <c r="G27" s="175">
        <v>100000</v>
      </c>
      <c r="H27" s="114">
        <v>10600000</v>
      </c>
      <c r="I27" s="174">
        <v>70000000</v>
      </c>
      <c r="J27" s="174">
        <v>54000000</v>
      </c>
      <c r="K27" s="176">
        <f t="shared" si="1"/>
        <v>12154561.118489776</v>
      </c>
      <c r="L27" s="177">
        <v>1.7999999999999999E-2</v>
      </c>
      <c r="M27" s="178">
        <v>50000</v>
      </c>
      <c r="N27" s="176">
        <f t="shared" si="4"/>
        <v>11725534.210402919</v>
      </c>
      <c r="O27" s="179">
        <v>-0.11</v>
      </c>
      <c r="P27" s="178">
        <f t="shared" si="2"/>
        <v>11775534.210402919</v>
      </c>
      <c r="Q27" s="180">
        <f t="shared" si="3"/>
        <v>23930095.328892693</v>
      </c>
      <c r="R27" s="174">
        <f t="shared" ref="R27:R90" si="5" xml:space="preserve"> H27 + I27</f>
        <v>80600000</v>
      </c>
      <c r="S27" s="174">
        <f t="shared" ref="S27:S90" si="6" xml:space="preserve"> J27 + Q27</f>
        <v>77930095.328892693</v>
      </c>
      <c r="T27" s="181"/>
    </row>
    <row r="28" spans="1:20" s="26" customFormat="1" x14ac:dyDescent="0.3">
      <c r="A28" s="26">
        <v>3</v>
      </c>
      <c r="B28" s="203">
        <v>2024</v>
      </c>
      <c r="C28" s="27">
        <v>1</v>
      </c>
      <c r="D28" s="172">
        <v>1100000</v>
      </c>
      <c r="E28" s="163">
        <v>0</v>
      </c>
      <c r="F28" s="114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12780543.218622591</v>
      </c>
      <c r="L28" s="117">
        <v>1.7999999999999999E-2</v>
      </c>
      <c r="M28" s="39">
        <v>50000</v>
      </c>
      <c r="N28" s="132">
        <f t="shared" si="4"/>
        <v>12826636.347244531</v>
      </c>
      <c r="O28" s="93">
        <v>4.0000000000000001E-3</v>
      </c>
      <c r="P28" s="39">
        <f t="shared" si="2"/>
        <v>12876636.347244531</v>
      </c>
      <c r="Q28" s="169">
        <f t="shared" si="3"/>
        <v>25657179.565867122</v>
      </c>
      <c r="R28" s="116">
        <f t="shared" si="5"/>
        <v>80600000</v>
      </c>
      <c r="S28" s="116">
        <f t="shared" si="6"/>
        <v>79657179.565867126</v>
      </c>
      <c r="T28" s="101"/>
    </row>
    <row r="29" spans="1:20" s="32" customFormat="1" x14ac:dyDescent="0.3">
      <c r="B29" s="202"/>
      <c r="C29" s="33">
        <v>2</v>
      </c>
      <c r="D29" s="172">
        <v>1100000</v>
      </c>
      <c r="E29" s="163">
        <v>0</v>
      </c>
      <c r="F29" s="114">
        <v>300000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13417792.996557798</v>
      </c>
      <c r="L29" s="117">
        <v>1.7999999999999999E-2</v>
      </c>
      <c r="M29" s="39">
        <v>50000</v>
      </c>
      <c r="N29" s="132">
        <f t="shared" si="4"/>
        <v>14126415.801494932</v>
      </c>
      <c r="O29" s="25">
        <v>1.7999999999999999E-2</v>
      </c>
      <c r="P29" s="39">
        <f t="shared" si="2"/>
        <v>14176415.801494932</v>
      </c>
      <c r="Q29" s="169">
        <f t="shared" si="3"/>
        <v>27594208.798052728</v>
      </c>
      <c r="R29" s="116">
        <f t="shared" si="5"/>
        <v>80600000</v>
      </c>
      <c r="S29" s="116">
        <f t="shared" si="6"/>
        <v>81594208.798052728</v>
      </c>
      <c r="T29" s="102"/>
    </row>
    <row r="30" spans="1:20" s="18" customFormat="1" x14ac:dyDescent="0.3">
      <c r="B30" s="202"/>
      <c r="C30" s="28">
        <v>3</v>
      </c>
      <c r="D30" s="172">
        <v>1100000</v>
      </c>
      <c r="E30" s="163">
        <v>0</v>
      </c>
      <c r="F30" s="114">
        <v>300000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14066513.270495839</v>
      </c>
      <c r="L30" s="117">
        <v>1.7999999999999999E-2</v>
      </c>
      <c r="M30" s="39">
        <v>50000</v>
      </c>
      <c r="N30" s="132">
        <f t="shared" si="4"/>
        <v>15449591.28592184</v>
      </c>
      <c r="O30" s="25">
        <v>1.7999999999999999E-2</v>
      </c>
      <c r="P30" s="39">
        <f t="shared" si="2"/>
        <v>15499591.28592184</v>
      </c>
      <c r="Q30" s="169">
        <f t="shared" si="3"/>
        <v>29566104.556417681</v>
      </c>
      <c r="R30" s="116">
        <f t="shared" si="5"/>
        <v>80600000</v>
      </c>
      <c r="S30" s="116">
        <f t="shared" si="6"/>
        <v>83566104.556417674</v>
      </c>
      <c r="T30" s="99"/>
    </row>
    <row r="31" spans="1:20" s="18" customFormat="1" x14ac:dyDescent="0.3">
      <c r="B31" s="202"/>
      <c r="C31" s="28">
        <v>4</v>
      </c>
      <c r="D31" s="172">
        <v>1100000</v>
      </c>
      <c r="E31" s="163">
        <v>0</v>
      </c>
      <c r="F31" s="114">
        <v>300000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14726910.509364765</v>
      </c>
      <c r="L31" s="117">
        <v>1.7999999999999999E-2</v>
      </c>
      <c r="M31" s="39">
        <v>50000</v>
      </c>
      <c r="N31" s="132">
        <f t="shared" si="4"/>
        <v>16796583.929068431</v>
      </c>
      <c r="O31" s="25">
        <v>1.7999999999999999E-2</v>
      </c>
      <c r="P31" s="39">
        <f t="shared" si="2"/>
        <v>16846583.929068431</v>
      </c>
      <c r="Q31" s="169">
        <f t="shared" si="3"/>
        <v>31573494.438433196</v>
      </c>
      <c r="R31" s="116">
        <f t="shared" si="5"/>
        <v>80600000</v>
      </c>
      <c r="S31" s="116">
        <f t="shared" si="6"/>
        <v>85573494.4384332</v>
      </c>
      <c r="T31" s="99"/>
    </row>
    <row r="32" spans="1:20" s="18" customFormat="1" x14ac:dyDescent="0.3">
      <c r="B32" s="202"/>
      <c r="C32" s="28">
        <v>5</v>
      </c>
      <c r="D32" s="172">
        <v>1100000</v>
      </c>
      <c r="E32" s="163">
        <v>0</v>
      </c>
      <c r="F32" s="114">
        <v>300000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15399194.898533331</v>
      </c>
      <c r="L32" s="117">
        <v>1.7999999999999999E-2</v>
      </c>
      <c r="M32" s="39">
        <v>50000</v>
      </c>
      <c r="N32" s="132">
        <f t="shared" si="4"/>
        <v>18167822.439791664</v>
      </c>
      <c r="O32" s="25">
        <v>1.7999999999999999E-2</v>
      </c>
      <c r="P32" s="39">
        <f t="shared" si="2"/>
        <v>18217822.439791664</v>
      </c>
      <c r="Q32" s="169">
        <f t="shared" si="3"/>
        <v>33617017.338324994</v>
      </c>
      <c r="R32" s="116">
        <f t="shared" si="5"/>
        <v>80600000</v>
      </c>
      <c r="S32" s="116">
        <f t="shared" si="6"/>
        <v>87617017.338324994</v>
      </c>
      <c r="T32" s="99"/>
    </row>
    <row r="33" spans="1:20" s="18" customFormat="1" x14ac:dyDescent="0.3">
      <c r="B33" s="202"/>
      <c r="C33" s="28">
        <v>6</v>
      </c>
      <c r="D33" s="172">
        <v>1100000</v>
      </c>
      <c r="E33" s="163">
        <v>0</v>
      </c>
      <c r="F33" s="114">
        <v>300000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16083580.406706931</v>
      </c>
      <c r="L33" s="117">
        <v>1.7999999999999999E-2</v>
      </c>
      <c r="M33" s="39">
        <v>50000</v>
      </c>
      <c r="N33" s="132">
        <f t="shared" si="4"/>
        <v>19563743.243707914</v>
      </c>
      <c r="O33" s="25">
        <v>1.7999999999999999E-2</v>
      </c>
      <c r="P33" s="39">
        <f t="shared" si="2"/>
        <v>19613743.243707914</v>
      </c>
      <c r="Q33" s="169">
        <f t="shared" si="3"/>
        <v>35697323.650414847</v>
      </c>
      <c r="R33" s="116">
        <f t="shared" si="5"/>
        <v>80600000</v>
      </c>
      <c r="S33" s="116">
        <f t="shared" si="6"/>
        <v>89697323.650414854</v>
      </c>
      <c r="T33" s="99"/>
    </row>
    <row r="34" spans="1:20" s="18" customFormat="1" x14ac:dyDescent="0.3">
      <c r="B34" s="202"/>
      <c r="C34" s="28">
        <v>7</v>
      </c>
      <c r="D34" s="172">
        <v>1100000</v>
      </c>
      <c r="E34" s="163">
        <v>0</v>
      </c>
      <c r="F34" s="114">
        <v>300000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16780284.854027655</v>
      </c>
      <c r="L34" s="117">
        <v>1.7999999999999999E-2</v>
      </c>
      <c r="M34" s="39">
        <v>50000</v>
      </c>
      <c r="N34" s="132">
        <f t="shared" si="4"/>
        <v>20984790.622094657</v>
      </c>
      <c r="O34" s="25">
        <v>1.7999999999999999E-2</v>
      </c>
      <c r="P34" s="39">
        <f t="shared" si="2"/>
        <v>21034790.622094657</v>
      </c>
      <c r="Q34" s="169">
        <f t="shared" si="3"/>
        <v>37815075.476122312</v>
      </c>
      <c r="R34" s="116">
        <f t="shared" si="5"/>
        <v>80600000</v>
      </c>
      <c r="S34" s="116">
        <f t="shared" si="6"/>
        <v>91815075.47612232</v>
      </c>
      <c r="T34" s="99"/>
    </row>
    <row r="35" spans="1:20" s="18" customFormat="1" x14ac:dyDescent="0.3">
      <c r="B35" s="202"/>
      <c r="C35" s="28">
        <v>8</v>
      </c>
      <c r="D35" s="172">
        <v>1100000</v>
      </c>
      <c r="E35" s="163">
        <v>0</v>
      </c>
      <c r="F35" s="114">
        <v>300000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17489529.981400155</v>
      </c>
      <c r="L35" s="117">
        <v>1.7999999999999999E-2</v>
      </c>
      <c r="M35" s="39">
        <v>50000</v>
      </c>
      <c r="N35" s="132">
        <f t="shared" si="4"/>
        <v>22431416.853292361</v>
      </c>
      <c r="O35" s="25">
        <v>1.7999999999999999E-2</v>
      </c>
      <c r="P35" s="39">
        <f t="shared" si="2"/>
        <v>22481416.853292361</v>
      </c>
      <c r="Q35" s="169">
        <f t="shared" si="3"/>
        <v>39970946.834692515</v>
      </c>
      <c r="R35" s="116">
        <f t="shared" si="5"/>
        <v>80600000</v>
      </c>
      <c r="S35" s="116">
        <f t="shared" si="6"/>
        <v>93970946.834692508</v>
      </c>
      <c r="T35" s="99"/>
    </row>
    <row r="36" spans="1:20" s="18" customFormat="1" x14ac:dyDescent="0.3">
      <c r="B36" s="202"/>
      <c r="C36" s="28">
        <v>9</v>
      </c>
      <c r="D36" s="172">
        <v>1100000</v>
      </c>
      <c r="E36" s="163">
        <v>0</v>
      </c>
      <c r="F36" s="114">
        <v>300000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18211541.521065358</v>
      </c>
      <c r="L36" s="117">
        <v>1.7999999999999999E-2</v>
      </c>
      <c r="M36" s="39">
        <v>50000</v>
      </c>
      <c r="N36" s="132">
        <f t="shared" si="4"/>
        <v>23904082.356651623</v>
      </c>
      <c r="O36" s="25">
        <v>1.7999999999999999E-2</v>
      </c>
      <c r="P36" s="39">
        <f t="shared" si="2"/>
        <v>23954082.356651623</v>
      </c>
      <c r="Q36" s="169">
        <f t="shared" si="3"/>
        <v>42165623.877716981</v>
      </c>
      <c r="R36" s="116">
        <f t="shared" si="5"/>
        <v>80600000</v>
      </c>
      <c r="S36" s="116">
        <f t="shared" si="6"/>
        <v>96165623.877716988</v>
      </c>
      <c r="T36" s="99"/>
    </row>
    <row r="37" spans="1:20" s="18" customFormat="1" x14ac:dyDescent="0.3">
      <c r="B37" s="202"/>
      <c r="C37" s="28">
        <v>10</v>
      </c>
      <c r="D37" s="172">
        <v>1100000</v>
      </c>
      <c r="E37" s="163">
        <v>0</v>
      </c>
      <c r="F37" s="114">
        <v>300000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18946549.268444534</v>
      </c>
      <c r="L37" s="117">
        <v>1.7999999999999999E-2</v>
      </c>
      <c r="M37" s="39">
        <v>50000</v>
      </c>
      <c r="N37" s="132">
        <f t="shared" si="4"/>
        <v>25403255.839071352</v>
      </c>
      <c r="O37" s="25">
        <v>1.7999999999999999E-2</v>
      </c>
      <c r="P37" s="39">
        <f t="shared" si="2"/>
        <v>25453255.839071352</v>
      </c>
      <c r="Q37" s="169">
        <f t="shared" si="3"/>
        <v>44399805.107515886</v>
      </c>
      <c r="R37" s="116">
        <f t="shared" si="5"/>
        <v>80600000</v>
      </c>
      <c r="S37" s="116">
        <f t="shared" si="6"/>
        <v>98399805.107515886</v>
      </c>
      <c r="T37" s="99"/>
    </row>
    <row r="38" spans="1:20" s="29" customFormat="1" ht="17.25" thickBot="1" x14ac:dyDescent="0.35">
      <c r="B38" s="202"/>
      <c r="C38" s="30">
        <v>11</v>
      </c>
      <c r="D38" s="172">
        <v>1100000</v>
      </c>
      <c r="E38" s="163">
        <v>0</v>
      </c>
      <c r="F38" s="114">
        <v>300000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19694787.155276537</v>
      </c>
      <c r="L38" s="117">
        <v>1.7999999999999999E-2</v>
      </c>
      <c r="M38" s="39">
        <v>50000</v>
      </c>
      <c r="N38" s="132">
        <f t="shared" si="4"/>
        <v>26929414.444174636</v>
      </c>
      <c r="O38" s="94">
        <v>1.7999999999999999E-2</v>
      </c>
      <c r="P38" s="39">
        <f t="shared" si="2"/>
        <v>26979414.444174636</v>
      </c>
      <c r="Q38" s="169">
        <f t="shared" si="3"/>
        <v>46674201.599451169</v>
      </c>
      <c r="R38" s="116">
        <f t="shared" si="5"/>
        <v>80600000</v>
      </c>
      <c r="S38" s="116">
        <f t="shared" si="6"/>
        <v>100674201.59945117</v>
      </c>
      <c r="T38" s="100"/>
    </row>
    <row r="39" spans="1:20" s="182" customFormat="1" ht="17.25" thickBot="1" x14ac:dyDescent="0.35">
      <c r="A39" s="183"/>
      <c r="B39" s="202"/>
      <c r="C39" s="184">
        <v>12</v>
      </c>
      <c r="D39" s="172">
        <v>1100000</v>
      </c>
      <c r="E39" s="173">
        <v>0</v>
      </c>
      <c r="F39" s="174">
        <v>300000</v>
      </c>
      <c r="G39" s="175">
        <v>100000</v>
      </c>
      <c r="H39" s="114">
        <v>10600000</v>
      </c>
      <c r="I39" s="174">
        <v>70000000</v>
      </c>
      <c r="J39" s="174">
        <v>54000000</v>
      </c>
      <c r="K39" s="185">
        <f t="shared" si="1"/>
        <v>20456493.324071515</v>
      </c>
      <c r="L39" s="186">
        <v>1.7999999999999999E-2</v>
      </c>
      <c r="M39" s="178">
        <v>50000</v>
      </c>
      <c r="N39" s="176">
        <f t="shared" si="4"/>
        <v>28483043.904169779</v>
      </c>
      <c r="O39" s="187">
        <v>1.7999999999999999E-2</v>
      </c>
      <c r="P39" s="178">
        <f t="shared" si="2"/>
        <v>28533043.904169779</v>
      </c>
      <c r="Q39" s="180">
        <f t="shared" si="3"/>
        <v>48989537.228241295</v>
      </c>
      <c r="R39" s="174">
        <f t="shared" si="5"/>
        <v>80600000</v>
      </c>
      <c r="S39" s="174">
        <f t="shared" si="6"/>
        <v>102989537.22824129</v>
      </c>
      <c r="T39" s="181"/>
    </row>
    <row r="40" spans="1:20" s="26" customFormat="1" x14ac:dyDescent="0.3">
      <c r="A40" s="26">
        <v>4</v>
      </c>
      <c r="B40" s="202">
        <v>2025</v>
      </c>
      <c r="C40" s="27">
        <v>1</v>
      </c>
      <c r="D40" s="172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21231910.203904804</v>
      </c>
      <c r="L40" s="117">
        <v>1.7999999999999999E-2</v>
      </c>
      <c r="M40" s="39">
        <v>50000</v>
      </c>
      <c r="N40" s="132">
        <f t="shared" si="4"/>
        <v>29651176.079786457</v>
      </c>
      <c r="O40" s="93">
        <v>4.0000000000000001E-3</v>
      </c>
      <c r="P40" s="39">
        <f t="shared" si="2"/>
        <v>29701176.079786457</v>
      </c>
      <c r="Q40" s="169">
        <f t="shared" si="3"/>
        <v>50933086.283691257</v>
      </c>
      <c r="R40" s="116">
        <f t="shared" si="5"/>
        <v>80600000</v>
      </c>
      <c r="S40" s="116">
        <f t="shared" si="6"/>
        <v>104933086.28369126</v>
      </c>
      <c r="T40" s="101"/>
    </row>
    <row r="41" spans="1:20" s="18" customFormat="1" x14ac:dyDescent="0.3">
      <c r="B41" s="202"/>
      <c r="C41" s="28">
        <v>2</v>
      </c>
      <c r="D41" s="172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22021284.587575089</v>
      </c>
      <c r="L41" s="117">
        <v>1.7999999999999999E-2</v>
      </c>
      <c r="M41" s="39">
        <v>50000</v>
      </c>
      <c r="N41" s="132">
        <f t="shared" si="4"/>
        <v>31253797.249222614</v>
      </c>
      <c r="O41" s="25">
        <v>1.7999999999999999E-2</v>
      </c>
      <c r="P41" s="39">
        <f t="shared" si="2"/>
        <v>31303797.249222614</v>
      </c>
      <c r="Q41" s="169">
        <f t="shared" si="3"/>
        <v>53325081.836797699</v>
      </c>
      <c r="R41" s="116">
        <f t="shared" si="5"/>
        <v>80600000</v>
      </c>
      <c r="S41" s="116">
        <f t="shared" si="6"/>
        <v>107325081.8367977</v>
      </c>
      <c r="T41" s="99"/>
    </row>
    <row r="42" spans="1:20" s="18" customFormat="1" x14ac:dyDescent="0.3">
      <c r="B42" s="202"/>
      <c r="C42" s="28">
        <v>3</v>
      </c>
      <c r="D42" s="172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22824867.710151441</v>
      </c>
      <c r="L42" s="117">
        <v>1.7999999999999999E-2</v>
      </c>
      <c r="M42" s="39">
        <v>50000</v>
      </c>
      <c r="N42" s="132">
        <f t="shared" si="4"/>
        <v>32885265.59970862</v>
      </c>
      <c r="O42" s="25">
        <v>1.7999999999999999E-2</v>
      </c>
      <c r="P42" s="39">
        <f t="shared" si="2"/>
        <v>32935265.59970862</v>
      </c>
      <c r="Q42" s="169">
        <f t="shared" si="3"/>
        <v>55760133.309860066</v>
      </c>
      <c r="R42" s="116">
        <f t="shared" si="5"/>
        <v>80600000</v>
      </c>
      <c r="S42" s="116">
        <f t="shared" si="6"/>
        <v>109760133.30986007</v>
      </c>
      <c r="T42" s="99"/>
    </row>
    <row r="43" spans="1:20" s="18" customFormat="1" x14ac:dyDescent="0.3">
      <c r="B43" s="202"/>
      <c r="C43" s="28">
        <v>4</v>
      </c>
      <c r="D43" s="172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23642915.328934167</v>
      </c>
      <c r="L43" s="117">
        <v>1.7999999999999999E-2</v>
      </c>
      <c r="M43" s="39">
        <v>50000</v>
      </c>
      <c r="N43" s="132">
        <f t="shared" si="4"/>
        <v>34546100.380503371</v>
      </c>
      <c r="O43" s="25">
        <v>1.7999999999999999E-2</v>
      </c>
      <c r="P43" s="39">
        <f t="shared" si="2"/>
        <v>34596100.380503371</v>
      </c>
      <c r="Q43" s="169">
        <f t="shared" si="3"/>
        <v>58239015.709437534</v>
      </c>
      <c r="R43" s="116">
        <f t="shared" si="5"/>
        <v>80600000</v>
      </c>
      <c r="S43" s="116">
        <f t="shared" si="6"/>
        <v>112239015.70943753</v>
      </c>
      <c r="T43" s="99"/>
    </row>
    <row r="44" spans="1:20" s="18" customFormat="1" x14ac:dyDescent="0.3">
      <c r="B44" s="202"/>
      <c r="C44" s="28">
        <v>5</v>
      </c>
      <c r="D44" s="172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24475687.804854982</v>
      </c>
      <c r="L44" s="117">
        <v>1.7999999999999999E-2</v>
      </c>
      <c r="M44" s="39">
        <v>50000</v>
      </c>
      <c r="N44" s="132">
        <f t="shared" si="4"/>
        <v>36236830.187352434</v>
      </c>
      <c r="O44" s="25">
        <v>1.7999999999999999E-2</v>
      </c>
      <c r="P44" s="39">
        <f t="shared" si="2"/>
        <v>36286830.187352434</v>
      </c>
      <c r="Q44" s="169">
        <f t="shared" si="3"/>
        <v>60762517.992207415</v>
      </c>
      <c r="R44" s="116">
        <f t="shared" si="5"/>
        <v>80600000</v>
      </c>
      <c r="S44" s="116">
        <f t="shared" si="6"/>
        <v>114762517.99220741</v>
      </c>
      <c r="T44" s="99"/>
    </row>
    <row r="45" spans="1:20" s="18" customFormat="1" x14ac:dyDescent="0.3">
      <c r="B45" s="202"/>
      <c r="C45" s="28">
        <v>6</v>
      </c>
      <c r="D45" s="172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25323450.185342371</v>
      </c>
      <c r="L45" s="117">
        <v>1.7999999999999999E-2</v>
      </c>
      <c r="M45" s="39">
        <v>50000</v>
      </c>
      <c r="N45" s="132">
        <f t="shared" si="4"/>
        <v>37957993.13072478</v>
      </c>
      <c r="O45" s="25">
        <v>1.7999999999999999E-2</v>
      </c>
      <c r="P45" s="39">
        <f t="shared" si="2"/>
        <v>38007993.13072478</v>
      </c>
      <c r="Q45" s="169">
        <f t="shared" si="3"/>
        <v>63331443.316067152</v>
      </c>
      <c r="R45" s="116">
        <f t="shared" si="5"/>
        <v>80600000</v>
      </c>
      <c r="S45" s="116">
        <f t="shared" si="6"/>
        <v>117331443.31606716</v>
      </c>
      <c r="T45" s="99"/>
    </row>
    <row r="46" spans="1:20" s="18" customFormat="1" x14ac:dyDescent="0.3">
      <c r="B46" s="202"/>
      <c r="C46" s="28">
        <v>7</v>
      </c>
      <c r="D46" s="172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26186472.288678534</v>
      </c>
      <c r="L46" s="117">
        <v>1.7999999999999999E-2</v>
      </c>
      <c r="M46" s="39">
        <v>50000</v>
      </c>
      <c r="N46" s="132">
        <f t="shared" si="4"/>
        <v>39710137.007077828</v>
      </c>
      <c r="O46" s="25">
        <v>1.7999999999999999E-2</v>
      </c>
      <c r="P46" s="39">
        <f t="shared" si="2"/>
        <v>39760137.007077828</v>
      </c>
      <c r="Q46" s="169">
        <f t="shared" si="3"/>
        <v>65946609.295756362</v>
      </c>
      <c r="R46" s="116">
        <f t="shared" si="5"/>
        <v>80600000</v>
      </c>
      <c r="S46" s="116">
        <f t="shared" si="6"/>
        <v>119946609.29575637</v>
      </c>
      <c r="T46" s="99"/>
    </row>
    <row r="47" spans="1:20" s="18" customFormat="1" x14ac:dyDescent="0.3">
      <c r="B47" s="202"/>
      <c r="C47" s="28">
        <v>8</v>
      </c>
      <c r="D47" s="172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27065028.789874747</v>
      </c>
      <c r="L47" s="117">
        <v>1.7999999999999999E-2</v>
      </c>
      <c r="M47" s="39">
        <v>50000</v>
      </c>
      <c r="N47" s="132">
        <f t="shared" si="4"/>
        <v>41493819.473205231</v>
      </c>
      <c r="O47" s="25">
        <v>1.7999999999999999E-2</v>
      </c>
      <c r="P47" s="39">
        <f t="shared" si="2"/>
        <v>41543819.473205231</v>
      </c>
      <c r="Q47" s="169">
        <f t="shared" si="3"/>
        <v>68608848.263079971</v>
      </c>
      <c r="R47" s="116">
        <f t="shared" si="5"/>
        <v>80600000</v>
      </c>
      <c r="S47" s="116">
        <f t="shared" si="6"/>
        <v>122608848.26307997</v>
      </c>
      <c r="T47" s="99"/>
    </row>
    <row r="48" spans="1:20" s="89" customFormat="1" x14ac:dyDescent="0.3">
      <c r="B48" s="202"/>
      <c r="C48" s="119">
        <v>9</v>
      </c>
      <c r="D48" s="172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27959399.308092494</v>
      </c>
      <c r="L48" s="88">
        <v>1.7999999999999999E-2</v>
      </c>
      <c r="M48" s="39">
        <v>50000</v>
      </c>
      <c r="N48" s="132">
        <f t="shared" si="4"/>
        <v>43309608.223722927</v>
      </c>
      <c r="O48" s="120">
        <v>1.7999999999999999E-2</v>
      </c>
      <c r="P48" s="39">
        <f t="shared" si="2"/>
        <v>43359608.223722927</v>
      </c>
      <c r="Q48" s="169">
        <f t="shared" si="3"/>
        <v>71319007.531815425</v>
      </c>
      <c r="R48" s="116">
        <f t="shared" si="5"/>
        <v>80600000</v>
      </c>
      <c r="S48" s="116">
        <f t="shared" si="6"/>
        <v>125319007.53181542</v>
      </c>
      <c r="T48" s="121"/>
    </row>
    <row r="49" spans="1:20" s="18" customFormat="1" x14ac:dyDescent="0.3">
      <c r="B49" s="202"/>
      <c r="C49" s="28">
        <v>10</v>
      </c>
      <c r="D49" s="172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28869868.495638158</v>
      </c>
      <c r="L49" s="117">
        <v>1.7999999999999999E-2</v>
      </c>
      <c r="M49" s="39">
        <v>50000</v>
      </c>
      <c r="N49" s="132">
        <f t="shared" si="4"/>
        <v>45158081.171749942</v>
      </c>
      <c r="O49" s="25">
        <v>1.7999999999999999E-2</v>
      </c>
      <c r="P49" s="39">
        <f t="shared" si="2"/>
        <v>45208081.171749942</v>
      </c>
      <c r="Q49" s="169">
        <f t="shared" si="3"/>
        <v>74077949.667388096</v>
      </c>
      <c r="R49" s="116">
        <f t="shared" si="5"/>
        <v>80600000</v>
      </c>
      <c r="S49" s="116">
        <f t="shared" si="6"/>
        <v>128077949.6673881</v>
      </c>
      <c r="T49" s="99"/>
    </row>
    <row r="50" spans="1:20" s="29" customFormat="1" ht="17.25" thickBot="1" x14ac:dyDescent="0.35">
      <c r="B50" s="202"/>
      <c r="C50" s="30">
        <v>11</v>
      </c>
      <c r="D50" s="172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29796726.128559645</v>
      </c>
      <c r="L50" s="117">
        <v>1.7999999999999999E-2</v>
      </c>
      <c r="M50" s="39">
        <v>50000</v>
      </c>
      <c r="N50" s="132">
        <f t="shared" si="4"/>
        <v>47039826.632841438</v>
      </c>
      <c r="O50" s="94">
        <v>1.7999999999999999E-2</v>
      </c>
      <c r="P50" s="39">
        <f t="shared" si="2"/>
        <v>47089826.632841438</v>
      </c>
      <c r="Q50" s="169">
        <f t="shared" si="3"/>
        <v>76886552.761401087</v>
      </c>
      <c r="R50" s="116">
        <f t="shared" si="5"/>
        <v>80600000</v>
      </c>
      <c r="S50" s="116">
        <f t="shared" si="6"/>
        <v>130886552.76140109</v>
      </c>
      <c r="T50" s="100"/>
    </row>
    <row r="51" spans="1:20" s="108" customFormat="1" ht="17.25" thickBot="1" x14ac:dyDescent="0.35">
      <c r="A51" s="103"/>
      <c r="B51" s="202"/>
      <c r="C51" s="104">
        <v>12</v>
      </c>
      <c r="D51" s="172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30740267.198873717</v>
      </c>
      <c r="L51" s="105">
        <v>1.7999999999999999E-2</v>
      </c>
      <c r="M51" s="39">
        <v>50000</v>
      </c>
      <c r="N51" s="132">
        <f t="shared" si="4"/>
        <v>48955443.512232587</v>
      </c>
      <c r="O51" s="106">
        <v>1.7999999999999999E-2</v>
      </c>
      <c r="P51" s="39">
        <f t="shared" si="2"/>
        <v>49005443.512232587</v>
      </c>
      <c r="Q51" s="169">
        <f t="shared" si="3"/>
        <v>79745710.7111063</v>
      </c>
      <c r="R51" s="116">
        <f t="shared" si="5"/>
        <v>80600000</v>
      </c>
      <c r="S51" s="116">
        <f t="shared" si="6"/>
        <v>133745710.7111063</v>
      </c>
      <c r="T51" s="107"/>
    </row>
    <row r="52" spans="1:20" s="26" customFormat="1" x14ac:dyDescent="0.3">
      <c r="A52" s="26">
        <v>4</v>
      </c>
      <c r="B52" s="202">
        <v>2026</v>
      </c>
      <c r="C52" s="27">
        <v>1</v>
      </c>
      <c r="D52" s="172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31700792.008453444</v>
      </c>
      <c r="L52" s="117">
        <v>1.7999999999999999E-2</v>
      </c>
      <c r="M52" s="39">
        <v>50000</v>
      </c>
      <c r="N52" s="132">
        <f t="shared" si="4"/>
        <v>50205465.286281519</v>
      </c>
      <c r="O52" s="93">
        <v>4.0000000000000001E-3</v>
      </c>
      <c r="P52" s="39">
        <f t="shared" si="2"/>
        <v>50255465.286281519</v>
      </c>
      <c r="Q52" s="169">
        <f t="shared" si="3"/>
        <v>81956257.294734955</v>
      </c>
      <c r="R52" s="116">
        <f t="shared" si="5"/>
        <v>80600000</v>
      </c>
      <c r="S52" s="116">
        <f t="shared" si="6"/>
        <v>135956257.29473495</v>
      </c>
      <c r="T52" s="101"/>
    </row>
    <row r="53" spans="1:20" s="32" customFormat="1" x14ac:dyDescent="0.3">
      <c r="B53" s="202"/>
      <c r="C53" s="33">
        <v>2</v>
      </c>
      <c r="D53" s="172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32678606.264605604</v>
      </c>
      <c r="L53" s="117">
        <v>1.7999999999999999E-2</v>
      </c>
      <c r="M53" s="39">
        <v>50000</v>
      </c>
      <c r="N53" s="132">
        <f t="shared" si="4"/>
        <v>52178063.661434583</v>
      </c>
      <c r="O53" s="25">
        <v>1.7999999999999999E-2</v>
      </c>
      <c r="P53" s="39">
        <f t="shared" si="2"/>
        <v>52228063.661434583</v>
      </c>
      <c r="Q53" s="169">
        <f t="shared" si="3"/>
        <v>84906669.926040187</v>
      </c>
      <c r="R53" s="116">
        <f t="shared" si="5"/>
        <v>80600000</v>
      </c>
      <c r="S53" s="116">
        <f t="shared" si="6"/>
        <v>138906669.92604017</v>
      </c>
      <c r="T53" s="102"/>
    </row>
    <row r="54" spans="1:20" s="18" customFormat="1" x14ac:dyDescent="0.3">
      <c r="B54" s="202"/>
      <c r="C54" s="28">
        <v>3</v>
      </c>
      <c r="D54" s="172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33674021.177368507</v>
      </c>
      <c r="L54" s="117">
        <v>1.7999999999999999E-2</v>
      </c>
      <c r="M54" s="39">
        <v>50000</v>
      </c>
      <c r="N54" s="132">
        <f t="shared" si="4"/>
        <v>54186168.807340406</v>
      </c>
      <c r="O54" s="25">
        <v>1.7999999999999999E-2</v>
      </c>
      <c r="P54" s="39">
        <f t="shared" si="2"/>
        <v>54236168.807340406</v>
      </c>
      <c r="Q54" s="169">
        <f t="shared" si="3"/>
        <v>87910189.984708905</v>
      </c>
      <c r="R54" s="116">
        <f t="shared" si="5"/>
        <v>80600000</v>
      </c>
      <c r="S54" s="116">
        <f t="shared" si="6"/>
        <v>141910189.98470891</v>
      </c>
      <c r="T54" s="99"/>
    </row>
    <row r="55" spans="1:20" s="18" customFormat="1" x14ac:dyDescent="0.3">
      <c r="B55" s="202"/>
      <c r="C55" s="28">
        <v>4</v>
      </c>
      <c r="D55" s="172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34687353.558561139</v>
      </c>
      <c r="L55" s="117">
        <v>1.7999999999999999E-2</v>
      </c>
      <c r="M55" s="39">
        <v>50000</v>
      </c>
      <c r="N55" s="132">
        <f t="shared" si="4"/>
        <v>56230419.845872536</v>
      </c>
      <c r="O55" s="25">
        <v>1.7999999999999999E-2</v>
      </c>
      <c r="P55" s="39">
        <f t="shared" si="2"/>
        <v>56280419.845872536</v>
      </c>
      <c r="Q55" s="169">
        <f t="shared" si="3"/>
        <v>90967773.404433668</v>
      </c>
      <c r="R55" s="116">
        <f t="shared" si="5"/>
        <v>80600000</v>
      </c>
      <c r="S55" s="116">
        <f t="shared" si="6"/>
        <v>144967773.40443367</v>
      </c>
      <c r="T55" s="99"/>
    </row>
    <row r="56" spans="1:20" s="18" customFormat="1" x14ac:dyDescent="0.3">
      <c r="B56" s="202"/>
      <c r="C56" s="28">
        <v>5</v>
      </c>
      <c r="D56" s="172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35718925.922615238</v>
      </c>
      <c r="L56" s="117">
        <v>1.7999999999999999E-2</v>
      </c>
      <c r="M56" s="39">
        <v>50000</v>
      </c>
      <c r="N56" s="132">
        <f t="shared" si="4"/>
        <v>58311467.40309824</v>
      </c>
      <c r="O56" s="25">
        <v>1.7999999999999999E-2</v>
      </c>
      <c r="P56" s="39">
        <f t="shared" si="2"/>
        <v>58361467.40309824</v>
      </c>
      <c r="Q56" s="169">
        <f t="shared" si="3"/>
        <v>94080393.325713485</v>
      </c>
      <c r="R56" s="116">
        <f t="shared" si="5"/>
        <v>80600000</v>
      </c>
      <c r="S56" s="116">
        <f t="shared" si="6"/>
        <v>148080393.32571349</v>
      </c>
      <c r="T56" s="99"/>
    </row>
    <row r="57" spans="1:20" s="18" customFormat="1" x14ac:dyDescent="0.3">
      <c r="B57" s="202"/>
      <c r="C57" s="28">
        <v>6</v>
      </c>
      <c r="D57" s="172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36769066.589222312</v>
      </c>
      <c r="L57" s="117">
        <v>1.7999999999999999E-2</v>
      </c>
      <c r="M57" s="39">
        <v>50000</v>
      </c>
      <c r="N57" s="132">
        <f t="shared" si="4"/>
        <v>60429973.816354007</v>
      </c>
      <c r="O57" s="25">
        <v>1.7999999999999999E-2</v>
      </c>
      <c r="P57" s="39">
        <f t="shared" si="2"/>
        <v>60479973.816354007</v>
      </c>
      <c r="Q57" s="169">
        <f t="shared" si="3"/>
        <v>97249040.405576319</v>
      </c>
      <c r="R57" s="116">
        <f t="shared" si="5"/>
        <v>80600000</v>
      </c>
      <c r="S57" s="116">
        <f t="shared" si="6"/>
        <v>151249040.40557632</v>
      </c>
      <c r="T57" s="99"/>
    </row>
    <row r="58" spans="1:20" s="18" customFormat="1" x14ac:dyDescent="0.3">
      <c r="B58" s="202"/>
      <c r="C58" s="28">
        <v>7</v>
      </c>
      <c r="D58" s="172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37838109.787828311</v>
      </c>
      <c r="L58" s="117">
        <v>1.7999999999999999E-2</v>
      </c>
      <c r="M58" s="39">
        <v>50000</v>
      </c>
      <c r="N58" s="132">
        <f t="shared" si="4"/>
        <v>62586613.345048375</v>
      </c>
      <c r="O58" s="25">
        <v>1.7999999999999999E-2</v>
      </c>
      <c r="P58" s="39">
        <f t="shared" si="2"/>
        <v>62636613.345048375</v>
      </c>
      <c r="Q58" s="169">
        <f t="shared" si="3"/>
        <v>100474723.13287669</v>
      </c>
      <c r="R58" s="116">
        <f t="shared" si="5"/>
        <v>80600000</v>
      </c>
      <c r="S58" s="116">
        <f t="shared" si="6"/>
        <v>154474723.13287669</v>
      </c>
      <c r="T58" s="99"/>
    </row>
    <row r="59" spans="1:20" s="18" customFormat="1" x14ac:dyDescent="0.3">
      <c r="B59" s="202"/>
      <c r="C59" s="28">
        <v>8</v>
      </c>
      <c r="D59" s="172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38926395.764009222</v>
      </c>
      <c r="L59" s="117">
        <v>1.7999999999999999E-2</v>
      </c>
      <c r="M59" s="39">
        <v>50000</v>
      </c>
      <c r="N59" s="132">
        <f t="shared" si="4"/>
        <v>64782072.385259248</v>
      </c>
      <c r="O59" s="25">
        <v>1.7999999999999999E-2</v>
      </c>
      <c r="P59" s="39">
        <f t="shared" si="2"/>
        <v>64832072.385259248</v>
      </c>
      <c r="Q59" s="169">
        <f t="shared" si="3"/>
        <v>103758468.14926848</v>
      </c>
      <c r="R59" s="116">
        <f t="shared" si="5"/>
        <v>80600000</v>
      </c>
      <c r="S59" s="116">
        <f t="shared" si="6"/>
        <v>157758468.14926848</v>
      </c>
      <c r="T59" s="99"/>
    </row>
    <row r="60" spans="1:20" s="18" customFormat="1" x14ac:dyDescent="0.3">
      <c r="B60" s="202"/>
      <c r="C60" s="28">
        <v>9</v>
      </c>
      <c r="D60" s="172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40034270.887761392</v>
      </c>
      <c r="L60" s="117">
        <v>1.7999999999999999E-2</v>
      </c>
      <c r="M60" s="39">
        <v>50000</v>
      </c>
      <c r="N60" s="132">
        <f t="shared" si="4"/>
        <v>67017049.688193917</v>
      </c>
      <c r="O60" s="25">
        <v>1.7999999999999999E-2</v>
      </c>
      <c r="P60" s="39">
        <f t="shared" si="2"/>
        <v>67067049.688193917</v>
      </c>
      <c r="Q60" s="169">
        <f t="shared" si="3"/>
        <v>107101320.5759553</v>
      </c>
      <c r="R60" s="116">
        <f t="shared" si="5"/>
        <v>80600000</v>
      </c>
      <c r="S60" s="116">
        <f t="shared" si="6"/>
        <v>161101320.5759553</v>
      </c>
      <c r="T60" s="99"/>
    </row>
    <row r="61" spans="1:20" s="18" customFormat="1" x14ac:dyDescent="0.3">
      <c r="B61" s="202"/>
      <c r="C61" s="28">
        <v>10</v>
      </c>
      <c r="D61" s="172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41162087.763741098</v>
      </c>
      <c r="L61" s="117">
        <v>1.7999999999999999E-2</v>
      </c>
      <c r="M61" s="39">
        <v>50000</v>
      </c>
      <c r="N61" s="132">
        <f t="shared" si="4"/>
        <v>69292256.582581401</v>
      </c>
      <c r="O61" s="25">
        <v>1.7999999999999999E-2</v>
      </c>
      <c r="P61" s="39">
        <f t="shared" si="2"/>
        <v>69342256.582581401</v>
      </c>
      <c r="Q61" s="169">
        <f t="shared" si="3"/>
        <v>110504344.34632251</v>
      </c>
      <c r="R61" s="116">
        <f t="shared" si="5"/>
        <v>80600000</v>
      </c>
      <c r="S61" s="116">
        <f t="shared" si="6"/>
        <v>164504344.34632251</v>
      </c>
      <c r="T61" s="99"/>
    </row>
    <row r="62" spans="1:20" s="29" customFormat="1" ht="17.25" thickBot="1" x14ac:dyDescent="0.35">
      <c r="B62" s="202"/>
      <c r="C62" s="30">
        <v>11</v>
      </c>
      <c r="D62" s="172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42310205.34348844</v>
      </c>
      <c r="L62" s="117">
        <v>1.7999999999999999E-2</v>
      </c>
      <c r="M62" s="39">
        <v>50000</v>
      </c>
      <c r="N62" s="132">
        <f t="shared" si="4"/>
        <v>71608417.201067865</v>
      </c>
      <c r="O62" s="94">
        <v>1.7999999999999999E-2</v>
      </c>
      <c r="P62" s="39">
        <f t="shared" si="2"/>
        <v>71658417.201067865</v>
      </c>
      <c r="Q62" s="169">
        <f t="shared" si="3"/>
        <v>113968622.5445563</v>
      </c>
      <c r="R62" s="116">
        <f t="shared" si="5"/>
        <v>80600000</v>
      </c>
      <c r="S62" s="116">
        <f t="shared" si="6"/>
        <v>167968622.54455632</v>
      </c>
      <c r="T62" s="100"/>
    </row>
    <row r="63" spans="1:20" s="108" customFormat="1" ht="17.25" thickBot="1" x14ac:dyDescent="0.35">
      <c r="A63" s="103"/>
      <c r="B63" s="202"/>
      <c r="C63" s="104">
        <v>12</v>
      </c>
      <c r="D63" s="172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43478989.039671235</v>
      </c>
      <c r="L63" s="105">
        <v>1.7999999999999999E-2</v>
      </c>
      <c r="M63" s="39">
        <v>50000</v>
      </c>
      <c r="N63" s="132">
        <f t="shared" si="4"/>
        <v>73966268.710687086</v>
      </c>
      <c r="O63" s="106">
        <v>1.7999999999999999E-2</v>
      </c>
      <c r="P63" s="39">
        <f t="shared" si="2"/>
        <v>74016268.710687086</v>
      </c>
      <c r="Q63" s="169">
        <f t="shared" si="3"/>
        <v>117495257.75035831</v>
      </c>
      <c r="R63" s="116">
        <f t="shared" si="5"/>
        <v>80600000</v>
      </c>
      <c r="S63" s="116">
        <f t="shared" si="6"/>
        <v>171495257.75035831</v>
      </c>
      <c r="T63" s="107"/>
    </row>
    <row r="64" spans="1:20" s="26" customFormat="1" x14ac:dyDescent="0.3">
      <c r="A64" s="26">
        <v>6</v>
      </c>
      <c r="B64" s="202">
        <v>2027</v>
      </c>
      <c r="C64" s="27">
        <v>1</v>
      </c>
      <c r="D64" s="172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44668810.842385314</v>
      </c>
      <c r="L64" s="117">
        <v>1.7999999999999999E-2</v>
      </c>
      <c r="M64" s="39">
        <v>50000</v>
      </c>
      <c r="N64" s="132">
        <f t="shared" si="4"/>
        <v>75316333.785529837</v>
      </c>
      <c r="O64" s="93">
        <v>4.0000000000000001E-3</v>
      </c>
      <c r="P64" s="39">
        <f t="shared" si="2"/>
        <v>75366333.785529837</v>
      </c>
      <c r="Q64" s="169">
        <f t="shared" si="3"/>
        <v>120035144.62791514</v>
      </c>
      <c r="R64" s="116">
        <f t="shared" si="5"/>
        <v>80600000</v>
      </c>
      <c r="S64" s="116">
        <f t="shared" si="6"/>
        <v>174035144.62791514</v>
      </c>
      <c r="T64" s="101"/>
    </row>
    <row r="65" spans="1:20" s="18" customFormat="1" x14ac:dyDescent="0.3">
      <c r="B65" s="202"/>
      <c r="C65" s="28">
        <v>2</v>
      </c>
      <c r="D65" s="172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45880049.43754825</v>
      </c>
      <c r="L65" s="117">
        <v>1.7999999999999999E-2</v>
      </c>
      <c r="M65" s="39">
        <v>50000</v>
      </c>
      <c r="N65" s="132">
        <f t="shared" si="4"/>
        <v>77740927.793669373</v>
      </c>
      <c r="O65" s="25">
        <v>1.7999999999999999E-2</v>
      </c>
      <c r="P65" s="39">
        <f t="shared" si="2"/>
        <v>77790927.793669373</v>
      </c>
      <c r="Q65" s="169">
        <f t="shared" si="3"/>
        <v>123670977.23121762</v>
      </c>
      <c r="R65" s="116">
        <f t="shared" si="5"/>
        <v>80600000</v>
      </c>
      <c r="S65" s="116">
        <f t="shared" si="6"/>
        <v>177670977.23121762</v>
      </c>
      <c r="T65" s="99"/>
    </row>
    <row r="66" spans="1:20" s="18" customFormat="1" x14ac:dyDescent="0.3">
      <c r="B66" s="202"/>
      <c r="C66" s="28">
        <v>3</v>
      </c>
      <c r="D66" s="172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47113090.327424116</v>
      </c>
      <c r="L66" s="117">
        <v>1.7999999999999999E-2</v>
      </c>
      <c r="M66" s="39">
        <v>50000</v>
      </c>
      <c r="N66" s="132">
        <f t="shared" si="4"/>
        <v>80209164.493955418</v>
      </c>
      <c r="O66" s="25">
        <v>1.7999999999999999E-2</v>
      </c>
      <c r="P66" s="39">
        <f t="shared" si="2"/>
        <v>80259164.493955418</v>
      </c>
      <c r="Q66" s="169">
        <f t="shared" si="3"/>
        <v>127372254.82137954</v>
      </c>
      <c r="R66" s="116">
        <f t="shared" si="5"/>
        <v>80600000</v>
      </c>
      <c r="S66" s="116">
        <f t="shared" si="6"/>
        <v>181372254.82137954</v>
      </c>
      <c r="T66" s="99"/>
    </row>
    <row r="67" spans="1:20" s="18" customFormat="1" x14ac:dyDescent="0.3">
      <c r="B67" s="202"/>
      <c r="C67" s="28">
        <v>4</v>
      </c>
      <c r="D67" s="172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48368325.953317754</v>
      </c>
      <c r="L67" s="117">
        <v>1.7999999999999999E-2</v>
      </c>
      <c r="M67" s="39">
        <v>50000</v>
      </c>
      <c r="N67" s="132">
        <f t="shared" si="4"/>
        <v>82721829.454846621</v>
      </c>
      <c r="O67" s="25">
        <v>1.7999999999999999E-2</v>
      </c>
      <c r="P67" s="39">
        <f t="shared" si="2"/>
        <v>82771829.454846621</v>
      </c>
      <c r="Q67" s="169">
        <f t="shared" si="3"/>
        <v>131140155.40816438</v>
      </c>
      <c r="R67" s="116">
        <f t="shared" si="5"/>
        <v>80600000</v>
      </c>
      <c r="S67" s="116">
        <f t="shared" si="6"/>
        <v>185140155.40816438</v>
      </c>
      <c r="T67" s="99"/>
    </row>
    <row r="68" spans="1:20" s="18" customFormat="1" x14ac:dyDescent="0.3">
      <c r="B68" s="202"/>
      <c r="C68" s="28">
        <v>5</v>
      </c>
      <c r="D68" s="172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49646155.820477471</v>
      </c>
      <c r="L68" s="117">
        <v>1.7999999999999999E-2</v>
      </c>
      <c r="M68" s="39">
        <v>50000</v>
      </c>
      <c r="N68" s="132">
        <f t="shared" si="4"/>
        <v>85279722.385033861</v>
      </c>
      <c r="O68" s="25">
        <v>1.7999999999999999E-2</v>
      </c>
      <c r="P68" s="39">
        <f t="shared" si="2"/>
        <v>85329722.385033861</v>
      </c>
      <c r="Q68" s="169">
        <f t="shared" si="3"/>
        <v>134975878.20551133</v>
      </c>
      <c r="R68" s="116">
        <f t="shared" si="5"/>
        <v>80600000</v>
      </c>
      <c r="S68" s="116">
        <f t="shared" si="6"/>
        <v>188975878.20551133</v>
      </c>
      <c r="T68" s="99"/>
    </row>
    <row r="69" spans="1:20" s="18" customFormat="1" x14ac:dyDescent="0.3">
      <c r="B69" s="202"/>
      <c r="C69" s="28">
        <v>6</v>
      </c>
      <c r="D69" s="172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50946986.625246063</v>
      </c>
      <c r="L69" s="117">
        <v>1.7999999999999999E-2</v>
      </c>
      <c r="M69" s="39">
        <v>50000</v>
      </c>
      <c r="N69" s="132">
        <f t="shared" si="4"/>
        <v>87883657.387964472</v>
      </c>
      <c r="O69" s="25">
        <v>1.7999999999999999E-2</v>
      </c>
      <c r="P69" s="39">
        <f t="shared" si="2"/>
        <v>87933657.387964472</v>
      </c>
      <c r="Q69" s="169">
        <f t="shared" si="3"/>
        <v>138880644.01321054</v>
      </c>
      <c r="R69" s="116">
        <f t="shared" si="5"/>
        <v>80600000</v>
      </c>
      <c r="S69" s="116">
        <f t="shared" si="6"/>
        <v>192880644.01321054</v>
      </c>
      <c r="T69" s="99"/>
    </row>
    <row r="70" spans="1:20" s="18" customFormat="1" x14ac:dyDescent="0.3">
      <c r="B70" s="202"/>
      <c r="C70" s="28">
        <v>7</v>
      </c>
      <c r="D70" s="172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52271232.384500489</v>
      </c>
      <c r="L70" s="117">
        <v>1.7999999999999999E-2</v>
      </c>
      <c r="M70" s="39">
        <v>50000</v>
      </c>
      <c r="N70" s="132">
        <f t="shared" si="4"/>
        <v>90534463.220947832</v>
      </c>
      <c r="O70" s="25">
        <v>1.7999999999999999E-2</v>
      </c>
      <c r="P70" s="39">
        <f t="shared" si="2"/>
        <v>90584463.220947832</v>
      </c>
      <c r="Q70" s="169">
        <f t="shared" si="3"/>
        <v>142855695.60544831</v>
      </c>
      <c r="R70" s="116">
        <f t="shared" si="5"/>
        <v>80600000</v>
      </c>
      <c r="S70" s="116">
        <f t="shared" si="6"/>
        <v>196855695.60544831</v>
      </c>
      <c r="T70" s="99"/>
    </row>
    <row r="71" spans="1:20" s="18" customFormat="1" x14ac:dyDescent="0.3">
      <c r="B71" s="202"/>
      <c r="C71" s="28">
        <v>8</v>
      </c>
      <c r="D71" s="172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53619314.567421496</v>
      </c>
      <c r="L71" s="117">
        <v>1.7999999999999999E-2</v>
      </c>
      <c r="M71" s="39">
        <v>50000</v>
      </c>
      <c r="N71" s="132">
        <f t="shared" si="4"/>
        <v>93232983.558924899</v>
      </c>
      <c r="O71" s="25">
        <v>1.7999999999999999E-2</v>
      </c>
      <c r="P71" s="39">
        <f t="shared" si="2"/>
        <v>93282983.558924899</v>
      </c>
      <c r="Q71" s="169">
        <f t="shared" si="3"/>
        <v>146902298.12634641</v>
      </c>
      <c r="R71" s="116">
        <f t="shared" si="5"/>
        <v>80600000</v>
      </c>
      <c r="S71" s="116">
        <f t="shared" si="6"/>
        <v>200902298.12634641</v>
      </c>
      <c r="T71" s="99"/>
    </row>
    <row r="72" spans="1:20" s="18" customFormat="1" x14ac:dyDescent="0.3">
      <c r="B72" s="202"/>
      <c r="C72" s="28">
        <v>9</v>
      </c>
      <c r="D72" s="172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54991662.229635082</v>
      </c>
      <c r="L72" s="117">
        <v>1.7999999999999999E-2</v>
      </c>
      <c r="M72" s="39">
        <v>50000</v>
      </c>
      <c r="N72" s="132">
        <f t="shared" si="4"/>
        <v>95980077.262985542</v>
      </c>
      <c r="O72" s="25">
        <v>1.7999999999999999E-2</v>
      </c>
      <c r="P72" s="39">
        <f t="shared" si="2"/>
        <v>96030077.262985542</v>
      </c>
      <c r="Q72" s="169">
        <f t="shared" si="3"/>
        <v>151021739.49262062</v>
      </c>
      <c r="R72" s="116">
        <f t="shared" si="5"/>
        <v>80600000</v>
      </c>
      <c r="S72" s="116">
        <f t="shared" si="6"/>
        <v>205021739.49262062</v>
      </c>
      <c r="T72" s="99"/>
    </row>
    <row r="73" spans="1:20" s="18" customFormat="1" x14ac:dyDescent="0.3">
      <c r="B73" s="202"/>
      <c r="C73" s="28">
        <v>10</v>
      </c>
      <c r="D73" s="172">
        <v>1100000</v>
      </c>
      <c r="E73" s="163">
        <v>0</v>
      </c>
      <c r="F73" s="114">
        <v>300000</v>
      </c>
      <c r="G73" s="148">
        <v>100000</v>
      </c>
      <c r="H73" s="114">
        <v>10600000</v>
      </c>
      <c r="I73" s="114">
        <v>70000000</v>
      </c>
      <c r="J73" s="114">
        <v>54000000</v>
      </c>
      <c r="K73" s="155">
        <f t="shared" si="1"/>
        <v>56388712.149768516</v>
      </c>
      <c r="L73" s="117">
        <v>1.7999999999999999E-2</v>
      </c>
      <c r="M73" s="39">
        <v>50000</v>
      </c>
      <c r="N73" s="132">
        <f t="shared" si="4"/>
        <v>98776618.653719276</v>
      </c>
      <c r="O73" s="25">
        <v>1.7999999999999999E-2</v>
      </c>
      <c r="P73" s="39">
        <f t="shared" si="2"/>
        <v>98826618.653719276</v>
      </c>
      <c r="Q73" s="169">
        <f t="shared" si="3"/>
        <v>155215330.80348778</v>
      </c>
      <c r="R73" s="116">
        <f t="shared" si="5"/>
        <v>80600000</v>
      </c>
      <c r="S73" s="116">
        <f t="shared" si="6"/>
        <v>209215330.80348778</v>
      </c>
      <c r="T73" s="99"/>
    </row>
    <row r="74" spans="1:20" s="29" customFormat="1" ht="17.25" thickBot="1" x14ac:dyDescent="0.35">
      <c r="B74" s="202"/>
      <c r="C74" s="30">
        <v>11</v>
      </c>
      <c r="D74" s="172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57810908.968464352</v>
      </c>
      <c r="L74" s="117">
        <v>1.7999999999999999E-2</v>
      </c>
      <c r="M74" s="39">
        <v>50000</v>
      </c>
      <c r="N74" s="132">
        <f t="shared" si="4"/>
        <v>101623497.78948623</v>
      </c>
      <c r="O74" s="94">
        <v>1.7999999999999999E-2</v>
      </c>
      <c r="P74" s="39">
        <f t="shared" si="2"/>
        <v>101673497.78948623</v>
      </c>
      <c r="Q74" s="169">
        <f t="shared" si="3"/>
        <v>159484406.75795057</v>
      </c>
      <c r="R74" s="116">
        <f t="shared" si="5"/>
        <v>80600000</v>
      </c>
      <c r="S74" s="116">
        <f t="shared" si="6"/>
        <v>213484406.75795057</v>
      </c>
      <c r="T74" s="100"/>
    </row>
    <row r="75" spans="1:20" s="108" customFormat="1" ht="17.25" thickBot="1" x14ac:dyDescent="0.35">
      <c r="A75" s="103"/>
      <c r="B75" s="202"/>
      <c r="C75" s="104">
        <v>12</v>
      </c>
      <c r="D75" s="172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59258705.329896711</v>
      </c>
      <c r="L75" s="105">
        <v>1.7999999999999999E-2</v>
      </c>
      <c r="M75" s="39">
        <v>50000</v>
      </c>
      <c r="N75" s="132">
        <f t="shared" si="4"/>
        <v>104521620.74969698</v>
      </c>
      <c r="O75" s="106">
        <v>1.7999999999999999E-2</v>
      </c>
      <c r="P75" s="39">
        <f t="shared" si="2"/>
        <v>104571620.74969698</v>
      </c>
      <c r="Q75" s="169">
        <f t="shared" si="3"/>
        <v>163830326.07959369</v>
      </c>
      <c r="R75" s="116">
        <f t="shared" si="5"/>
        <v>80600000</v>
      </c>
      <c r="S75" s="116">
        <f t="shared" si="6"/>
        <v>217830326.07959369</v>
      </c>
      <c r="T75" s="107"/>
    </row>
    <row r="76" spans="1:20" s="26" customFormat="1" x14ac:dyDescent="0.3">
      <c r="A76" s="26">
        <v>7</v>
      </c>
      <c r="B76" s="202">
        <v>2028</v>
      </c>
      <c r="C76" s="27">
        <v>1</v>
      </c>
      <c r="D76" s="172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60732562.025834851</v>
      </c>
      <c r="L76" s="117">
        <v>1.7999999999999999E-2</v>
      </c>
      <c r="M76" s="39">
        <v>50000</v>
      </c>
      <c r="N76" s="132">
        <f t="shared" si="4"/>
        <v>105993907.23269577</v>
      </c>
      <c r="O76" s="93">
        <v>4.0000000000000001E-3</v>
      </c>
      <c r="P76" s="39">
        <f t="shared" si="2"/>
        <v>106043907.23269577</v>
      </c>
      <c r="Q76" s="169">
        <f t="shared" si="3"/>
        <v>166776469.25853062</v>
      </c>
      <c r="R76" s="116">
        <f t="shared" si="5"/>
        <v>80600000</v>
      </c>
      <c r="S76" s="116">
        <f t="shared" si="6"/>
        <v>220776469.25853062</v>
      </c>
      <c r="T76" s="101"/>
    </row>
    <row r="77" spans="1:20" s="18" customFormat="1" x14ac:dyDescent="0.3">
      <c r="B77" s="202"/>
      <c r="C77" s="28">
        <v>2</v>
      </c>
      <c r="D77" s="172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62232948.142299876</v>
      </c>
      <c r="L77" s="117">
        <v>1.7999999999999999E-2</v>
      </c>
      <c r="M77" s="39">
        <v>50000</v>
      </c>
      <c r="N77" s="132">
        <f t="shared" si="4"/>
        <v>108970697.5628843</v>
      </c>
      <c r="O77" s="25">
        <v>1.7999999999999999E-2</v>
      </c>
      <c r="P77" s="39">
        <f t="shared" si="2"/>
        <v>109020697.5628843</v>
      </c>
      <c r="Q77" s="169">
        <f t="shared" si="3"/>
        <v>171253645.70518416</v>
      </c>
      <c r="R77" s="116">
        <f t="shared" si="5"/>
        <v>80600000</v>
      </c>
      <c r="S77" s="116">
        <f t="shared" si="6"/>
        <v>225253645.70518416</v>
      </c>
      <c r="T77" s="99"/>
    </row>
    <row r="78" spans="1:20" s="18" customFormat="1" x14ac:dyDescent="0.3">
      <c r="B78" s="202"/>
      <c r="C78" s="28">
        <v>3</v>
      </c>
      <c r="D78" s="172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63760341.208861277</v>
      </c>
      <c r="L78" s="117">
        <v>1.7999999999999999E-2</v>
      </c>
      <c r="M78" s="39">
        <v>50000</v>
      </c>
      <c r="N78" s="132">
        <f t="shared" si="4"/>
        <v>112001070.11901622</v>
      </c>
      <c r="O78" s="25">
        <v>1.7999999999999999E-2</v>
      </c>
      <c r="P78" s="39">
        <f t="shared" si="2"/>
        <v>112051070.11901622</v>
      </c>
      <c r="Q78" s="169">
        <f t="shared" si="3"/>
        <v>175811411.32787749</v>
      </c>
      <c r="R78" s="116">
        <f t="shared" si="5"/>
        <v>80600000</v>
      </c>
      <c r="S78" s="116">
        <f t="shared" si="6"/>
        <v>229811411.32787749</v>
      </c>
      <c r="T78" s="99"/>
    </row>
    <row r="79" spans="1:20" s="18" customFormat="1" x14ac:dyDescent="0.3">
      <c r="B79" s="202"/>
      <c r="C79" s="28">
        <v>4</v>
      </c>
      <c r="D79" s="172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65315227.350620776</v>
      </c>
      <c r="L79" s="117">
        <v>1.7999999999999999E-2</v>
      </c>
      <c r="M79" s="39">
        <v>50000</v>
      </c>
      <c r="N79" s="132">
        <f t="shared" si="4"/>
        <v>115085989.3811585</v>
      </c>
      <c r="O79" s="25">
        <v>1.7999999999999999E-2</v>
      </c>
      <c r="P79" s="39">
        <f t="shared" si="2"/>
        <v>115135989.3811585</v>
      </c>
      <c r="Q79" s="169">
        <f t="shared" si="3"/>
        <v>180451216.73177928</v>
      </c>
      <c r="R79" s="116">
        <f t="shared" si="5"/>
        <v>80600000</v>
      </c>
      <c r="S79" s="116">
        <f t="shared" si="6"/>
        <v>234451216.73177928</v>
      </c>
      <c r="T79" s="99"/>
    </row>
    <row r="80" spans="1:20" s="18" customFormat="1" x14ac:dyDescent="0.3">
      <c r="B80" s="202"/>
      <c r="C80" s="28">
        <v>5</v>
      </c>
      <c r="D80" s="172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66898101.44293195</v>
      </c>
      <c r="L80" s="117">
        <v>1.7999999999999999E-2</v>
      </c>
      <c r="M80" s="39">
        <v>50000</v>
      </c>
      <c r="N80" s="132">
        <f t="shared" si="4"/>
        <v>118226437.19001935</v>
      </c>
      <c r="O80" s="25">
        <v>1.7999999999999999E-2</v>
      </c>
      <c r="P80" s="39">
        <f t="shared" si="2"/>
        <v>118276437.19001935</v>
      </c>
      <c r="Q80" s="169">
        <f t="shared" si="3"/>
        <v>185174538.63295132</v>
      </c>
      <c r="R80" s="116">
        <f t="shared" si="5"/>
        <v>80600000</v>
      </c>
      <c r="S80" s="116">
        <f t="shared" si="6"/>
        <v>239174538.63295132</v>
      </c>
      <c r="T80" s="99"/>
    </row>
    <row r="81" spans="1:20" s="18" customFormat="1" x14ac:dyDescent="0.3">
      <c r="B81" s="202"/>
      <c r="C81" s="28">
        <v>6</v>
      </c>
      <c r="D81" s="172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68509467.268904731</v>
      </c>
      <c r="L81" s="117">
        <v>1.7999999999999999E-2</v>
      </c>
      <c r="M81" s="39">
        <v>50000</v>
      </c>
      <c r="N81" s="132">
        <f t="shared" si="4"/>
        <v>121423413.0594397</v>
      </c>
      <c r="O81" s="25">
        <v>1.7999999999999999E-2</v>
      </c>
      <c r="P81" s="39">
        <f t="shared" si="2"/>
        <v>121473413.0594397</v>
      </c>
      <c r="Q81" s="169">
        <f t="shared" si="3"/>
        <v>189982880.32834443</v>
      </c>
      <c r="R81" s="116">
        <f t="shared" si="5"/>
        <v>80600000</v>
      </c>
      <c r="S81" s="116">
        <f t="shared" si="6"/>
        <v>243982880.32834443</v>
      </c>
      <c r="T81" s="99"/>
    </row>
    <row r="82" spans="1:20" s="18" customFormat="1" x14ac:dyDescent="0.3">
      <c r="B82" s="202"/>
      <c r="C82" s="28">
        <v>7</v>
      </c>
      <c r="D82" s="172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70149837.679745018</v>
      </c>
      <c r="L82" s="117">
        <v>1.7999999999999999E-2</v>
      </c>
      <c r="M82" s="39">
        <v>50000</v>
      </c>
      <c r="N82" s="132">
        <f t="shared" si="4"/>
        <v>124677934.49450962</v>
      </c>
      <c r="O82" s="25">
        <v>1.7999999999999999E-2</v>
      </c>
      <c r="P82" s="39">
        <f t="shared" si="2"/>
        <v>124727934.49450962</v>
      </c>
      <c r="Q82" s="169">
        <f t="shared" si="3"/>
        <v>194877772.17425466</v>
      </c>
      <c r="R82" s="116">
        <f t="shared" si="5"/>
        <v>80600000</v>
      </c>
      <c r="S82" s="116">
        <f t="shared" si="6"/>
        <v>248877772.17425466</v>
      </c>
      <c r="T82" s="99"/>
    </row>
    <row r="83" spans="1:20" s="18" customFormat="1" x14ac:dyDescent="0.3">
      <c r="B83" s="202"/>
      <c r="C83" s="28">
        <v>8</v>
      </c>
      <c r="D83" s="172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71819734.757980436</v>
      </c>
      <c r="L83" s="117">
        <v>1.7999999999999999E-2</v>
      </c>
      <c r="M83" s="39">
        <v>50000</v>
      </c>
      <c r="N83" s="132">
        <f t="shared" si="4"/>
        <v>127991037.31541079</v>
      </c>
      <c r="O83" s="25">
        <v>1.7999999999999999E-2</v>
      </c>
      <c r="P83" s="39">
        <f t="shared" si="2"/>
        <v>128041037.31541079</v>
      </c>
      <c r="Q83" s="169">
        <f t="shared" si="3"/>
        <v>199860772.07339123</v>
      </c>
      <c r="R83" s="116">
        <f t="shared" si="5"/>
        <v>80600000</v>
      </c>
      <c r="S83" s="116">
        <f t="shared" si="6"/>
        <v>253860772.07339123</v>
      </c>
      <c r="T83" s="99"/>
    </row>
    <row r="84" spans="1:20" s="18" customFormat="1" x14ac:dyDescent="0.3">
      <c r="B84" s="202"/>
      <c r="C84" s="28">
        <v>9</v>
      </c>
      <c r="D84" s="172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73519689.983624086</v>
      </c>
      <c r="L84" s="117">
        <v>1.7999999999999999E-2</v>
      </c>
      <c r="M84" s="39">
        <v>50000</v>
      </c>
      <c r="N84" s="132">
        <f t="shared" si="4"/>
        <v>131363775.98708819</v>
      </c>
      <c r="O84" s="25">
        <v>1.7999999999999999E-2</v>
      </c>
      <c r="P84" s="39">
        <f t="shared" si="2"/>
        <v>131413775.98708819</v>
      </c>
      <c r="Q84" s="169">
        <f t="shared" si="3"/>
        <v>204933465.97071227</v>
      </c>
      <c r="R84" s="116">
        <f t="shared" si="5"/>
        <v>80600000</v>
      </c>
      <c r="S84" s="116">
        <f t="shared" si="6"/>
        <v>258933465.97071227</v>
      </c>
      <c r="T84" s="99"/>
    </row>
    <row r="85" spans="1:20" s="18" customFormat="1" x14ac:dyDescent="0.3">
      <c r="B85" s="202"/>
      <c r="C85" s="28">
        <v>10</v>
      </c>
      <c r="D85" s="172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75250244.403329313</v>
      </c>
      <c r="L85" s="117">
        <v>1.7999999999999999E-2</v>
      </c>
      <c r="M85" s="39">
        <v>50000</v>
      </c>
      <c r="N85" s="132">
        <f t="shared" si="4"/>
        <v>134797223.95485577</v>
      </c>
      <c r="O85" s="25">
        <v>1.7999999999999999E-2</v>
      </c>
      <c r="P85" s="39">
        <f t="shared" si="2"/>
        <v>134847223.95485577</v>
      </c>
      <c r="Q85" s="169">
        <f t="shared" si="3"/>
        <v>210097468.35818508</v>
      </c>
      <c r="R85" s="116">
        <f t="shared" si="5"/>
        <v>80600000</v>
      </c>
      <c r="S85" s="116">
        <f t="shared" si="6"/>
        <v>264097468.35818508</v>
      </c>
      <c r="T85" s="99"/>
    </row>
    <row r="86" spans="1:20" s="18" customFormat="1" ht="17.25" thickBot="1" x14ac:dyDescent="0.35">
      <c r="B86" s="202"/>
      <c r="C86" s="30">
        <v>11</v>
      </c>
      <c r="D86" s="172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77011948.802589238</v>
      </c>
      <c r="L86" s="117">
        <v>1.7999999999999999E-2</v>
      </c>
      <c r="M86" s="39">
        <v>50000</v>
      </c>
      <c r="N86" s="132">
        <f t="shared" si="4"/>
        <v>138292473.98604318</v>
      </c>
      <c r="O86" s="94">
        <v>1.7999999999999999E-2</v>
      </c>
      <c r="P86" s="39">
        <f t="shared" ref="P86:P149" si="8" xml:space="preserve"> M86 + N86</f>
        <v>138342473.98604318</v>
      </c>
      <c r="Q86" s="169">
        <f t="shared" ref="Q86:Q149" si="9" xml:space="preserve"> K86 + P86</f>
        <v>215354422.78863242</v>
      </c>
      <c r="R86" s="116">
        <f t="shared" si="5"/>
        <v>80600000</v>
      </c>
      <c r="S86" s="116">
        <f t="shared" si="6"/>
        <v>269354422.78863239</v>
      </c>
      <c r="T86" s="99"/>
    </row>
    <row r="87" spans="1:20" s="109" customFormat="1" ht="17.25" thickBot="1" x14ac:dyDescent="0.35">
      <c r="B87" s="202"/>
      <c r="C87" s="104">
        <v>12</v>
      </c>
      <c r="D87" s="172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78805363.881035849</v>
      </c>
      <c r="L87" s="105">
        <v>1.7999999999999999E-2</v>
      </c>
      <c r="M87" s="39">
        <v>50000</v>
      </c>
      <c r="N87" s="132">
        <f t="shared" si="4"/>
        <v>141850638.51779196</v>
      </c>
      <c r="O87" s="106">
        <v>1.7999999999999999E-2</v>
      </c>
      <c r="P87" s="39">
        <f t="shared" si="8"/>
        <v>141900638.51779196</v>
      </c>
      <c r="Q87" s="169">
        <f t="shared" si="9"/>
        <v>220706002.39882779</v>
      </c>
      <c r="R87" s="116">
        <f t="shared" si="5"/>
        <v>80600000</v>
      </c>
      <c r="S87" s="116">
        <f t="shared" si="6"/>
        <v>274706002.39882779</v>
      </c>
      <c r="T87" s="122"/>
    </row>
    <row r="88" spans="1:20" s="18" customFormat="1" x14ac:dyDescent="0.3">
      <c r="A88" s="18">
        <v>8</v>
      </c>
      <c r="B88" s="202">
        <v>2029</v>
      </c>
      <c r="C88" s="27">
        <v>1</v>
      </c>
      <c r="D88" s="172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80631060.430894494</v>
      </c>
      <c r="L88" s="117">
        <v>1.7999999999999999E-2</v>
      </c>
      <c r="M88" s="39">
        <v>50000</v>
      </c>
      <c r="N88" s="132">
        <f t="shared" ref="N88:N151" si="10" xml:space="preserve"> (N87 + D88 - E88 - M88) + ((N87 + D88 - E88 - M88) * O88)</f>
        <v>143472241.07186311</v>
      </c>
      <c r="O88" s="93">
        <v>4.0000000000000001E-3</v>
      </c>
      <c r="P88" s="39">
        <f t="shared" si="8"/>
        <v>143522241.07186311</v>
      </c>
      <c r="Q88" s="169">
        <f t="shared" si="9"/>
        <v>224153301.50275761</v>
      </c>
      <c r="R88" s="116">
        <f t="shared" si="5"/>
        <v>80600000</v>
      </c>
      <c r="S88" s="116">
        <f t="shared" si="6"/>
        <v>278153301.50275761</v>
      </c>
      <c r="T88" s="99"/>
    </row>
    <row r="89" spans="1:20" s="18" customFormat="1" x14ac:dyDescent="0.3">
      <c r="B89" s="202"/>
      <c r="C89" s="28">
        <v>2</v>
      </c>
      <c r="D89" s="172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82489619.518650591</v>
      </c>
      <c r="L89" s="117">
        <v>1.7999999999999999E-2</v>
      </c>
      <c r="M89" s="39">
        <v>50000</v>
      </c>
      <c r="N89" s="132">
        <f t="shared" si="10"/>
        <v>147123641.41115665</v>
      </c>
      <c r="O89" s="25">
        <v>1.7999999999999999E-2</v>
      </c>
      <c r="P89" s="39">
        <f t="shared" si="8"/>
        <v>147173641.41115665</v>
      </c>
      <c r="Q89" s="169">
        <f t="shared" si="9"/>
        <v>229663260.92980725</v>
      </c>
      <c r="R89" s="116">
        <f t="shared" si="5"/>
        <v>80600000</v>
      </c>
      <c r="S89" s="116">
        <f t="shared" si="6"/>
        <v>283663260.92980725</v>
      </c>
      <c r="T89" s="99"/>
    </row>
    <row r="90" spans="1:20" s="18" customFormat="1" x14ac:dyDescent="0.3">
      <c r="B90" s="202"/>
      <c r="C90" s="28">
        <v>3</v>
      </c>
      <c r="D90" s="172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84381632.669986308</v>
      </c>
      <c r="L90" s="117">
        <v>1.7999999999999999E-2</v>
      </c>
      <c r="M90" s="39">
        <v>50000</v>
      </c>
      <c r="N90" s="132">
        <f t="shared" si="10"/>
        <v>150840766.95655748</v>
      </c>
      <c r="O90" s="25">
        <v>1.7999999999999999E-2</v>
      </c>
      <c r="P90" s="39">
        <f t="shared" si="8"/>
        <v>150890766.95655748</v>
      </c>
      <c r="Q90" s="169">
        <f t="shared" si="9"/>
        <v>235272399.62654379</v>
      </c>
      <c r="R90" s="116">
        <f t="shared" si="5"/>
        <v>80600000</v>
      </c>
      <c r="S90" s="116">
        <f t="shared" si="6"/>
        <v>289272399.62654376</v>
      </c>
      <c r="T90" s="99"/>
    </row>
    <row r="91" spans="1:20" s="18" customFormat="1" x14ac:dyDescent="0.3">
      <c r="B91" s="202"/>
      <c r="C91" s="28">
        <v>4</v>
      </c>
      <c r="D91" s="172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86307702.058046058</v>
      </c>
      <c r="L91" s="117">
        <v>1.7999999999999999E-2</v>
      </c>
      <c r="M91" s="39">
        <v>50000</v>
      </c>
      <c r="N91" s="132">
        <f t="shared" si="10"/>
        <v>154624800.76177552</v>
      </c>
      <c r="O91" s="25">
        <v>1.7999999999999999E-2</v>
      </c>
      <c r="P91" s="39">
        <f t="shared" si="8"/>
        <v>154674800.76177552</v>
      </c>
      <c r="Q91" s="169">
        <f t="shared" si="9"/>
        <v>240982502.8198216</v>
      </c>
      <c r="R91" s="116">
        <f t="shared" ref="R91:R154" si="11" xml:space="preserve"> H91 + I91</f>
        <v>80600000</v>
      </c>
      <c r="S91" s="116">
        <f t="shared" ref="S91:S154" si="12" xml:space="preserve"> J91 + Q91</f>
        <v>294982502.8198216</v>
      </c>
      <c r="T91" s="99"/>
    </row>
    <row r="92" spans="1:20" s="18" customFormat="1" x14ac:dyDescent="0.3">
      <c r="B92" s="202"/>
      <c r="C92" s="28">
        <v>5</v>
      </c>
      <c r="D92" s="172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88268440.69509089</v>
      </c>
      <c r="L92" s="117">
        <v>1.7999999999999999E-2</v>
      </c>
      <c r="M92" s="39">
        <v>50000</v>
      </c>
      <c r="N92" s="132">
        <f t="shared" si="10"/>
        <v>158476947.17548749</v>
      </c>
      <c r="O92" s="25">
        <v>1.7999999999999999E-2</v>
      </c>
      <c r="P92" s="39">
        <f t="shared" si="8"/>
        <v>158526947.17548749</v>
      </c>
      <c r="Q92" s="169">
        <f t="shared" si="9"/>
        <v>246795387.87057838</v>
      </c>
      <c r="R92" s="116">
        <f t="shared" si="11"/>
        <v>80600000</v>
      </c>
      <c r="S92" s="116">
        <f t="shared" si="12"/>
        <v>300795387.87057841</v>
      </c>
      <c r="T92" s="99"/>
    </row>
    <row r="93" spans="1:20" s="18" customFormat="1" x14ac:dyDescent="0.3">
      <c r="B93" s="202"/>
      <c r="C93" s="28">
        <v>6</v>
      </c>
      <c r="D93" s="172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90264472.627602533</v>
      </c>
      <c r="L93" s="117">
        <v>1.7999999999999999E-2</v>
      </c>
      <c r="M93" s="39">
        <v>50000</v>
      </c>
      <c r="N93" s="132">
        <f t="shared" si="10"/>
        <v>162398432.22464627</v>
      </c>
      <c r="O93" s="25">
        <v>1.7999999999999999E-2</v>
      </c>
      <c r="P93" s="39">
        <f t="shared" si="8"/>
        <v>162448432.22464627</v>
      </c>
      <c r="Q93" s="169">
        <f t="shared" si="9"/>
        <v>252712904.85224879</v>
      </c>
      <c r="R93" s="116">
        <f t="shared" si="11"/>
        <v>80600000</v>
      </c>
      <c r="S93" s="116">
        <f t="shared" si="12"/>
        <v>306712904.85224879</v>
      </c>
      <c r="T93" s="99"/>
    </row>
    <row r="94" spans="1:20" s="18" customFormat="1" x14ac:dyDescent="0.3">
      <c r="B94" s="202"/>
      <c r="C94" s="28">
        <v>7</v>
      </c>
      <c r="D94" s="172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92296433.134899378</v>
      </c>
      <c r="L94" s="117">
        <v>1.7999999999999999E-2</v>
      </c>
      <c r="M94" s="39">
        <v>50000</v>
      </c>
      <c r="N94" s="132">
        <f t="shared" si="10"/>
        <v>166390504.0046899</v>
      </c>
      <c r="O94" s="25">
        <v>1.7999999999999999E-2</v>
      </c>
      <c r="P94" s="39">
        <f t="shared" si="8"/>
        <v>166440504.0046899</v>
      </c>
      <c r="Q94" s="169">
        <f t="shared" si="9"/>
        <v>258736937.13958928</v>
      </c>
      <c r="R94" s="116">
        <f t="shared" si="11"/>
        <v>80600000</v>
      </c>
      <c r="S94" s="116">
        <f t="shared" si="12"/>
        <v>312736937.13958931</v>
      </c>
      <c r="T94" s="99"/>
    </row>
    <row r="95" spans="1:20" s="18" customFormat="1" x14ac:dyDescent="0.3">
      <c r="B95" s="202"/>
      <c r="C95" s="28">
        <v>8</v>
      </c>
      <c r="D95" s="172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94364968.931327567</v>
      </c>
      <c r="L95" s="117">
        <v>1.7999999999999999E-2</v>
      </c>
      <c r="M95" s="39">
        <v>50000</v>
      </c>
      <c r="N95" s="132">
        <f t="shared" si="10"/>
        <v>170454433.07677433</v>
      </c>
      <c r="O95" s="25">
        <v>1.7999999999999999E-2</v>
      </c>
      <c r="P95" s="39">
        <f t="shared" si="8"/>
        <v>170504433.07677433</v>
      </c>
      <c r="Q95" s="169">
        <f t="shared" si="9"/>
        <v>264869402.00810188</v>
      </c>
      <c r="R95" s="116">
        <f t="shared" si="11"/>
        <v>80600000</v>
      </c>
      <c r="S95" s="116">
        <f t="shared" si="12"/>
        <v>318869402.00810188</v>
      </c>
      <c r="T95" s="99"/>
    </row>
    <row r="96" spans="1:20" s="18" customFormat="1" x14ac:dyDescent="0.3">
      <c r="B96" s="202"/>
      <c r="C96" s="28">
        <v>9</v>
      </c>
      <c r="D96" s="172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96470738.372091457</v>
      </c>
      <c r="L96" s="117">
        <v>1.7999999999999999E-2</v>
      </c>
      <c r="M96" s="39">
        <v>50000</v>
      </c>
      <c r="N96" s="132">
        <f t="shared" si="10"/>
        <v>174591512.87215626</v>
      </c>
      <c r="O96" s="25">
        <v>1.7999999999999999E-2</v>
      </c>
      <c r="P96" s="39">
        <f t="shared" si="8"/>
        <v>174641512.87215626</v>
      </c>
      <c r="Q96" s="169">
        <f t="shared" si="9"/>
        <v>271112251.24424773</v>
      </c>
      <c r="R96" s="116">
        <f t="shared" si="11"/>
        <v>80600000</v>
      </c>
      <c r="S96" s="116">
        <f t="shared" si="12"/>
        <v>325112251.24424773</v>
      </c>
      <c r="T96" s="99"/>
    </row>
    <row r="97" spans="1:20" s="18" customFormat="1" x14ac:dyDescent="0.3">
      <c r="B97" s="202"/>
      <c r="C97" s="28">
        <v>10</v>
      </c>
      <c r="D97" s="172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98614411.662789106</v>
      </c>
      <c r="L97" s="117">
        <v>1.7999999999999999E-2</v>
      </c>
      <c r="M97" s="39">
        <v>50000</v>
      </c>
      <c r="N97" s="132">
        <f t="shared" si="10"/>
        <v>178803060.10385507</v>
      </c>
      <c r="O97" s="25">
        <v>1.7999999999999999E-2</v>
      </c>
      <c r="P97" s="39">
        <f t="shared" si="8"/>
        <v>178853060.10385507</v>
      </c>
      <c r="Q97" s="169">
        <f t="shared" si="9"/>
        <v>277467471.76664418</v>
      </c>
      <c r="R97" s="116">
        <f t="shared" si="11"/>
        <v>80600000</v>
      </c>
      <c r="S97" s="116">
        <f t="shared" si="12"/>
        <v>331467471.76664418</v>
      </c>
      <c r="T97" s="99"/>
    </row>
    <row r="98" spans="1:20" s="18" customFormat="1" ht="17.25" thickBot="1" x14ac:dyDescent="0.35">
      <c r="B98" s="202"/>
      <c r="C98" s="30">
        <v>11</v>
      </c>
      <c r="D98" s="172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100796671.07271931</v>
      </c>
      <c r="L98" s="117">
        <v>1.7999999999999999E-2</v>
      </c>
      <c r="M98" s="39">
        <v>50000</v>
      </c>
      <c r="N98" s="132">
        <f t="shared" si="10"/>
        <v>183090415.18572447</v>
      </c>
      <c r="O98" s="94">
        <v>1.7999999999999999E-2</v>
      </c>
      <c r="P98" s="39">
        <f t="shared" si="8"/>
        <v>183140415.18572447</v>
      </c>
      <c r="Q98" s="169">
        <f t="shared" si="9"/>
        <v>283937086.25844377</v>
      </c>
      <c r="R98" s="116">
        <f t="shared" si="11"/>
        <v>80600000</v>
      </c>
      <c r="S98" s="116">
        <f t="shared" si="12"/>
        <v>337937086.25844377</v>
      </c>
      <c r="T98" s="99"/>
    </row>
    <row r="99" spans="1:20" s="109" customFormat="1" ht="17.25" thickBot="1" x14ac:dyDescent="0.35">
      <c r="B99" s="202"/>
      <c r="C99" s="104">
        <v>12</v>
      </c>
      <c r="D99" s="172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103018211.15202825</v>
      </c>
      <c r="L99" s="105">
        <v>1.7999999999999999E-2</v>
      </c>
      <c r="M99" s="39">
        <v>50000</v>
      </c>
      <c r="N99" s="132">
        <f t="shared" si="10"/>
        <v>187454942.65906751</v>
      </c>
      <c r="O99" s="106">
        <v>1.7999999999999999E-2</v>
      </c>
      <c r="P99" s="39">
        <f t="shared" si="8"/>
        <v>187504942.65906751</v>
      </c>
      <c r="Q99" s="169">
        <f t="shared" si="9"/>
        <v>290523153.81109577</v>
      </c>
      <c r="R99" s="116">
        <f t="shared" si="11"/>
        <v>80600000</v>
      </c>
      <c r="S99" s="116">
        <f t="shared" si="12"/>
        <v>344523153.81109577</v>
      </c>
      <c r="T99" s="122"/>
    </row>
    <row r="100" spans="1:20" s="18" customFormat="1" x14ac:dyDescent="0.3">
      <c r="A100" s="18">
        <v>9</v>
      </c>
      <c r="B100" s="202">
        <v>2030</v>
      </c>
      <c r="C100" s="27">
        <v>1</v>
      </c>
      <c r="D100" s="172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105279738.95276475</v>
      </c>
      <c r="L100" s="117">
        <v>1.7999999999999999E-2</v>
      </c>
      <c r="M100" s="39">
        <v>50000</v>
      </c>
      <c r="N100" s="132">
        <f t="shared" si="10"/>
        <v>189258962.42970377</v>
      </c>
      <c r="O100" s="93">
        <v>4.0000000000000001E-3</v>
      </c>
      <c r="P100" s="39">
        <f t="shared" si="8"/>
        <v>189308962.42970377</v>
      </c>
      <c r="Q100" s="169">
        <f t="shared" si="9"/>
        <v>294588701.38246852</v>
      </c>
      <c r="R100" s="116">
        <f t="shared" si="11"/>
        <v>80600000</v>
      </c>
      <c r="S100" s="116">
        <f t="shared" si="12"/>
        <v>348588701.38246852</v>
      </c>
      <c r="T100" s="99"/>
    </row>
    <row r="101" spans="1:20" s="18" customFormat="1" x14ac:dyDescent="0.3">
      <c r="B101" s="202"/>
      <c r="C101" s="28">
        <v>2</v>
      </c>
      <c r="D101" s="172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107581974.25391452</v>
      </c>
      <c r="L101" s="117">
        <v>1.7999999999999999E-2</v>
      </c>
      <c r="M101" s="39">
        <v>50000</v>
      </c>
      <c r="N101" s="132">
        <f t="shared" si="10"/>
        <v>193734523.75343844</v>
      </c>
      <c r="O101" s="25">
        <v>1.7999999999999999E-2</v>
      </c>
      <c r="P101" s="39">
        <f t="shared" si="8"/>
        <v>193784523.75343844</v>
      </c>
      <c r="Q101" s="169">
        <f t="shared" si="9"/>
        <v>301366498.00735295</v>
      </c>
      <c r="R101" s="116">
        <f t="shared" si="11"/>
        <v>80600000</v>
      </c>
      <c r="S101" s="116">
        <f t="shared" si="12"/>
        <v>355366498.00735295</v>
      </c>
      <c r="T101" s="99"/>
    </row>
    <row r="102" spans="1:20" s="18" customFormat="1" x14ac:dyDescent="0.3">
      <c r="B102" s="202"/>
      <c r="C102" s="28">
        <v>3</v>
      </c>
      <c r="D102" s="172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109925649.79048498</v>
      </c>
      <c r="L102" s="117">
        <v>1.7999999999999999E-2</v>
      </c>
      <c r="M102" s="39">
        <v>50000</v>
      </c>
      <c r="N102" s="132">
        <f t="shared" si="10"/>
        <v>198290645.18100032</v>
      </c>
      <c r="O102" s="25">
        <v>1.7999999999999999E-2</v>
      </c>
      <c r="P102" s="39">
        <f t="shared" si="8"/>
        <v>198340645.18100032</v>
      </c>
      <c r="Q102" s="169">
        <f t="shared" si="9"/>
        <v>308266294.97148532</v>
      </c>
      <c r="R102" s="116">
        <f t="shared" si="11"/>
        <v>80600000</v>
      </c>
      <c r="S102" s="116">
        <f t="shared" si="12"/>
        <v>362266294.97148532</v>
      </c>
      <c r="T102" s="99"/>
    </row>
    <row r="103" spans="1:20" s="18" customFormat="1" x14ac:dyDescent="0.3">
      <c r="B103" s="202"/>
      <c r="C103" s="28">
        <v>4</v>
      </c>
      <c r="D103" s="172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112311511.48671371</v>
      </c>
      <c r="L103" s="117">
        <v>1.7999999999999999E-2</v>
      </c>
      <c r="M103" s="39">
        <v>50000</v>
      </c>
      <c r="N103" s="132">
        <f t="shared" si="10"/>
        <v>202928776.79425833</v>
      </c>
      <c r="O103" s="25">
        <v>1.7999999999999999E-2</v>
      </c>
      <c r="P103" s="39">
        <f t="shared" si="8"/>
        <v>202978776.79425833</v>
      </c>
      <c r="Q103" s="169">
        <f t="shared" si="9"/>
        <v>315290288.280972</v>
      </c>
      <c r="R103" s="116">
        <f t="shared" si="11"/>
        <v>80600000</v>
      </c>
      <c r="S103" s="116">
        <f t="shared" si="12"/>
        <v>369290288.280972</v>
      </c>
      <c r="T103" s="99"/>
    </row>
    <row r="104" spans="1:20" s="18" customFormat="1" x14ac:dyDescent="0.3">
      <c r="B104" s="202"/>
      <c r="C104" s="28">
        <v>5</v>
      </c>
      <c r="D104" s="172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114740318.69347456</v>
      </c>
      <c r="L104" s="117">
        <v>1.7999999999999999E-2</v>
      </c>
      <c r="M104" s="39">
        <v>50000</v>
      </c>
      <c r="N104" s="132">
        <f t="shared" si="10"/>
        <v>207650394.77655497</v>
      </c>
      <c r="O104" s="25">
        <v>1.7999999999999999E-2</v>
      </c>
      <c r="P104" s="39">
        <f t="shared" si="8"/>
        <v>207700394.77655497</v>
      </c>
      <c r="Q104" s="169">
        <f t="shared" si="9"/>
        <v>322440713.47002953</v>
      </c>
      <c r="R104" s="116">
        <f t="shared" si="11"/>
        <v>80600000</v>
      </c>
      <c r="S104" s="116">
        <f t="shared" si="12"/>
        <v>376440713.47002953</v>
      </c>
      <c r="T104" s="99"/>
    </row>
    <row r="105" spans="1:20" s="18" customFormat="1" x14ac:dyDescent="0.3">
      <c r="B105" s="202"/>
      <c r="C105" s="28">
        <v>6</v>
      </c>
      <c r="D105" s="172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117212844.42995711</v>
      </c>
      <c r="L105" s="117">
        <v>1.7999999999999999E-2</v>
      </c>
      <c r="M105" s="39">
        <v>50000</v>
      </c>
      <c r="N105" s="132">
        <f t="shared" si="10"/>
        <v>212457001.88253295</v>
      </c>
      <c r="O105" s="25">
        <v>1.7999999999999999E-2</v>
      </c>
      <c r="P105" s="39">
        <f t="shared" si="8"/>
        <v>212507001.88253295</v>
      </c>
      <c r="Q105" s="169">
        <f t="shared" si="9"/>
        <v>329719846.31249005</v>
      </c>
      <c r="R105" s="116">
        <f t="shared" si="11"/>
        <v>80600000</v>
      </c>
      <c r="S105" s="116">
        <f t="shared" si="12"/>
        <v>383719846.31249005</v>
      </c>
      <c r="T105" s="99"/>
    </row>
    <row r="106" spans="1:20" s="18" customFormat="1" x14ac:dyDescent="0.3">
      <c r="B106" s="202"/>
      <c r="C106" s="28">
        <v>7</v>
      </c>
      <c r="D106" s="172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119729875.62969634</v>
      </c>
      <c r="L106" s="117">
        <v>1.7999999999999999E-2</v>
      </c>
      <c r="M106" s="39">
        <v>50000</v>
      </c>
      <c r="N106" s="132">
        <f t="shared" si="10"/>
        <v>217350127.91641855</v>
      </c>
      <c r="O106" s="25">
        <v>1.7999999999999999E-2</v>
      </c>
      <c r="P106" s="39">
        <f t="shared" si="8"/>
        <v>217400127.91641855</v>
      </c>
      <c r="Q106" s="169">
        <f t="shared" si="9"/>
        <v>337130003.54611492</v>
      </c>
      <c r="R106" s="116">
        <f t="shared" si="11"/>
        <v>80600000</v>
      </c>
      <c r="S106" s="116">
        <f t="shared" si="12"/>
        <v>391130003.54611492</v>
      </c>
      <c r="T106" s="99"/>
    </row>
    <row r="107" spans="1:20" s="18" customFormat="1" x14ac:dyDescent="0.3">
      <c r="B107" s="202"/>
      <c r="C107" s="28">
        <v>8</v>
      </c>
      <c r="D107" s="172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122292213.39103088</v>
      </c>
      <c r="L107" s="117">
        <v>1.7999999999999999E-2</v>
      </c>
      <c r="M107" s="39">
        <v>50000</v>
      </c>
      <c r="N107" s="132">
        <f t="shared" si="10"/>
        <v>222331330.21891409</v>
      </c>
      <c r="O107" s="25">
        <v>1.7999999999999999E-2</v>
      </c>
      <c r="P107" s="39">
        <f t="shared" si="8"/>
        <v>222381330.21891409</v>
      </c>
      <c r="Q107" s="169">
        <f t="shared" si="9"/>
        <v>344673543.60994494</v>
      </c>
      <c r="R107" s="116">
        <f t="shared" si="11"/>
        <v>80600000</v>
      </c>
      <c r="S107" s="116">
        <f t="shared" si="12"/>
        <v>398673543.60994494</v>
      </c>
      <c r="T107" s="99"/>
    </row>
    <row r="108" spans="1:20" s="18" customFormat="1" x14ac:dyDescent="0.3">
      <c r="B108" s="202"/>
      <c r="C108" s="28">
        <v>9</v>
      </c>
      <c r="D108" s="172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124900673.23206943</v>
      </c>
      <c r="L108" s="117">
        <v>1.7999999999999999E-2</v>
      </c>
      <c r="M108" s="39">
        <v>50000</v>
      </c>
      <c r="N108" s="132">
        <f t="shared" si="10"/>
        <v>227402194.16285455</v>
      </c>
      <c r="O108" s="25">
        <v>1.7999999999999999E-2</v>
      </c>
      <c r="P108" s="39">
        <f t="shared" si="8"/>
        <v>227452194.16285455</v>
      </c>
      <c r="Q108" s="169">
        <f t="shared" si="9"/>
        <v>352352867.39492399</v>
      </c>
      <c r="R108" s="116">
        <f t="shared" si="11"/>
        <v>80600000</v>
      </c>
      <c r="S108" s="116">
        <f t="shared" si="12"/>
        <v>406352867.39492399</v>
      </c>
      <c r="T108" s="99"/>
    </row>
    <row r="109" spans="1:20" s="18" customFormat="1" x14ac:dyDescent="0.3">
      <c r="B109" s="202"/>
      <c r="C109" s="28">
        <v>10</v>
      </c>
      <c r="D109" s="172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127556085.35024668</v>
      </c>
      <c r="L109" s="117">
        <v>1.7999999999999999E-2</v>
      </c>
      <c r="M109" s="39">
        <v>50000</v>
      </c>
      <c r="N109" s="132">
        <f t="shared" si="10"/>
        <v>232564333.65778592</v>
      </c>
      <c r="O109" s="25">
        <v>1.7999999999999999E-2</v>
      </c>
      <c r="P109" s="39">
        <f t="shared" si="8"/>
        <v>232614333.65778592</v>
      </c>
      <c r="Q109" s="169">
        <f t="shared" si="9"/>
        <v>360170419.00803262</v>
      </c>
      <c r="R109" s="116">
        <f t="shared" si="11"/>
        <v>80600000</v>
      </c>
      <c r="S109" s="116">
        <f t="shared" si="12"/>
        <v>414170419.00803262</v>
      </c>
      <c r="T109" s="99"/>
    </row>
    <row r="110" spans="1:20" s="18" customFormat="1" ht="17.25" thickBot="1" x14ac:dyDescent="0.35">
      <c r="B110" s="202"/>
      <c r="C110" s="30">
        <v>11</v>
      </c>
      <c r="D110" s="172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130259294.88655113</v>
      </c>
      <c r="L110" s="117">
        <v>1.7999999999999999E-2</v>
      </c>
      <c r="M110" s="39">
        <v>50000</v>
      </c>
      <c r="N110" s="132">
        <f t="shared" si="10"/>
        <v>237819391.66362607</v>
      </c>
      <c r="O110" s="94">
        <v>1.7999999999999999E-2</v>
      </c>
      <c r="P110" s="39">
        <f t="shared" si="8"/>
        <v>237869391.66362607</v>
      </c>
      <c r="Q110" s="169">
        <f t="shared" si="9"/>
        <v>368128686.55017722</v>
      </c>
      <c r="R110" s="116">
        <f t="shared" si="11"/>
        <v>80600000</v>
      </c>
      <c r="S110" s="116">
        <f t="shared" si="12"/>
        <v>422128686.55017722</v>
      </c>
      <c r="T110" s="99"/>
    </row>
    <row r="111" spans="1:20" s="109" customFormat="1" ht="17.25" thickBot="1" x14ac:dyDescent="0.35">
      <c r="B111" s="202"/>
      <c r="C111" s="104">
        <v>12</v>
      </c>
      <c r="D111" s="172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133011162.19450904</v>
      </c>
      <c r="L111" s="105">
        <v>1.7999999999999999E-2</v>
      </c>
      <c r="M111" s="39">
        <v>50000</v>
      </c>
      <c r="N111" s="132">
        <f t="shared" si="10"/>
        <v>243169040.71357134</v>
      </c>
      <c r="O111" s="106">
        <v>1.7999999999999999E-2</v>
      </c>
      <c r="P111" s="39">
        <f t="shared" si="8"/>
        <v>243219040.71357134</v>
      </c>
      <c r="Q111" s="169">
        <f t="shared" si="9"/>
        <v>376230202.9080804</v>
      </c>
      <c r="R111" s="116">
        <f t="shared" si="11"/>
        <v>80600000</v>
      </c>
      <c r="S111" s="116">
        <f t="shared" si="12"/>
        <v>430230202.9080804</v>
      </c>
      <c r="T111" s="122"/>
    </row>
    <row r="112" spans="1:20" s="18" customFormat="1" x14ac:dyDescent="0.3">
      <c r="A112" s="18">
        <v>10</v>
      </c>
      <c r="B112" s="202">
        <v>2031</v>
      </c>
      <c r="C112" s="27">
        <v>1</v>
      </c>
      <c r="D112" s="172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135812563.11401021</v>
      </c>
      <c r="L112" s="117">
        <v>1.7999999999999999E-2</v>
      </c>
      <c r="M112" s="39">
        <v>50000</v>
      </c>
      <c r="N112" s="132">
        <f t="shared" si="10"/>
        <v>245195916.87642562</v>
      </c>
      <c r="O112" s="93">
        <v>4.0000000000000001E-3</v>
      </c>
      <c r="P112" s="39">
        <f t="shared" si="8"/>
        <v>245245916.87642562</v>
      </c>
      <c r="Q112" s="169">
        <f t="shared" si="9"/>
        <v>381058479.99043584</v>
      </c>
      <c r="R112" s="116">
        <f t="shared" si="11"/>
        <v>80600000</v>
      </c>
      <c r="S112" s="116">
        <f t="shared" si="12"/>
        <v>435058479.99043584</v>
      </c>
      <c r="T112" s="99"/>
    </row>
    <row r="113" spans="1:20" s="18" customFormat="1" x14ac:dyDescent="0.3">
      <c r="B113" s="202"/>
      <c r="C113" s="28">
        <v>2</v>
      </c>
      <c r="D113" s="172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138664389.25006241</v>
      </c>
      <c r="L113" s="117">
        <v>1.7999999999999999E-2</v>
      </c>
      <c r="M113" s="39">
        <v>50000</v>
      </c>
      <c r="N113" s="132">
        <f t="shared" si="10"/>
        <v>250678343.38020128</v>
      </c>
      <c r="O113" s="25">
        <v>1.7999999999999999E-2</v>
      </c>
      <c r="P113" s="39">
        <f t="shared" si="8"/>
        <v>250728343.38020128</v>
      </c>
      <c r="Q113" s="169">
        <f t="shared" si="9"/>
        <v>389392732.63026369</v>
      </c>
      <c r="R113" s="116">
        <f t="shared" si="11"/>
        <v>80600000</v>
      </c>
      <c r="S113" s="116">
        <f t="shared" si="12"/>
        <v>443392732.63026369</v>
      </c>
      <c r="T113" s="99"/>
    </row>
    <row r="114" spans="1:20" s="18" customFormat="1" x14ac:dyDescent="0.3">
      <c r="B114" s="202"/>
      <c r="C114" s="28">
        <v>3</v>
      </c>
      <c r="D114" s="172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141567548.25656354</v>
      </c>
      <c r="L114" s="117">
        <v>1.7999999999999999E-2</v>
      </c>
      <c r="M114" s="39">
        <v>50000</v>
      </c>
      <c r="N114" s="132">
        <f t="shared" si="10"/>
        <v>256259453.5610449</v>
      </c>
      <c r="O114" s="25">
        <v>1.7999999999999999E-2</v>
      </c>
      <c r="P114" s="39">
        <f t="shared" si="8"/>
        <v>256309453.5610449</v>
      </c>
      <c r="Q114" s="169">
        <f t="shared" si="9"/>
        <v>397877001.81760848</v>
      </c>
      <c r="R114" s="116">
        <f t="shared" si="11"/>
        <v>80600000</v>
      </c>
      <c r="S114" s="116">
        <f t="shared" si="12"/>
        <v>451877001.81760848</v>
      </c>
      <c r="T114" s="99"/>
    </row>
    <row r="115" spans="1:20" s="18" customFormat="1" x14ac:dyDescent="0.3">
      <c r="B115" s="202"/>
      <c r="C115" s="28">
        <v>4</v>
      </c>
      <c r="D115" s="172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144522964.12518167</v>
      </c>
      <c r="L115" s="117">
        <v>1.7999999999999999E-2</v>
      </c>
      <c r="M115" s="39">
        <v>50000</v>
      </c>
      <c r="N115" s="132">
        <f t="shared" si="10"/>
        <v>261941023.7251437</v>
      </c>
      <c r="O115" s="25">
        <v>1.7999999999999999E-2</v>
      </c>
      <c r="P115" s="39">
        <f t="shared" si="8"/>
        <v>261991023.7251437</v>
      </c>
      <c r="Q115" s="169">
        <f t="shared" si="9"/>
        <v>406513987.85032535</v>
      </c>
      <c r="R115" s="116">
        <f t="shared" si="11"/>
        <v>80600000</v>
      </c>
      <c r="S115" s="116">
        <f t="shared" si="12"/>
        <v>460513987.85032535</v>
      </c>
      <c r="T115" s="99"/>
    </row>
    <row r="116" spans="1:20" s="18" customFormat="1" x14ac:dyDescent="0.3">
      <c r="B116" s="202"/>
      <c r="C116" s="28">
        <v>5</v>
      </c>
      <c r="D116" s="172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147531577.47943494</v>
      </c>
      <c r="L116" s="117">
        <v>1.7999999999999999E-2</v>
      </c>
      <c r="M116" s="39">
        <v>50000</v>
      </c>
      <c r="N116" s="132">
        <f t="shared" si="10"/>
        <v>267724862.15219629</v>
      </c>
      <c r="O116" s="25">
        <v>1.7999999999999999E-2</v>
      </c>
      <c r="P116" s="39">
        <f t="shared" si="8"/>
        <v>267774862.15219629</v>
      </c>
      <c r="Q116" s="169">
        <f t="shared" si="9"/>
        <v>415306439.63163126</v>
      </c>
      <c r="R116" s="116">
        <f t="shared" si="11"/>
        <v>80600000</v>
      </c>
      <c r="S116" s="116">
        <f t="shared" si="12"/>
        <v>469306439.63163126</v>
      </c>
      <c r="T116" s="99"/>
    </row>
    <row r="117" spans="1:20" s="18" customFormat="1" x14ac:dyDescent="0.3">
      <c r="B117" s="202"/>
      <c r="C117" s="28">
        <v>6</v>
      </c>
      <c r="D117" s="172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150594345.87406477</v>
      </c>
      <c r="L117" s="117">
        <v>1.7999999999999999E-2</v>
      </c>
      <c r="M117" s="39">
        <v>50000</v>
      </c>
      <c r="N117" s="132">
        <f t="shared" si="10"/>
        <v>273612809.67093581</v>
      </c>
      <c r="O117" s="25">
        <v>1.7999999999999999E-2</v>
      </c>
      <c r="P117" s="39">
        <f t="shared" si="8"/>
        <v>273662809.67093581</v>
      </c>
      <c r="Q117" s="169">
        <f t="shared" si="9"/>
        <v>424257155.54500055</v>
      </c>
      <c r="R117" s="116">
        <f t="shared" si="11"/>
        <v>80600000</v>
      </c>
      <c r="S117" s="116">
        <f t="shared" si="12"/>
        <v>478257155.54500055</v>
      </c>
      <c r="T117" s="99"/>
    </row>
    <row r="118" spans="1:20" s="18" customFormat="1" x14ac:dyDescent="0.3">
      <c r="B118" s="202"/>
      <c r="C118" s="28">
        <v>7</v>
      </c>
      <c r="D118" s="172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153712244.09979793</v>
      </c>
      <c r="L118" s="117">
        <v>1.7999999999999999E-2</v>
      </c>
      <c r="M118" s="39">
        <v>50000</v>
      </c>
      <c r="N118" s="132">
        <f t="shared" si="10"/>
        <v>279606740.24501264</v>
      </c>
      <c r="O118" s="25">
        <v>1.7999999999999999E-2</v>
      </c>
      <c r="P118" s="39">
        <f t="shared" si="8"/>
        <v>279656740.24501264</v>
      </c>
      <c r="Q118" s="169">
        <f t="shared" si="9"/>
        <v>433368984.34481061</v>
      </c>
      <c r="R118" s="116">
        <f t="shared" si="11"/>
        <v>80600000</v>
      </c>
      <c r="S118" s="116">
        <f t="shared" si="12"/>
        <v>487368984.34481061</v>
      </c>
      <c r="T118" s="99"/>
    </row>
    <row r="119" spans="1:20" s="18" customFormat="1" x14ac:dyDescent="0.3">
      <c r="B119" s="202"/>
      <c r="C119" s="28">
        <v>8</v>
      </c>
      <c r="D119" s="172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156886264.49359429</v>
      </c>
      <c r="L119" s="117">
        <v>1.7999999999999999E-2</v>
      </c>
      <c r="M119" s="39">
        <v>50000</v>
      </c>
      <c r="N119" s="132">
        <f t="shared" si="10"/>
        <v>285708561.56942284</v>
      </c>
      <c r="O119" s="25">
        <v>1.7999999999999999E-2</v>
      </c>
      <c r="P119" s="39">
        <f t="shared" si="8"/>
        <v>285758561.56942284</v>
      </c>
      <c r="Q119" s="169">
        <f t="shared" si="9"/>
        <v>442644826.06301713</v>
      </c>
      <c r="R119" s="116">
        <f t="shared" si="11"/>
        <v>80600000</v>
      </c>
      <c r="S119" s="116">
        <f t="shared" si="12"/>
        <v>496644826.06301713</v>
      </c>
      <c r="T119" s="99"/>
    </row>
    <row r="120" spans="1:20" s="18" customFormat="1" x14ac:dyDescent="0.3">
      <c r="B120" s="202"/>
      <c r="C120" s="28">
        <v>9</v>
      </c>
      <c r="D120" s="172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160117417.25447899</v>
      </c>
      <c r="L120" s="117">
        <v>1.7999999999999999E-2</v>
      </c>
      <c r="M120" s="39">
        <v>50000</v>
      </c>
      <c r="N120" s="132">
        <f t="shared" si="10"/>
        <v>291920215.67767245</v>
      </c>
      <c r="O120" s="25">
        <v>1.7999999999999999E-2</v>
      </c>
      <c r="P120" s="39">
        <f t="shared" si="8"/>
        <v>291970215.67767245</v>
      </c>
      <c r="Q120" s="169">
        <f t="shared" si="9"/>
        <v>452087632.93215144</v>
      </c>
      <c r="R120" s="116">
        <f t="shared" si="11"/>
        <v>80600000</v>
      </c>
      <c r="S120" s="116">
        <f t="shared" si="12"/>
        <v>506087632.93215144</v>
      </c>
      <c r="T120" s="99"/>
    </row>
    <row r="121" spans="1:20" s="18" customFormat="1" x14ac:dyDescent="0.3">
      <c r="B121" s="202"/>
      <c r="C121" s="28">
        <v>10</v>
      </c>
      <c r="D121" s="172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163406730.76505962</v>
      </c>
      <c r="L121" s="117">
        <v>1.7999999999999999E-2</v>
      </c>
      <c r="M121" s="39">
        <v>50000</v>
      </c>
      <c r="N121" s="132">
        <f t="shared" si="10"/>
        <v>298243679.55987054</v>
      </c>
      <c r="O121" s="25">
        <v>1.7999999999999999E-2</v>
      </c>
      <c r="P121" s="39">
        <f t="shared" si="8"/>
        <v>298293679.55987054</v>
      </c>
      <c r="Q121" s="169">
        <f t="shared" si="9"/>
        <v>461700410.32493019</v>
      </c>
      <c r="R121" s="116">
        <f t="shared" si="11"/>
        <v>80600000</v>
      </c>
      <c r="S121" s="116">
        <f t="shared" si="12"/>
        <v>515700410.32493019</v>
      </c>
      <c r="T121" s="99"/>
    </row>
    <row r="122" spans="1:20" s="18" customFormat="1" ht="17.25" thickBot="1" x14ac:dyDescent="0.35">
      <c r="B122" s="202"/>
      <c r="C122" s="30">
        <v>11</v>
      </c>
      <c r="D122" s="172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166755251.91883069</v>
      </c>
      <c r="L122" s="117">
        <v>1.7999999999999999E-2</v>
      </c>
      <c r="M122" s="39">
        <v>50000</v>
      </c>
      <c r="N122" s="132">
        <f t="shared" si="10"/>
        <v>304680965.7919482</v>
      </c>
      <c r="O122" s="94">
        <v>1.7999999999999999E-2</v>
      </c>
      <c r="P122" s="39">
        <f t="shared" si="8"/>
        <v>304730965.7919482</v>
      </c>
      <c r="Q122" s="169">
        <f t="shared" si="9"/>
        <v>471486217.71077889</v>
      </c>
      <c r="R122" s="116">
        <f t="shared" si="11"/>
        <v>80600000</v>
      </c>
      <c r="S122" s="116">
        <f t="shared" si="12"/>
        <v>525486217.71077889</v>
      </c>
      <c r="T122" s="99"/>
    </row>
    <row r="123" spans="1:20" s="109" customFormat="1" ht="17.25" thickBot="1" x14ac:dyDescent="0.35">
      <c r="B123" s="202"/>
      <c r="C123" s="104">
        <v>12</v>
      </c>
      <c r="D123" s="172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170164046.45336965</v>
      </c>
      <c r="L123" s="105">
        <v>1.7999999999999999E-2</v>
      </c>
      <c r="M123" s="39">
        <v>50000</v>
      </c>
      <c r="N123" s="132">
        <f t="shared" si="10"/>
        <v>311234123.17620325</v>
      </c>
      <c r="O123" s="106">
        <v>1.7999999999999999E-2</v>
      </c>
      <c r="P123" s="39">
        <f t="shared" si="8"/>
        <v>311284123.17620325</v>
      </c>
      <c r="Q123" s="169">
        <f t="shared" si="9"/>
        <v>481448169.62957287</v>
      </c>
      <c r="R123" s="116">
        <f t="shared" si="11"/>
        <v>80600000</v>
      </c>
      <c r="S123" s="116">
        <f t="shared" si="12"/>
        <v>535448169.62957287</v>
      </c>
      <c r="T123" s="122"/>
    </row>
    <row r="124" spans="1:20" s="18" customFormat="1" x14ac:dyDescent="0.3">
      <c r="A124" s="18">
        <v>11</v>
      </c>
      <c r="B124" s="202">
        <v>2032</v>
      </c>
      <c r="C124" s="27">
        <v>1</v>
      </c>
      <c r="D124" s="172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173634199.28953031</v>
      </c>
      <c r="L124" s="117">
        <v>1.7999999999999999E-2</v>
      </c>
      <c r="M124" s="39">
        <v>50000</v>
      </c>
      <c r="N124" s="132">
        <f t="shared" si="10"/>
        <v>313533259.66890806</v>
      </c>
      <c r="O124" s="93">
        <v>4.0000000000000001E-3</v>
      </c>
      <c r="P124" s="39">
        <f t="shared" si="8"/>
        <v>313583259.66890806</v>
      </c>
      <c r="Q124" s="169">
        <f t="shared" si="9"/>
        <v>487217458.9584384</v>
      </c>
      <c r="R124" s="116">
        <f t="shared" si="11"/>
        <v>80600000</v>
      </c>
      <c r="S124" s="116">
        <f t="shared" si="12"/>
        <v>541217458.9584384</v>
      </c>
      <c r="T124" s="99"/>
    </row>
    <row r="125" spans="1:20" s="18" customFormat="1" x14ac:dyDescent="0.3">
      <c r="B125" s="202"/>
      <c r="C125" s="28">
        <v>2</v>
      </c>
      <c r="D125" s="172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177166814.87674186</v>
      </c>
      <c r="L125" s="117">
        <v>1.7999999999999999E-2</v>
      </c>
      <c r="M125" s="39">
        <v>50000</v>
      </c>
      <c r="N125" s="132">
        <f t="shared" si="10"/>
        <v>320245758.34294838</v>
      </c>
      <c r="O125" s="25">
        <v>1.7999999999999999E-2</v>
      </c>
      <c r="P125" s="39">
        <f t="shared" si="8"/>
        <v>320295758.34294838</v>
      </c>
      <c r="Q125" s="169">
        <f t="shared" si="9"/>
        <v>497462573.2196902</v>
      </c>
      <c r="R125" s="116">
        <f t="shared" si="11"/>
        <v>80600000</v>
      </c>
      <c r="S125" s="116">
        <f t="shared" si="12"/>
        <v>551462573.2196902</v>
      </c>
      <c r="T125" s="99"/>
    </row>
    <row r="126" spans="1:20" s="18" customFormat="1" x14ac:dyDescent="0.3">
      <c r="B126" s="202"/>
      <c r="C126" s="28">
        <v>3</v>
      </c>
      <c r="D126" s="172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180763017.54452321</v>
      </c>
      <c r="L126" s="117">
        <v>1.7999999999999999E-2</v>
      </c>
      <c r="M126" s="39">
        <v>50000</v>
      </c>
      <c r="N126" s="132">
        <f t="shared" si="10"/>
        <v>327079081.99312145</v>
      </c>
      <c r="O126" s="25">
        <v>1.7999999999999999E-2</v>
      </c>
      <c r="P126" s="39">
        <f t="shared" si="8"/>
        <v>327129081.99312145</v>
      </c>
      <c r="Q126" s="169">
        <f t="shared" si="9"/>
        <v>507892099.53764462</v>
      </c>
      <c r="R126" s="116">
        <f t="shared" si="11"/>
        <v>80600000</v>
      </c>
      <c r="S126" s="116">
        <f t="shared" si="12"/>
        <v>561892099.53764462</v>
      </c>
      <c r="T126" s="99"/>
    </row>
    <row r="127" spans="1:20" s="18" customFormat="1" x14ac:dyDescent="0.3">
      <c r="B127" s="202"/>
      <c r="C127" s="28">
        <v>4</v>
      </c>
      <c r="D127" s="172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184423951.86032462</v>
      </c>
      <c r="L127" s="117">
        <v>1.7999999999999999E-2</v>
      </c>
      <c r="M127" s="39">
        <v>50000</v>
      </c>
      <c r="N127" s="132">
        <f t="shared" si="10"/>
        <v>334035405.46899766</v>
      </c>
      <c r="O127" s="25">
        <v>1.7999999999999999E-2</v>
      </c>
      <c r="P127" s="39">
        <f t="shared" si="8"/>
        <v>334085405.46899766</v>
      </c>
      <c r="Q127" s="169">
        <f t="shared" si="9"/>
        <v>518509357.32932228</v>
      </c>
      <c r="R127" s="116">
        <f t="shared" si="11"/>
        <v>80600000</v>
      </c>
      <c r="S127" s="116">
        <f t="shared" si="12"/>
        <v>572509357.32932234</v>
      </c>
      <c r="T127" s="99"/>
    </row>
    <row r="128" spans="1:20" s="18" customFormat="1" x14ac:dyDescent="0.3">
      <c r="B128" s="202"/>
      <c r="C128" s="28">
        <v>5</v>
      </c>
      <c r="D128" s="172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188150782.99381047</v>
      </c>
      <c r="L128" s="117">
        <v>1.7999999999999999E-2</v>
      </c>
      <c r="M128" s="39">
        <v>50000</v>
      </c>
      <c r="N128" s="132">
        <f t="shared" si="10"/>
        <v>341116942.7674396</v>
      </c>
      <c r="O128" s="25">
        <v>1.7999999999999999E-2</v>
      </c>
      <c r="P128" s="39">
        <f t="shared" si="8"/>
        <v>341166942.7674396</v>
      </c>
      <c r="Q128" s="169">
        <f t="shared" si="9"/>
        <v>529317725.76125008</v>
      </c>
      <c r="R128" s="116">
        <f t="shared" si="11"/>
        <v>80600000</v>
      </c>
      <c r="S128" s="116">
        <f t="shared" si="12"/>
        <v>583317725.76125002</v>
      </c>
      <c r="T128" s="99"/>
    </row>
    <row r="129" spans="1:20" s="18" customFormat="1" x14ac:dyDescent="0.3">
      <c r="B129" s="202"/>
      <c r="C129" s="28">
        <v>6</v>
      </c>
      <c r="D129" s="172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191944697.08769906</v>
      </c>
      <c r="L129" s="117">
        <v>1.7999999999999999E-2</v>
      </c>
      <c r="M129" s="39">
        <v>50000</v>
      </c>
      <c r="N129" s="132">
        <f t="shared" si="10"/>
        <v>348325947.73725349</v>
      </c>
      <c r="O129" s="25">
        <v>1.7999999999999999E-2</v>
      </c>
      <c r="P129" s="39">
        <f t="shared" si="8"/>
        <v>348375947.73725349</v>
      </c>
      <c r="Q129" s="169">
        <f t="shared" si="9"/>
        <v>540320644.8249526</v>
      </c>
      <c r="R129" s="116">
        <f t="shared" si="11"/>
        <v>80600000</v>
      </c>
      <c r="S129" s="116">
        <f t="shared" si="12"/>
        <v>594320644.8249526</v>
      </c>
      <c r="T129" s="99"/>
    </row>
    <row r="130" spans="1:20" s="18" customFormat="1" x14ac:dyDescent="0.3">
      <c r="B130" s="202"/>
      <c r="C130" s="28">
        <v>7</v>
      </c>
      <c r="D130" s="172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195806901.63527763</v>
      </c>
      <c r="L130" s="117">
        <v>1.7999999999999999E-2</v>
      </c>
      <c r="M130" s="39">
        <v>50000</v>
      </c>
      <c r="N130" s="132">
        <f t="shared" si="10"/>
        <v>355664714.79652405</v>
      </c>
      <c r="O130" s="25">
        <v>1.7999999999999999E-2</v>
      </c>
      <c r="P130" s="39">
        <f t="shared" si="8"/>
        <v>355714714.79652405</v>
      </c>
      <c r="Q130" s="169">
        <f t="shared" si="9"/>
        <v>551521616.43180168</v>
      </c>
      <c r="R130" s="116">
        <f t="shared" si="11"/>
        <v>80600000</v>
      </c>
      <c r="S130" s="116">
        <f t="shared" si="12"/>
        <v>605521616.43180168</v>
      </c>
      <c r="T130" s="99"/>
    </row>
    <row r="131" spans="1:20" s="18" customFormat="1" x14ac:dyDescent="0.3">
      <c r="B131" s="202"/>
      <c r="C131" s="28">
        <v>8</v>
      </c>
      <c r="D131" s="172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199738625.86471263</v>
      </c>
      <c r="L131" s="117">
        <v>1.7999999999999999E-2</v>
      </c>
      <c r="M131" s="39">
        <v>50000</v>
      </c>
      <c r="N131" s="132">
        <f t="shared" si="10"/>
        <v>363135579.66286147</v>
      </c>
      <c r="O131" s="25">
        <v>1.7999999999999999E-2</v>
      </c>
      <c r="P131" s="39">
        <f t="shared" si="8"/>
        <v>363185579.66286147</v>
      </c>
      <c r="Q131" s="169">
        <f t="shared" si="9"/>
        <v>562924205.52757406</v>
      </c>
      <c r="R131" s="116">
        <f t="shared" si="11"/>
        <v>80600000</v>
      </c>
      <c r="S131" s="116">
        <f t="shared" si="12"/>
        <v>616924205.52757406</v>
      </c>
      <c r="T131" s="99"/>
    </row>
    <row r="132" spans="1:20" s="18" customFormat="1" x14ac:dyDescent="0.3">
      <c r="B132" s="202"/>
      <c r="C132" s="28">
        <v>9</v>
      </c>
      <c r="D132" s="172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203741121.13027745</v>
      </c>
      <c r="L132" s="117">
        <v>1.7999999999999999E-2</v>
      </c>
      <c r="M132" s="39">
        <v>50000</v>
      </c>
      <c r="N132" s="132">
        <f t="shared" si="10"/>
        <v>370740920.096793</v>
      </c>
      <c r="O132" s="25">
        <v>1.7999999999999999E-2</v>
      </c>
      <c r="P132" s="39">
        <f t="shared" si="8"/>
        <v>370790920.096793</v>
      </c>
      <c r="Q132" s="169">
        <f t="shared" si="9"/>
        <v>574532041.22707045</v>
      </c>
      <c r="R132" s="116">
        <f t="shared" si="11"/>
        <v>80600000</v>
      </c>
      <c r="S132" s="116">
        <f t="shared" si="12"/>
        <v>628532041.22707045</v>
      </c>
      <c r="T132" s="99"/>
    </row>
    <row r="133" spans="1:20" s="18" customFormat="1" x14ac:dyDescent="0.3">
      <c r="B133" s="202"/>
      <c r="C133" s="28">
        <v>10</v>
      </c>
      <c r="D133" s="172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207815661.31062245</v>
      </c>
      <c r="L133" s="117">
        <v>1.7999999999999999E-2</v>
      </c>
      <c r="M133" s="39">
        <v>50000</v>
      </c>
      <c r="N133" s="132">
        <f t="shared" si="10"/>
        <v>378483156.65853524</v>
      </c>
      <c r="O133" s="25">
        <v>1.7999999999999999E-2</v>
      </c>
      <c r="P133" s="39">
        <f t="shared" si="8"/>
        <v>378533156.65853524</v>
      </c>
      <c r="Q133" s="169">
        <f t="shared" si="9"/>
        <v>586348817.9691577</v>
      </c>
      <c r="R133" s="116">
        <f t="shared" si="11"/>
        <v>80600000</v>
      </c>
      <c r="S133" s="116">
        <f t="shared" si="12"/>
        <v>640348817.9691577</v>
      </c>
      <c r="T133" s="99"/>
    </row>
    <row r="134" spans="1:20" s="18" customFormat="1" ht="18" customHeight="1" thickBot="1" x14ac:dyDescent="0.35">
      <c r="B134" s="202"/>
      <c r="C134" s="30">
        <v>11</v>
      </c>
      <c r="D134" s="172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211963543.21421367</v>
      </c>
      <c r="L134" s="117">
        <v>1.7999999999999999E-2</v>
      </c>
      <c r="M134" s="39">
        <v>50000</v>
      </c>
      <c r="N134" s="132">
        <f t="shared" si="10"/>
        <v>386364753.47838891</v>
      </c>
      <c r="O134" s="94">
        <v>1.7999999999999999E-2</v>
      </c>
      <c r="P134" s="39">
        <f t="shared" si="8"/>
        <v>386414753.47838891</v>
      </c>
      <c r="Q134" s="169">
        <f t="shared" si="9"/>
        <v>598378296.69260263</v>
      </c>
      <c r="R134" s="116">
        <f t="shared" si="11"/>
        <v>80600000</v>
      </c>
      <c r="S134" s="116">
        <f t="shared" si="12"/>
        <v>652378296.69260263</v>
      </c>
      <c r="T134" s="99"/>
    </row>
    <row r="135" spans="1:20" s="109" customFormat="1" ht="17.25" thickBot="1" x14ac:dyDescent="0.35">
      <c r="B135" s="202"/>
      <c r="C135" s="104">
        <v>12</v>
      </c>
      <c r="D135" s="172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216186086.99206951</v>
      </c>
      <c r="L135" s="105">
        <v>1.7999999999999999E-2</v>
      </c>
      <c r="M135" s="39">
        <v>50000</v>
      </c>
      <c r="N135" s="132">
        <f t="shared" si="10"/>
        <v>394388219.04099989</v>
      </c>
      <c r="O135" s="106">
        <v>1.7999999999999999E-2</v>
      </c>
      <c r="P135" s="39">
        <f t="shared" si="8"/>
        <v>394438219.04099989</v>
      </c>
      <c r="Q135" s="169">
        <f t="shared" si="9"/>
        <v>610624306.03306937</v>
      </c>
      <c r="R135" s="116">
        <f t="shared" si="11"/>
        <v>80600000</v>
      </c>
      <c r="S135" s="116">
        <f t="shared" si="12"/>
        <v>664624306.03306937</v>
      </c>
      <c r="T135" s="122"/>
    </row>
    <row r="136" spans="1:20" s="37" customFormat="1" x14ac:dyDescent="0.3">
      <c r="A136" s="32">
        <v>12</v>
      </c>
      <c r="B136" s="202">
        <v>2033</v>
      </c>
      <c r="C136" s="36">
        <v>1</v>
      </c>
      <c r="D136" s="172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220484636.55792677</v>
      </c>
      <c r="L136" s="117">
        <v>1.7999999999999999E-2</v>
      </c>
      <c r="M136" s="39">
        <v>50000</v>
      </c>
      <c r="N136" s="132">
        <f t="shared" si="10"/>
        <v>397019971.91716391</v>
      </c>
      <c r="O136" s="93">
        <v>4.0000000000000001E-3</v>
      </c>
      <c r="P136" s="39">
        <f t="shared" si="8"/>
        <v>397069971.91716391</v>
      </c>
      <c r="Q136" s="169">
        <f t="shared" si="9"/>
        <v>617554608.47509074</v>
      </c>
      <c r="R136" s="116">
        <f t="shared" si="11"/>
        <v>80600000</v>
      </c>
      <c r="S136" s="116">
        <f t="shared" si="12"/>
        <v>671554608.47509074</v>
      </c>
    </row>
    <row r="137" spans="1:20" x14ac:dyDescent="0.3">
      <c r="A137" s="18"/>
      <c r="B137" s="202"/>
      <c r="C137" s="28">
        <v>2</v>
      </c>
      <c r="D137" s="172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224860560.01596946</v>
      </c>
      <c r="L137" s="117">
        <v>1.7999999999999999E-2</v>
      </c>
      <c r="M137" s="39">
        <v>50000</v>
      </c>
      <c r="N137" s="132">
        <f t="shared" si="10"/>
        <v>405235231.41167283</v>
      </c>
      <c r="O137" s="25">
        <v>1.7999999999999999E-2</v>
      </c>
      <c r="P137" s="39">
        <f t="shared" si="8"/>
        <v>405285231.41167283</v>
      </c>
      <c r="Q137" s="169">
        <f t="shared" si="9"/>
        <v>630145791.42764235</v>
      </c>
      <c r="R137" s="116">
        <f t="shared" si="11"/>
        <v>80600000</v>
      </c>
      <c r="S137" s="116">
        <f t="shared" si="12"/>
        <v>684145791.42764235</v>
      </c>
    </row>
    <row r="138" spans="1:20" x14ac:dyDescent="0.3">
      <c r="A138" s="18"/>
      <c r="B138" s="202"/>
      <c r="C138" s="28">
        <v>3</v>
      </c>
      <c r="D138" s="172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229315250.09625691</v>
      </c>
      <c r="L138" s="117">
        <v>1.7999999999999999E-2</v>
      </c>
      <c r="M138" s="39">
        <v>50000</v>
      </c>
      <c r="N138" s="132">
        <f t="shared" si="10"/>
        <v>413598365.57708293</v>
      </c>
      <c r="O138" s="25">
        <v>1.7999999999999999E-2</v>
      </c>
      <c r="P138" s="39">
        <f t="shared" si="8"/>
        <v>413648365.57708293</v>
      </c>
      <c r="Q138" s="169">
        <f t="shared" si="9"/>
        <v>642963615.67333984</v>
      </c>
      <c r="R138" s="116">
        <f t="shared" si="11"/>
        <v>80600000</v>
      </c>
      <c r="S138" s="116">
        <f t="shared" si="12"/>
        <v>696963615.67333984</v>
      </c>
    </row>
    <row r="139" spans="1:20" x14ac:dyDescent="0.3">
      <c r="A139" s="18"/>
      <c r="B139" s="202"/>
      <c r="C139" s="28">
        <v>4</v>
      </c>
      <c r="D139" s="172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233850124.59798953</v>
      </c>
      <c r="L139" s="117">
        <v>1.7999999999999999E-2</v>
      </c>
      <c r="M139" s="39">
        <v>50000</v>
      </c>
      <c r="N139" s="132">
        <f t="shared" si="10"/>
        <v>422112036.15747041</v>
      </c>
      <c r="O139" s="25">
        <v>1.7999999999999999E-2</v>
      </c>
      <c r="P139" s="39">
        <f t="shared" si="8"/>
        <v>422162036.15747041</v>
      </c>
      <c r="Q139" s="169">
        <f t="shared" si="9"/>
        <v>656012160.7554599</v>
      </c>
      <c r="R139" s="116">
        <f t="shared" si="11"/>
        <v>80600000</v>
      </c>
      <c r="S139" s="116">
        <f t="shared" si="12"/>
        <v>710012160.7554599</v>
      </c>
    </row>
    <row r="140" spans="1:20" x14ac:dyDescent="0.3">
      <c r="A140" s="18"/>
      <c r="B140" s="202"/>
      <c r="C140" s="28">
        <v>5</v>
      </c>
      <c r="D140" s="172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238466626.84075335</v>
      </c>
      <c r="L140" s="117">
        <v>1.7999999999999999E-2</v>
      </c>
      <c r="M140" s="39">
        <v>50000</v>
      </c>
      <c r="N140" s="132">
        <f t="shared" si="10"/>
        <v>430778952.80830485</v>
      </c>
      <c r="O140" s="25">
        <v>1.7999999999999999E-2</v>
      </c>
      <c r="P140" s="39">
        <f t="shared" si="8"/>
        <v>430828952.80830485</v>
      </c>
      <c r="Q140" s="169">
        <f t="shared" si="9"/>
        <v>669295579.64905822</v>
      </c>
      <c r="R140" s="116">
        <f t="shared" si="11"/>
        <v>80600000</v>
      </c>
      <c r="S140" s="116">
        <f t="shared" si="12"/>
        <v>723295579.64905822</v>
      </c>
    </row>
    <row r="141" spans="1:20" x14ac:dyDescent="0.3">
      <c r="A141" s="18"/>
      <c r="B141" s="202"/>
      <c r="C141" s="28">
        <v>6</v>
      </c>
      <c r="D141" s="172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243166226.12388691</v>
      </c>
      <c r="L141" s="117">
        <v>1.7999999999999999E-2</v>
      </c>
      <c r="M141" s="39">
        <v>50000</v>
      </c>
      <c r="N141" s="132">
        <f t="shared" si="10"/>
        <v>439601873.95885432</v>
      </c>
      <c r="O141" s="25">
        <v>1.7999999999999999E-2</v>
      </c>
      <c r="P141" s="39">
        <f t="shared" si="8"/>
        <v>439651873.95885432</v>
      </c>
      <c r="Q141" s="169">
        <f t="shared" si="9"/>
        <v>682818100.08274126</v>
      </c>
      <c r="R141" s="116">
        <f t="shared" si="11"/>
        <v>80600000</v>
      </c>
      <c r="S141" s="116">
        <f t="shared" si="12"/>
        <v>736818100.08274126</v>
      </c>
    </row>
    <row r="142" spans="1:20" x14ac:dyDescent="0.3">
      <c r="A142" s="18"/>
      <c r="B142" s="202"/>
      <c r="C142" s="28">
        <v>7</v>
      </c>
      <c r="D142" s="172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247950418.19411689</v>
      </c>
      <c r="L142" s="117">
        <v>1.7999999999999999E-2</v>
      </c>
      <c r="M142" s="39">
        <v>50000</v>
      </c>
      <c r="N142" s="132">
        <f t="shared" si="10"/>
        <v>448583607.69011372</v>
      </c>
      <c r="O142" s="25">
        <v>1.7999999999999999E-2</v>
      </c>
      <c r="P142" s="39">
        <f t="shared" si="8"/>
        <v>448633607.69011372</v>
      </c>
      <c r="Q142" s="169">
        <f t="shared" si="9"/>
        <v>696584025.88423061</v>
      </c>
      <c r="R142" s="116">
        <f t="shared" si="11"/>
        <v>80600000</v>
      </c>
      <c r="S142" s="116">
        <f t="shared" si="12"/>
        <v>750584025.88423061</v>
      </c>
    </row>
    <row r="143" spans="1:20" x14ac:dyDescent="0.3">
      <c r="A143" s="18"/>
      <c r="B143" s="202"/>
      <c r="C143" s="28">
        <v>8</v>
      </c>
      <c r="D143" s="172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252820725.72161099</v>
      </c>
      <c r="L143" s="117">
        <v>1.7999999999999999E-2</v>
      </c>
      <c r="M143" s="39">
        <v>50000</v>
      </c>
      <c r="N143" s="132">
        <f t="shared" si="10"/>
        <v>457727012.62853575</v>
      </c>
      <c r="O143" s="25">
        <v>1.7999999999999999E-2</v>
      </c>
      <c r="P143" s="39">
        <f t="shared" si="8"/>
        <v>457777012.62853575</v>
      </c>
      <c r="Q143" s="169">
        <f t="shared" si="9"/>
        <v>710597738.35014677</v>
      </c>
      <c r="R143" s="116">
        <f t="shared" si="11"/>
        <v>80600000</v>
      </c>
      <c r="S143" s="116">
        <f t="shared" si="12"/>
        <v>764597738.35014677</v>
      </c>
    </row>
    <row r="144" spans="1:20" x14ac:dyDescent="0.3">
      <c r="A144" s="18"/>
      <c r="B144" s="202"/>
      <c r="C144" s="28">
        <v>9</v>
      </c>
      <c r="D144" s="172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257778698.78459999</v>
      </c>
      <c r="L144" s="117">
        <v>1.7999999999999999E-2</v>
      </c>
      <c r="M144" s="39">
        <v>50000</v>
      </c>
      <c r="N144" s="132">
        <f t="shared" si="10"/>
        <v>467034998.85584939</v>
      </c>
      <c r="O144" s="25">
        <v>1.7999999999999999E-2</v>
      </c>
      <c r="P144" s="39">
        <f t="shared" si="8"/>
        <v>467084998.85584939</v>
      </c>
      <c r="Q144" s="169">
        <f t="shared" si="9"/>
        <v>724863697.6404494</v>
      </c>
      <c r="R144" s="116">
        <f t="shared" si="11"/>
        <v>80600000</v>
      </c>
      <c r="S144" s="116">
        <f t="shared" si="12"/>
        <v>778863697.6404494</v>
      </c>
    </row>
    <row r="145" spans="1:19" x14ac:dyDescent="0.3">
      <c r="A145" s="18"/>
      <c r="B145" s="202"/>
      <c r="C145" s="28">
        <v>10</v>
      </c>
      <c r="D145" s="172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262825915.36272278</v>
      </c>
      <c r="L145" s="117">
        <v>1.7999999999999999E-2</v>
      </c>
      <c r="M145" s="39">
        <v>50000</v>
      </c>
      <c r="N145" s="132">
        <f t="shared" si="10"/>
        <v>476510528.83525467</v>
      </c>
      <c r="O145" s="25">
        <v>1.7999999999999999E-2</v>
      </c>
      <c r="P145" s="39">
        <f t="shared" si="8"/>
        <v>476560528.83525467</v>
      </c>
      <c r="Q145" s="169">
        <f t="shared" si="9"/>
        <v>739386444.19797742</v>
      </c>
      <c r="R145" s="116">
        <f t="shared" si="11"/>
        <v>80600000</v>
      </c>
      <c r="S145" s="116">
        <f t="shared" si="12"/>
        <v>793386444.19797742</v>
      </c>
    </row>
    <row r="146" spans="1:19" ht="17.25" thickBot="1" x14ac:dyDescent="0.35">
      <c r="A146" s="18"/>
      <c r="B146" s="202"/>
      <c r="C146" s="30">
        <v>11</v>
      </c>
      <c r="D146" s="172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267963981.83925179</v>
      </c>
      <c r="L146" s="117">
        <v>1.7999999999999999E-2</v>
      </c>
      <c r="M146" s="39">
        <v>50000</v>
      </c>
      <c r="N146" s="132">
        <f t="shared" si="10"/>
        <v>486156618.35428923</v>
      </c>
      <c r="O146" s="94">
        <v>1.7999999999999999E-2</v>
      </c>
      <c r="P146" s="39">
        <f t="shared" si="8"/>
        <v>486206618.35428923</v>
      </c>
      <c r="Q146" s="169">
        <f t="shared" si="9"/>
        <v>754170600.19354105</v>
      </c>
      <c r="R146" s="116">
        <f t="shared" si="11"/>
        <v>80600000</v>
      </c>
      <c r="S146" s="116">
        <f t="shared" si="12"/>
        <v>808170600.19354105</v>
      </c>
    </row>
    <row r="147" spans="1:19" s="123" customFormat="1" ht="17.25" thickBot="1" x14ac:dyDescent="0.35">
      <c r="A147" s="109"/>
      <c r="B147" s="202"/>
      <c r="C147" s="104">
        <v>12</v>
      </c>
      <c r="D147" s="172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273194533.51235831</v>
      </c>
      <c r="L147" s="105">
        <v>1.7999999999999999E-2</v>
      </c>
      <c r="M147" s="39">
        <v>50000</v>
      </c>
      <c r="N147" s="132">
        <f t="shared" si="10"/>
        <v>495976337.48466647</v>
      </c>
      <c r="O147" s="106">
        <v>1.7999999999999999E-2</v>
      </c>
      <c r="P147" s="39">
        <f t="shared" si="8"/>
        <v>496026337.48466647</v>
      </c>
      <c r="Q147" s="169">
        <f t="shared" si="9"/>
        <v>769220870.99702477</v>
      </c>
      <c r="R147" s="116">
        <f t="shared" si="11"/>
        <v>80600000</v>
      </c>
      <c r="S147" s="116">
        <f t="shared" si="12"/>
        <v>823220870.99702477</v>
      </c>
    </row>
    <row r="148" spans="1:19" x14ac:dyDescent="0.3">
      <c r="A148" s="18">
        <v>13</v>
      </c>
      <c r="B148" s="202">
        <v>2034</v>
      </c>
      <c r="C148" s="27">
        <v>1</v>
      </c>
      <c r="D148" s="172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278112035.11558074</v>
      </c>
      <c r="L148" s="117">
        <v>1.7999999999999999E-2</v>
      </c>
      <c r="M148" s="39">
        <v>50000</v>
      </c>
      <c r="N148" s="132">
        <f t="shared" si="10"/>
        <v>499014442.83460516</v>
      </c>
      <c r="O148" s="93">
        <v>4.0000000000000001E-3</v>
      </c>
      <c r="P148" s="39">
        <f t="shared" si="8"/>
        <v>499064442.83460516</v>
      </c>
      <c r="Q148" s="169">
        <f t="shared" si="9"/>
        <v>777176477.95018589</v>
      </c>
      <c r="R148" s="116">
        <f t="shared" si="11"/>
        <v>80600000</v>
      </c>
      <c r="S148" s="116">
        <f t="shared" si="12"/>
        <v>831176477.95018589</v>
      </c>
    </row>
    <row r="149" spans="1:19" x14ac:dyDescent="0.3">
      <c r="A149" s="18"/>
      <c r="B149" s="202"/>
      <c r="C149" s="28">
        <v>2</v>
      </c>
      <c r="D149" s="172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283118051.74766117</v>
      </c>
      <c r="L149" s="117">
        <v>1.7999999999999999E-2</v>
      </c>
      <c r="M149" s="39">
        <v>50000</v>
      </c>
      <c r="N149" s="132">
        <f t="shared" si="10"/>
        <v>509065602.80562806</v>
      </c>
      <c r="O149" s="25">
        <v>1.7999999999999999E-2</v>
      </c>
      <c r="P149" s="39">
        <f t="shared" si="8"/>
        <v>509115602.80562806</v>
      </c>
      <c r="Q149" s="169">
        <f t="shared" si="9"/>
        <v>792233654.55328918</v>
      </c>
      <c r="R149" s="116">
        <f t="shared" si="11"/>
        <v>80600000</v>
      </c>
      <c r="S149" s="116">
        <f t="shared" si="12"/>
        <v>846233654.55328918</v>
      </c>
    </row>
    <row r="150" spans="1:19" x14ac:dyDescent="0.3">
      <c r="A150" s="18"/>
      <c r="B150" s="202"/>
      <c r="C150" s="28">
        <v>3</v>
      </c>
      <c r="D150" s="172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288214176.67911905</v>
      </c>
      <c r="L150" s="117">
        <v>1.7999999999999999E-2</v>
      </c>
      <c r="M150" s="39">
        <v>50000</v>
      </c>
      <c r="N150" s="132">
        <f t="shared" si="10"/>
        <v>519297683.65612936</v>
      </c>
      <c r="O150" s="25">
        <v>1.7999999999999999E-2</v>
      </c>
      <c r="P150" s="39">
        <f t="shared" ref="P150:P213" si="14" xml:space="preserve"> M150 + N150</f>
        <v>519347683.65612936</v>
      </c>
      <c r="Q150" s="169">
        <f t="shared" ref="Q150:Q213" si="15" xml:space="preserve"> K150 + P150</f>
        <v>807561860.33524847</v>
      </c>
      <c r="R150" s="116">
        <f t="shared" si="11"/>
        <v>80600000</v>
      </c>
      <c r="S150" s="116">
        <f t="shared" si="12"/>
        <v>861561860.33524847</v>
      </c>
    </row>
    <row r="151" spans="1:19" x14ac:dyDescent="0.3">
      <c r="A151" s="18"/>
      <c r="B151" s="202"/>
      <c r="C151" s="28">
        <v>4</v>
      </c>
      <c r="D151" s="172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293402031.85934317</v>
      </c>
      <c r="L151" s="117">
        <v>1.7999999999999999E-2</v>
      </c>
      <c r="M151" s="39">
        <v>50000</v>
      </c>
      <c r="N151" s="132">
        <f t="shared" si="10"/>
        <v>529713941.96193969</v>
      </c>
      <c r="O151" s="25">
        <v>1.7999999999999999E-2</v>
      </c>
      <c r="P151" s="39">
        <f t="shared" si="14"/>
        <v>529763941.96193969</v>
      </c>
      <c r="Q151" s="169">
        <f t="shared" si="15"/>
        <v>823165973.82128286</v>
      </c>
      <c r="R151" s="116">
        <f t="shared" si="11"/>
        <v>80600000</v>
      </c>
      <c r="S151" s="116">
        <f t="shared" si="12"/>
        <v>877165973.82128286</v>
      </c>
    </row>
    <row r="152" spans="1:19" x14ac:dyDescent="0.3">
      <c r="A152" s="18"/>
      <c r="B152" s="202"/>
      <c r="C152" s="28">
        <v>5</v>
      </c>
      <c r="D152" s="172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298683268.43281132</v>
      </c>
      <c r="L152" s="117">
        <v>1.7999999999999999E-2</v>
      </c>
      <c r="M152" s="39">
        <v>50000</v>
      </c>
      <c r="N152" s="132">
        <f t="shared" ref="N152:N215" si="16" xml:space="preserve"> (N151 + D152 - E152 - M152) + ((N151 + D152 - E152 - M152) * O152)</f>
        <v>540317692.91725457</v>
      </c>
      <c r="O152" s="25">
        <v>1.7999999999999999E-2</v>
      </c>
      <c r="P152" s="39">
        <f t="shared" si="14"/>
        <v>540367692.91725457</v>
      </c>
      <c r="Q152" s="169">
        <f t="shared" si="15"/>
        <v>839050961.35006595</v>
      </c>
      <c r="R152" s="116">
        <f t="shared" si="11"/>
        <v>80600000</v>
      </c>
      <c r="S152" s="116">
        <f t="shared" si="12"/>
        <v>893050961.35006595</v>
      </c>
    </row>
    <row r="153" spans="1:19" x14ac:dyDescent="0.3">
      <c r="A153" s="18"/>
      <c r="B153" s="202"/>
      <c r="C153" s="28">
        <v>6</v>
      </c>
      <c r="D153" s="172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304059567.26460195</v>
      </c>
      <c r="L153" s="117">
        <v>1.7999999999999999E-2</v>
      </c>
      <c r="M153" s="39">
        <v>50000</v>
      </c>
      <c r="N153" s="132">
        <f t="shared" si="16"/>
        <v>551112311.38976514</v>
      </c>
      <c r="O153" s="25">
        <v>1.7999999999999999E-2</v>
      </c>
      <c r="P153" s="39">
        <f t="shared" si="14"/>
        <v>551162311.38976514</v>
      </c>
      <c r="Q153" s="169">
        <f t="shared" si="15"/>
        <v>855221878.65436709</v>
      </c>
      <c r="R153" s="116">
        <f t="shared" si="11"/>
        <v>80600000</v>
      </c>
      <c r="S153" s="116">
        <f t="shared" si="12"/>
        <v>909221878.65436709</v>
      </c>
    </row>
    <row r="154" spans="1:19" x14ac:dyDescent="0.3">
      <c r="A154" s="18"/>
      <c r="B154" s="202"/>
      <c r="C154" s="28">
        <v>7</v>
      </c>
      <c r="D154" s="172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309532639.4753648</v>
      </c>
      <c r="L154" s="117">
        <v>1.7999999999999999E-2</v>
      </c>
      <c r="M154" s="39">
        <v>50000</v>
      </c>
      <c r="N154" s="132">
        <f t="shared" si="16"/>
        <v>562101232.9947809</v>
      </c>
      <c r="O154" s="25">
        <v>1.7999999999999999E-2</v>
      </c>
      <c r="P154" s="39">
        <f t="shared" si="14"/>
        <v>562151232.9947809</v>
      </c>
      <c r="Q154" s="169">
        <f t="shared" si="15"/>
        <v>871683872.4701457</v>
      </c>
      <c r="R154" s="116">
        <f t="shared" si="11"/>
        <v>80600000</v>
      </c>
      <c r="S154" s="116">
        <f t="shared" si="12"/>
        <v>925683872.4701457</v>
      </c>
    </row>
    <row r="155" spans="1:19" x14ac:dyDescent="0.3">
      <c r="A155" s="18"/>
      <c r="B155" s="202"/>
      <c r="C155" s="28">
        <v>8</v>
      </c>
      <c r="D155" s="172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315104226.98592138</v>
      </c>
      <c r="L155" s="117">
        <v>1.7999999999999999E-2</v>
      </c>
      <c r="M155" s="39">
        <v>50000</v>
      </c>
      <c r="N155" s="132">
        <f t="shared" si="16"/>
        <v>573287955.18868697</v>
      </c>
      <c r="O155" s="25">
        <v>1.7999999999999999E-2</v>
      </c>
      <c r="P155" s="39">
        <f t="shared" si="14"/>
        <v>573337955.18868697</v>
      </c>
      <c r="Q155" s="169">
        <f t="shared" si="15"/>
        <v>888442182.17460835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942442182.17460835</v>
      </c>
    </row>
    <row r="156" spans="1:19" x14ac:dyDescent="0.3">
      <c r="A156" s="18"/>
      <c r="B156" s="202"/>
      <c r="C156" s="28">
        <v>9</v>
      </c>
      <c r="D156" s="172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320776103.07166797</v>
      </c>
      <c r="L156" s="117">
        <v>1.7999999999999999E-2</v>
      </c>
      <c r="M156" s="39">
        <v>50000</v>
      </c>
      <c r="N156" s="132">
        <f t="shared" si="16"/>
        <v>584676038.3820833</v>
      </c>
      <c r="O156" s="25">
        <v>1.7999999999999999E-2</v>
      </c>
      <c r="P156" s="39">
        <f t="shared" si="14"/>
        <v>584726038.3820833</v>
      </c>
      <c r="Q156" s="169">
        <f t="shared" si="15"/>
        <v>905502141.45375133</v>
      </c>
      <c r="R156" s="116">
        <f t="shared" si="17"/>
        <v>80600000</v>
      </c>
      <c r="S156" s="116">
        <f t="shared" si="18"/>
        <v>959502141.45375133</v>
      </c>
    </row>
    <row r="157" spans="1:19" x14ac:dyDescent="0.3">
      <c r="A157" s="18"/>
      <c r="B157" s="202"/>
      <c r="C157" s="28">
        <v>10</v>
      </c>
      <c r="D157" s="172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326550072.92695796</v>
      </c>
      <c r="L157" s="117">
        <v>1.7999999999999999E-2</v>
      </c>
      <c r="M157" s="39">
        <v>50000</v>
      </c>
      <c r="N157" s="132">
        <f t="shared" si="16"/>
        <v>596269107.07296085</v>
      </c>
      <c r="O157" s="25">
        <v>1.7999999999999999E-2</v>
      </c>
      <c r="P157" s="39">
        <f t="shared" si="14"/>
        <v>596319107.07296085</v>
      </c>
      <c r="Q157" s="169">
        <f t="shared" si="15"/>
        <v>922869179.99991882</v>
      </c>
      <c r="R157" s="116">
        <f t="shared" si="17"/>
        <v>80600000</v>
      </c>
      <c r="S157" s="116">
        <f t="shared" si="18"/>
        <v>976869179.99991882</v>
      </c>
    </row>
    <row r="158" spans="1:19" ht="17.25" thickBot="1" x14ac:dyDescent="0.35">
      <c r="A158" s="18"/>
      <c r="B158" s="202"/>
      <c r="C158" s="30">
        <v>11</v>
      </c>
      <c r="D158" s="172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332427974.23964322</v>
      </c>
      <c r="L158" s="117">
        <v>1.7999999999999999E-2</v>
      </c>
      <c r="M158" s="39">
        <v>50000</v>
      </c>
      <c r="N158" s="132">
        <f t="shared" si="16"/>
        <v>608070851.00027418</v>
      </c>
      <c r="O158" s="94">
        <v>1.7999999999999999E-2</v>
      </c>
      <c r="P158" s="39">
        <f t="shared" si="14"/>
        <v>608120851.00027418</v>
      </c>
      <c r="Q158" s="169">
        <f t="shared" si="15"/>
        <v>940548825.2399174</v>
      </c>
      <c r="R158" s="116">
        <f t="shared" si="17"/>
        <v>80600000</v>
      </c>
      <c r="S158" s="116">
        <f t="shared" si="18"/>
        <v>994548825.2399174</v>
      </c>
    </row>
    <row r="159" spans="1:19" ht="17.25" thickBot="1" x14ac:dyDescent="0.35">
      <c r="A159" s="18"/>
      <c r="B159" s="202"/>
      <c r="C159" s="20">
        <v>12</v>
      </c>
      <c r="D159" s="172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338411677.77595681</v>
      </c>
      <c r="L159" s="117">
        <v>1.7999999999999999E-2</v>
      </c>
      <c r="M159" s="39">
        <v>50000</v>
      </c>
      <c r="N159" s="132">
        <f t="shared" si="16"/>
        <v>620085026.31827915</v>
      </c>
      <c r="O159" s="95">
        <v>1.7999999999999999E-2</v>
      </c>
      <c r="P159" s="39">
        <f t="shared" si="14"/>
        <v>620135026.31827915</v>
      </c>
      <c r="Q159" s="169">
        <f t="shared" si="15"/>
        <v>958546704.0942359</v>
      </c>
      <c r="R159" s="116">
        <f t="shared" si="17"/>
        <v>80600000</v>
      </c>
      <c r="S159" s="116">
        <f t="shared" si="18"/>
        <v>1012546704.0942359</v>
      </c>
    </row>
    <row r="160" spans="1:19" x14ac:dyDescent="0.3">
      <c r="A160" s="18">
        <v>14</v>
      </c>
      <c r="B160" s="202">
        <v>2035</v>
      </c>
      <c r="C160" s="27">
        <v>1</v>
      </c>
      <c r="D160" s="172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344503087.97592402</v>
      </c>
      <c r="L160" s="117">
        <v>1.7999999999999999E-2</v>
      </c>
      <c r="M160" s="39">
        <v>50000</v>
      </c>
      <c r="N160" s="132">
        <f t="shared" si="16"/>
        <v>623619566.42355227</v>
      </c>
      <c r="O160" s="93">
        <v>4.0000000000000001E-3</v>
      </c>
      <c r="P160" s="39">
        <f t="shared" si="14"/>
        <v>623669566.42355227</v>
      </c>
      <c r="Q160" s="169">
        <f t="shared" si="15"/>
        <v>968172654.39947629</v>
      </c>
      <c r="R160" s="116">
        <f t="shared" si="17"/>
        <v>80600000</v>
      </c>
      <c r="S160" s="116">
        <f t="shared" si="18"/>
        <v>1022172654.3994763</v>
      </c>
    </row>
    <row r="161" spans="1:19" x14ac:dyDescent="0.3">
      <c r="A161" s="18"/>
      <c r="B161" s="202"/>
      <c r="C161" s="28">
        <v>2</v>
      </c>
      <c r="D161" s="172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350704143.55949062</v>
      </c>
      <c r="L161" s="117">
        <v>1.7999999999999999E-2</v>
      </c>
      <c r="M161" s="39">
        <v>50000</v>
      </c>
      <c r="N161" s="132">
        <f t="shared" si="16"/>
        <v>635913618.61917627</v>
      </c>
      <c r="O161" s="25">
        <v>1.7999999999999999E-2</v>
      </c>
      <c r="P161" s="39">
        <f t="shared" si="14"/>
        <v>635963618.61917627</v>
      </c>
      <c r="Q161" s="169">
        <f t="shared" si="15"/>
        <v>986667762.17866683</v>
      </c>
      <c r="R161" s="116">
        <f t="shared" si="17"/>
        <v>80600000</v>
      </c>
      <c r="S161" s="116">
        <f t="shared" si="18"/>
        <v>1040667762.1786668</v>
      </c>
    </row>
    <row r="162" spans="1:19" x14ac:dyDescent="0.3">
      <c r="A162" s="18"/>
      <c r="B162" s="202"/>
      <c r="C162" s="28">
        <v>3</v>
      </c>
      <c r="D162" s="172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357016818.14356142</v>
      </c>
      <c r="L162" s="117">
        <v>1.7999999999999999E-2</v>
      </c>
      <c r="M162" s="39">
        <v>50000</v>
      </c>
      <c r="N162" s="132">
        <f t="shared" si="16"/>
        <v>648428963.75432146</v>
      </c>
      <c r="O162" s="25">
        <v>1.7999999999999999E-2</v>
      </c>
      <c r="P162" s="39">
        <f t="shared" si="14"/>
        <v>648478963.75432146</v>
      </c>
      <c r="Q162" s="169">
        <f t="shared" si="15"/>
        <v>1005495781.8978829</v>
      </c>
      <c r="R162" s="116">
        <f t="shared" si="17"/>
        <v>80600000</v>
      </c>
      <c r="S162" s="116">
        <f t="shared" si="18"/>
        <v>1059495781.8978829</v>
      </c>
    </row>
    <row r="163" spans="1:19" x14ac:dyDescent="0.3">
      <c r="A163" s="18"/>
      <c r="B163" s="202"/>
      <c r="C163" s="28">
        <v>4</v>
      </c>
      <c r="D163" s="172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363443120.8701455</v>
      </c>
      <c r="L163" s="117">
        <v>1.7999999999999999E-2</v>
      </c>
      <c r="M163" s="39">
        <v>50000</v>
      </c>
      <c r="N163" s="132">
        <f t="shared" si="16"/>
        <v>661169585.10189927</v>
      </c>
      <c r="O163" s="25">
        <v>1.7999999999999999E-2</v>
      </c>
      <c r="P163" s="39">
        <f t="shared" si="14"/>
        <v>661219585.10189927</v>
      </c>
      <c r="Q163" s="169">
        <f t="shared" si="15"/>
        <v>1024662705.9720447</v>
      </c>
      <c r="R163" s="116">
        <f t="shared" si="17"/>
        <v>80600000</v>
      </c>
      <c r="S163" s="116">
        <f t="shared" si="18"/>
        <v>1078662705.9720447</v>
      </c>
    </row>
    <row r="164" spans="1:19" x14ac:dyDescent="0.3">
      <c r="A164" s="18"/>
      <c r="B164" s="202"/>
      <c r="C164" s="28">
        <v>5</v>
      </c>
      <c r="D164" s="172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369985097.04580814</v>
      </c>
      <c r="L164" s="117">
        <v>1.7999999999999999E-2</v>
      </c>
      <c r="M164" s="39">
        <v>50000</v>
      </c>
      <c r="N164" s="132">
        <f t="shared" si="16"/>
        <v>674139537.63373351</v>
      </c>
      <c r="O164" s="25">
        <v>1.7999999999999999E-2</v>
      </c>
      <c r="P164" s="39">
        <f t="shared" si="14"/>
        <v>674189537.63373351</v>
      </c>
      <c r="Q164" s="169">
        <f t="shared" si="15"/>
        <v>1044174634.6795416</v>
      </c>
      <c r="R164" s="116">
        <f t="shared" si="17"/>
        <v>80600000</v>
      </c>
      <c r="S164" s="116">
        <f t="shared" si="18"/>
        <v>1098174634.6795416</v>
      </c>
    </row>
    <row r="165" spans="1:19" x14ac:dyDescent="0.3">
      <c r="A165" s="18"/>
      <c r="B165" s="202"/>
      <c r="C165" s="28">
        <v>6</v>
      </c>
      <c r="D165" s="172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376644828.7926327</v>
      </c>
      <c r="L165" s="117">
        <v>1.7999999999999999E-2</v>
      </c>
      <c r="M165" s="39">
        <v>50000</v>
      </c>
      <c r="N165" s="132">
        <f t="shared" si="16"/>
        <v>687342949.31114066</v>
      </c>
      <c r="O165" s="25">
        <v>1.7999999999999999E-2</v>
      </c>
      <c r="P165" s="39">
        <f t="shared" si="14"/>
        <v>687392949.31114066</v>
      </c>
      <c r="Q165" s="169">
        <f t="shared" si="15"/>
        <v>1064037778.1037734</v>
      </c>
      <c r="R165" s="116">
        <f t="shared" si="17"/>
        <v>80600000</v>
      </c>
      <c r="S165" s="116">
        <f t="shared" si="18"/>
        <v>1118037778.1037734</v>
      </c>
    </row>
    <row r="166" spans="1:19" x14ac:dyDescent="0.3">
      <c r="A166" s="18"/>
      <c r="B166" s="202"/>
      <c r="C166" s="28">
        <v>7</v>
      </c>
      <c r="D166" s="172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383424435.71090007</v>
      </c>
      <c r="L166" s="117">
        <v>1.7999999999999999E-2</v>
      </c>
      <c r="M166" s="39">
        <v>50000</v>
      </c>
      <c r="N166" s="132">
        <f t="shared" si="16"/>
        <v>700784022.39874125</v>
      </c>
      <c r="O166" s="25">
        <v>1.7999999999999999E-2</v>
      </c>
      <c r="P166" s="39">
        <f t="shared" si="14"/>
        <v>700834022.39874125</v>
      </c>
      <c r="Q166" s="169">
        <f t="shared" si="15"/>
        <v>1084258458.1096413</v>
      </c>
      <c r="R166" s="116">
        <f t="shared" si="17"/>
        <v>80600000</v>
      </c>
      <c r="S166" s="116">
        <f t="shared" si="18"/>
        <v>1138258458.1096413</v>
      </c>
    </row>
    <row r="167" spans="1:19" x14ac:dyDescent="0.3">
      <c r="A167" s="18"/>
      <c r="B167" s="202"/>
      <c r="C167" s="28">
        <v>8</v>
      </c>
      <c r="D167" s="172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390326075.55369627</v>
      </c>
      <c r="L167" s="117">
        <v>1.7999999999999999E-2</v>
      </c>
      <c r="M167" s="39">
        <v>50000</v>
      </c>
      <c r="N167" s="132">
        <f t="shared" si="16"/>
        <v>714467034.80191863</v>
      </c>
      <c r="O167" s="25">
        <v>1.7999999999999999E-2</v>
      </c>
      <c r="P167" s="39">
        <f t="shared" si="14"/>
        <v>714517034.80191863</v>
      </c>
      <c r="Q167" s="169">
        <f t="shared" si="15"/>
        <v>1104843110.3556149</v>
      </c>
      <c r="R167" s="116">
        <f t="shared" si="17"/>
        <v>80600000</v>
      </c>
      <c r="S167" s="116">
        <f t="shared" si="18"/>
        <v>1158843110.3556149</v>
      </c>
    </row>
    <row r="168" spans="1:19" x14ac:dyDescent="0.3">
      <c r="A168" s="18"/>
      <c r="B168" s="202"/>
      <c r="C168" s="28">
        <v>9</v>
      </c>
      <c r="D168" s="172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397351944.91366279</v>
      </c>
      <c r="L168" s="117">
        <v>1.7999999999999999E-2</v>
      </c>
      <c r="M168" s="39">
        <v>50000</v>
      </c>
      <c r="N168" s="132">
        <f t="shared" si="16"/>
        <v>728396341.42835319</v>
      </c>
      <c r="O168" s="25">
        <v>1.7999999999999999E-2</v>
      </c>
      <c r="P168" s="39">
        <f t="shared" si="14"/>
        <v>728446341.42835319</v>
      </c>
      <c r="Q168" s="169">
        <f t="shared" si="15"/>
        <v>1125798286.342016</v>
      </c>
      <c r="R168" s="116">
        <f t="shared" si="17"/>
        <v>80600000</v>
      </c>
      <c r="S168" s="116">
        <f t="shared" si="18"/>
        <v>1179798286.342016</v>
      </c>
    </row>
    <row r="169" spans="1:19" x14ac:dyDescent="0.3">
      <c r="A169" s="18"/>
      <c r="B169" s="202"/>
      <c r="C169" s="28">
        <v>10</v>
      </c>
      <c r="D169" s="172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404504279.92210871</v>
      </c>
      <c r="L169" s="117">
        <v>1.7999999999999999E-2</v>
      </c>
      <c r="M169" s="39">
        <v>50000</v>
      </c>
      <c r="N169" s="132">
        <f t="shared" si="16"/>
        <v>742576375.57406354</v>
      </c>
      <c r="O169" s="25">
        <v>1.7999999999999999E-2</v>
      </c>
      <c r="P169" s="39">
        <f t="shared" si="14"/>
        <v>742626375.57406354</v>
      </c>
      <c r="Q169" s="169">
        <f t="shared" si="15"/>
        <v>1147130655.4961722</v>
      </c>
      <c r="R169" s="116">
        <f t="shared" si="17"/>
        <v>80600000</v>
      </c>
      <c r="S169" s="116">
        <f t="shared" si="18"/>
        <v>1201130655.4961722</v>
      </c>
    </row>
    <row r="170" spans="1:19" ht="17.25" thickBot="1" x14ac:dyDescent="0.35">
      <c r="A170" s="18"/>
      <c r="B170" s="202"/>
      <c r="C170" s="30">
        <v>11</v>
      </c>
      <c r="D170" s="172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411785356.96070665</v>
      </c>
      <c r="L170" s="117">
        <v>1.7999999999999999E-2</v>
      </c>
      <c r="M170" s="39">
        <v>50000</v>
      </c>
      <c r="N170" s="132">
        <f t="shared" si="16"/>
        <v>757011650.33439672</v>
      </c>
      <c r="O170" s="94">
        <v>1.7999999999999999E-2</v>
      </c>
      <c r="P170" s="39">
        <f t="shared" si="14"/>
        <v>757061650.33439672</v>
      </c>
      <c r="Q170" s="169">
        <f t="shared" si="15"/>
        <v>1168847007.2951033</v>
      </c>
      <c r="R170" s="116">
        <f t="shared" si="17"/>
        <v>80600000</v>
      </c>
      <c r="S170" s="116">
        <f t="shared" si="18"/>
        <v>1222847007.2951033</v>
      </c>
    </row>
    <row r="171" spans="1:19" ht="17.25" thickBot="1" x14ac:dyDescent="0.35">
      <c r="A171" s="18"/>
      <c r="B171" s="202"/>
      <c r="C171" s="20">
        <v>12</v>
      </c>
      <c r="D171" s="172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419197493.38599938</v>
      </c>
      <c r="L171" s="117">
        <v>1.7999999999999999E-2</v>
      </c>
      <c r="M171" s="39">
        <v>50000</v>
      </c>
      <c r="N171" s="132">
        <f t="shared" si="16"/>
        <v>771706760.04041588</v>
      </c>
      <c r="O171" s="95">
        <v>1.7999999999999999E-2</v>
      </c>
      <c r="P171" s="39">
        <f t="shared" si="14"/>
        <v>771756760.04041588</v>
      </c>
      <c r="Q171" s="169">
        <f t="shared" si="15"/>
        <v>1190954253.4264152</v>
      </c>
      <c r="R171" s="116">
        <f t="shared" si="17"/>
        <v>80600000</v>
      </c>
      <c r="S171" s="116">
        <f t="shared" si="18"/>
        <v>1244954253.4264152</v>
      </c>
    </row>
    <row r="172" spans="1:19" x14ac:dyDescent="0.3">
      <c r="A172" s="18">
        <v>15</v>
      </c>
      <c r="B172" s="202">
        <v>2036</v>
      </c>
      <c r="C172" s="27">
        <v>1</v>
      </c>
      <c r="D172" s="172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426743048.26694739</v>
      </c>
      <c r="L172" s="117">
        <v>1.7999999999999999E-2</v>
      </c>
      <c r="M172" s="39">
        <v>50000</v>
      </c>
      <c r="N172" s="132">
        <f t="shared" si="16"/>
        <v>775847787.08057749</v>
      </c>
      <c r="O172" s="93">
        <v>4.0000000000000001E-3</v>
      </c>
      <c r="P172" s="39">
        <f t="shared" si="14"/>
        <v>775897787.08057749</v>
      </c>
      <c r="Q172" s="169">
        <f t="shared" si="15"/>
        <v>1202640835.3475249</v>
      </c>
      <c r="R172" s="116">
        <f t="shared" si="17"/>
        <v>80600000</v>
      </c>
      <c r="S172" s="116">
        <f t="shared" si="18"/>
        <v>1256640835.3475249</v>
      </c>
    </row>
    <row r="173" spans="1:19" x14ac:dyDescent="0.3">
      <c r="A173" s="18"/>
      <c r="B173" s="202"/>
      <c r="C173" s="28">
        <v>2</v>
      </c>
      <c r="D173" s="172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434424423.13575244</v>
      </c>
      <c r="L173" s="117">
        <v>1.7999999999999999E-2</v>
      </c>
      <c r="M173" s="39">
        <v>50000</v>
      </c>
      <c r="N173" s="132">
        <f t="shared" si="16"/>
        <v>790881947.24802792</v>
      </c>
      <c r="O173" s="25">
        <v>1.7999999999999999E-2</v>
      </c>
      <c r="P173" s="39">
        <f t="shared" si="14"/>
        <v>790931947.24802792</v>
      </c>
      <c r="Q173" s="169">
        <f t="shared" si="15"/>
        <v>1225356370.3837805</v>
      </c>
      <c r="R173" s="116">
        <f t="shared" si="17"/>
        <v>80600000</v>
      </c>
      <c r="S173" s="116">
        <f t="shared" si="18"/>
        <v>1279356370.3837805</v>
      </c>
    </row>
    <row r="174" spans="1:19" x14ac:dyDescent="0.3">
      <c r="A174" s="18"/>
      <c r="B174" s="202"/>
      <c r="C174" s="28">
        <v>3</v>
      </c>
      <c r="D174" s="172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442244062.75219595</v>
      </c>
      <c r="L174" s="117">
        <v>1.7999999999999999E-2</v>
      </c>
      <c r="M174" s="39">
        <v>50000</v>
      </c>
      <c r="N174" s="132">
        <f t="shared" si="16"/>
        <v>806186722.29849243</v>
      </c>
      <c r="O174" s="25">
        <v>1.7999999999999999E-2</v>
      </c>
      <c r="P174" s="39">
        <f t="shared" si="14"/>
        <v>806236722.29849243</v>
      </c>
      <c r="Q174" s="169">
        <f t="shared" si="15"/>
        <v>1248480785.0506883</v>
      </c>
      <c r="R174" s="116">
        <f t="shared" si="17"/>
        <v>80600000</v>
      </c>
      <c r="S174" s="116">
        <f t="shared" si="18"/>
        <v>1302480785.0506883</v>
      </c>
    </row>
    <row r="175" spans="1:19" x14ac:dyDescent="0.3">
      <c r="A175" s="18"/>
      <c r="B175" s="202"/>
      <c r="C175" s="28">
        <v>4</v>
      </c>
      <c r="D175" s="172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450204455.8817355</v>
      </c>
      <c r="L175" s="117">
        <v>1.7999999999999999E-2</v>
      </c>
      <c r="M175" s="39">
        <v>50000</v>
      </c>
      <c r="N175" s="132">
        <f t="shared" si="16"/>
        <v>821766983.29986525</v>
      </c>
      <c r="O175" s="25">
        <v>1.7999999999999999E-2</v>
      </c>
      <c r="P175" s="39">
        <f t="shared" si="14"/>
        <v>821816983.29986525</v>
      </c>
      <c r="Q175" s="169">
        <f t="shared" si="15"/>
        <v>1272021439.1816008</v>
      </c>
      <c r="R175" s="116">
        <f t="shared" si="17"/>
        <v>80600000</v>
      </c>
      <c r="S175" s="116">
        <f t="shared" si="18"/>
        <v>1326021439.1816008</v>
      </c>
    </row>
    <row r="176" spans="1:19" x14ac:dyDescent="0.3">
      <c r="A176" s="18"/>
      <c r="B176" s="202"/>
      <c r="C176" s="28">
        <v>5</v>
      </c>
      <c r="D176" s="172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458308136.08760673</v>
      </c>
      <c r="L176" s="117">
        <v>1.7999999999999999E-2</v>
      </c>
      <c r="M176" s="39">
        <v>50000</v>
      </c>
      <c r="N176" s="132">
        <f t="shared" si="16"/>
        <v>837627688.99926281</v>
      </c>
      <c r="O176" s="25">
        <v>1.7999999999999999E-2</v>
      </c>
      <c r="P176" s="39">
        <f t="shared" si="14"/>
        <v>837677688.99926281</v>
      </c>
      <c r="Q176" s="169">
        <f t="shared" si="15"/>
        <v>1295985825.0868695</v>
      </c>
      <c r="R176" s="116">
        <f t="shared" si="17"/>
        <v>80600000</v>
      </c>
      <c r="S176" s="116">
        <f t="shared" si="18"/>
        <v>1349985825.0868695</v>
      </c>
    </row>
    <row r="177" spans="1:19" x14ac:dyDescent="0.3">
      <c r="A177" s="18"/>
      <c r="B177" s="202"/>
      <c r="C177" s="28">
        <v>6</v>
      </c>
      <c r="D177" s="172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466557682.53718364</v>
      </c>
      <c r="L177" s="117">
        <v>1.7999999999999999E-2</v>
      </c>
      <c r="M177" s="39">
        <v>50000</v>
      </c>
      <c r="N177" s="132">
        <f t="shared" si="16"/>
        <v>853773887.40124953</v>
      </c>
      <c r="O177" s="25">
        <v>1.7999999999999999E-2</v>
      </c>
      <c r="P177" s="39">
        <f t="shared" si="14"/>
        <v>853823887.40124953</v>
      </c>
      <c r="Q177" s="169">
        <f t="shared" si="15"/>
        <v>1320381569.9384332</v>
      </c>
      <c r="R177" s="116">
        <f t="shared" si="17"/>
        <v>80600000</v>
      </c>
      <c r="S177" s="116">
        <f t="shared" si="18"/>
        <v>1374381569.9384332</v>
      </c>
    </row>
    <row r="178" spans="1:19" x14ac:dyDescent="0.3">
      <c r="A178" s="18"/>
      <c r="B178" s="202"/>
      <c r="C178" s="28">
        <v>7</v>
      </c>
      <c r="D178" s="172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474955720.82285297</v>
      </c>
      <c r="L178" s="117">
        <v>1.7999999999999999E-2</v>
      </c>
      <c r="M178" s="39">
        <v>50000</v>
      </c>
      <c r="N178" s="132">
        <f t="shared" si="16"/>
        <v>870210717.37447202</v>
      </c>
      <c r="O178" s="25">
        <v>1.7999999999999999E-2</v>
      </c>
      <c r="P178" s="39">
        <f t="shared" si="14"/>
        <v>870260717.37447202</v>
      </c>
      <c r="Q178" s="169">
        <f t="shared" si="15"/>
        <v>1345216438.197325</v>
      </c>
      <c r="R178" s="116">
        <f t="shared" si="17"/>
        <v>80600000</v>
      </c>
      <c r="S178" s="116">
        <f t="shared" si="18"/>
        <v>1399216438.197325</v>
      </c>
    </row>
    <row r="179" spans="1:19" x14ac:dyDescent="0.3">
      <c r="A179" s="18"/>
      <c r="B179" s="202"/>
      <c r="C179" s="28">
        <v>8</v>
      </c>
      <c r="D179" s="172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483504923.79766434</v>
      </c>
      <c r="L179" s="117">
        <v>1.7999999999999999E-2</v>
      </c>
      <c r="M179" s="39">
        <v>50000</v>
      </c>
      <c r="N179" s="132">
        <f t="shared" si="16"/>
        <v>886943410.28721249</v>
      </c>
      <c r="O179" s="25">
        <v>1.7999999999999999E-2</v>
      </c>
      <c r="P179" s="39">
        <f t="shared" si="14"/>
        <v>886993410.28721249</v>
      </c>
      <c r="Q179" s="169">
        <f t="shared" si="15"/>
        <v>1370498334.0848768</v>
      </c>
      <c r="R179" s="116">
        <f t="shared" si="17"/>
        <v>80600000</v>
      </c>
      <c r="S179" s="116">
        <f t="shared" si="18"/>
        <v>1424498334.0848768</v>
      </c>
    </row>
    <row r="180" spans="1:19" x14ac:dyDescent="0.3">
      <c r="A180" s="18"/>
      <c r="B180" s="202"/>
      <c r="C180" s="28">
        <v>9</v>
      </c>
      <c r="D180" s="172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492208012.42602229</v>
      </c>
      <c r="L180" s="117">
        <v>1.7999999999999999E-2</v>
      </c>
      <c r="M180" s="39">
        <v>50000</v>
      </c>
      <c r="N180" s="132">
        <f t="shared" si="16"/>
        <v>903977291.67238235</v>
      </c>
      <c r="O180" s="25">
        <v>1.7999999999999999E-2</v>
      </c>
      <c r="P180" s="39">
        <f t="shared" si="14"/>
        <v>904027291.67238235</v>
      </c>
      <c r="Q180" s="169">
        <f t="shared" si="15"/>
        <v>1396235304.0984046</v>
      </c>
      <c r="R180" s="116">
        <f t="shared" si="17"/>
        <v>80600000</v>
      </c>
      <c r="S180" s="116">
        <f t="shared" si="18"/>
        <v>1450235304.0984046</v>
      </c>
    </row>
    <row r="181" spans="1:19" x14ac:dyDescent="0.3">
      <c r="A181" s="18"/>
      <c r="B181" s="202"/>
      <c r="C181" s="28">
        <v>10</v>
      </c>
      <c r="D181" s="172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501067756.64969069</v>
      </c>
      <c r="L181" s="117">
        <v>1.7999999999999999E-2</v>
      </c>
      <c r="M181" s="39">
        <v>50000</v>
      </c>
      <c r="N181" s="132">
        <f t="shared" si="16"/>
        <v>921317782.92248523</v>
      </c>
      <c r="O181" s="25">
        <v>1.7999999999999999E-2</v>
      </c>
      <c r="P181" s="39">
        <f t="shared" si="14"/>
        <v>921367782.92248523</v>
      </c>
      <c r="Q181" s="169">
        <f t="shared" si="15"/>
        <v>1422435539.572176</v>
      </c>
      <c r="R181" s="116">
        <f t="shared" si="17"/>
        <v>80600000</v>
      </c>
      <c r="S181" s="116">
        <f t="shared" si="18"/>
        <v>1476435539.572176</v>
      </c>
    </row>
    <row r="182" spans="1:19" ht="17.25" thickBot="1" x14ac:dyDescent="0.35">
      <c r="A182" s="18"/>
      <c r="B182" s="202"/>
      <c r="C182" s="30">
        <v>11</v>
      </c>
      <c r="D182" s="172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510086976.2693851</v>
      </c>
      <c r="L182" s="117">
        <v>1.7999999999999999E-2</v>
      </c>
      <c r="M182" s="39">
        <v>50000</v>
      </c>
      <c r="N182" s="132">
        <f t="shared" si="16"/>
        <v>938970403.01508999</v>
      </c>
      <c r="O182" s="94">
        <v>1.7999999999999999E-2</v>
      </c>
      <c r="P182" s="39">
        <f t="shared" si="14"/>
        <v>939020403.01508999</v>
      </c>
      <c r="Q182" s="169">
        <f t="shared" si="15"/>
        <v>1449107379.2844751</v>
      </c>
      <c r="R182" s="116">
        <f t="shared" si="17"/>
        <v>80600000</v>
      </c>
      <c r="S182" s="116">
        <f t="shared" si="18"/>
        <v>1503107379.2844751</v>
      </c>
    </row>
    <row r="183" spans="1:19" ht="17.25" thickBot="1" x14ac:dyDescent="0.35">
      <c r="A183" s="18"/>
      <c r="B183" s="202"/>
      <c r="C183" s="20">
        <v>12</v>
      </c>
      <c r="D183" s="172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519268541.84223402</v>
      </c>
      <c r="L183" s="117">
        <v>1.7999999999999999E-2</v>
      </c>
      <c r="M183" s="39">
        <v>50000</v>
      </c>
      <c r="N183" s="132">
        <f t="shared" si="16"/>
        <v>956940770.26936162</v>
      </c>
      <c r="O183" s="95">
        <v>1.7999999999999999E-2</v>
      </c>
      <c r="P183" s="39">
        <f t="shared" si="14"/>
        <v>956990770.26936162</v>
      </c>
      <c r="Q183" s="169">
        <f t="shared" si="15"/>
        <v>1476259312.1115956</v>
      </c>
      <c r="R183" s="116">
        <f t="shared" si="17"/>
        <v>80600000</v>
      </c>
      <c r="S183" s="116">
        <f t="shared" si="18"/>
        <v>1530259312.1115956</v>
      </c>
    </row>
    <row r="184" spans="1:19" x14ac:dyDescent="0.3">
      <c r="A184" s="18">
        <v>16</v>
      </c>
      <c r="B184" s="202">
        <v>2037</v>
      </c>
      <c r="C184" s="27">
        <v>1</v>
      </c>
      <c r="D184" s="172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528615375.59539425</v>
      </c>
      <c r="L184" s="117">
        <v>1.7999999999999999E-2</v>
      </c>
      <c r="M184" s="39">
        <v>50000</v>
      </c>
      <c r="N184" s="132">
        <f t="shared" si="16"/>
        <v>961822733.35043907</v>
      </c>
      <c r="O184" s="93">
        <v>4.0000000000000001E-3</v>
      </c>
      <c r="P184" s="39">
        <f t="shared" si="14"/>
        <v>961872733.35043907</v>
      </c>
      <c r="Q184" s="169">
        <f t="shared" si="15"/>
        <v>1490488108.9458332</v>
      </c>
      <c r="R184" s="116">
        <f t="shared" si="17"/>
        <v>80600000</v>
      </c>
      <c r="S184" s="116">
        <f t="shared" si="18"/>
        <v>1544488108.9458332</v>
      </c>
    </row>
    <row r="185" spans="1:19" x14ac:dyDescent="0.3">
      <c r="A185" s="18"/>
      <c r="B185" s="202"/>
      <c r="C185" s="28">
        <v>2</v>
      </c>
      <c r="D185" s="172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538130452.35611141</v>
      </c>
      <c r="L185" s="117">
        <v>1.7999999999999999E-2</v>
      </c>
      <c r="M185" s="39">
        <v>50000</v>
      </c>
      <c r="N185" s="132">
        <f t="shared" si="16"/>
        <v>980204442.55074692</v>
      </c>
      <c r="O185" s="25">
        <v>1.7999999999999999E-2</v>
      </c>
      <c r="P185" s="39">
        <f t="shared" si="14"/>
        <v>980254442.55074692</v>
      </c>
      <c r="Q185" s="169">
        <f t="shared" si="15"/>
        <v>1518384894.9068584</v>
      </c>
      <c r="R185" s="116">
        <f t="shared" si="17"/>
        <v>80600000</v>
      </c>
      <c r="S185" s="116">
        <f t="shared" si="18"/>
        <v>1572384894.9068584</v>
      </c>
    </row>
    <row r="186" spans="1:19" x14ac:dyDescent="0.3">
      <c r="A186" s="18"/>
      <c r="B186" s="202"/>
      <c r="C186" s="28">
        <v>3</v>
      </c>
      <c r="D186" s="172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547816800.49852145</v>
      </c>
      <c r="L186" s="117">
        <v>1.7999999999999999E-2</v>
      </c>
      <c r="M186" s="39">
        <v>50000</v>
      </c>
      <c r="N186" s="132">
        <f t="shared" si="16"/>
        <v>998917022.51666033</v>
      </c>
      <c r="O186" s="25">
        <v>1.7999999999999999E-2</v>
      </c>
      <c r="P186" s="39">
        <f t="shared" si="14"/>
        <v>998967022.51666033</v>
      </c>
      <c r="Q186" s="169">
        <f t="shared" si="15"/>
        <v>1546783823.0151818</v>
      </c>
      <c r="R186" s="116">
        <f t="shared" si="17"/>
        <v>80600000</v>
      </c>
      <c r="S186" s="116">
        <f t="shared" si="18"/>
        <v>1600783823.0151818</v>
      </c>
    </row>
    <row r="187" spans="1:19" x14ac:dyDescent="0.3">
      <c r="A187" s="18"/>
      <c r="B187" s="202"/>
      <c r="C187" s="28">
        <v>4</v>
      </c>
      <c r="D187" s="172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557677502.90749478</v>
      </c>
      <c r="L187" s="117">
        <v>1.7999999999999999E-2</v>
      </c>
      <c r="M187" s="39">
        <v>50000</v>
      </c>
      <c r="N187" s="132">
        <f t="shared" si="16"/>
        <v>1017966428.9219602</v>
      </c>
      <c r="O187" s="25">
        <v>1.7999999999999999E-2</v>
      </c>
      <c r="P187" s="39">
        <f t="shared" si="14"/>
        <v>1018016428.9219602</v>
      </c>
      <c r="Q187" s="169">
        <f t="shared" si="15"/>
        <v>1575693931.8294549</v>
      </c>
      <c r="R187" s="116">
        <f t="shared" si="17"/>
        <v>80600000</v>
      </c>
      <c r="S187" s="116">
        <f t="shared" si="18"/>
        <v>1629693931.8294549</v>
      </c>
    </row>
    <row r="188" spans="1:19" x14ac:dyDescent="0.3">
      <c r="A188" s="18"/>
      <c r="B188" s="202"/>
      <c r="C188" s="28">
        <v>5</v>
      </c>
      <c r="D188" s="172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567715697.95982969</v>
      </c>
      <c r="L188" s="117">
        <v>1.7999999999999999E-2</v>
      </c>
      <c r="M188" s="39">
        <v>50000</v>
      </c>
      <c r="N188" s="132">
        <f t="shared" si="16"/>
        <v>1037358724.6425555</v>
      </c>
      <c r="O188" s="25">
        <v>1.7999999999999999E-2</v>
      </c>
      <c r="P188" s="39">
        <f t="shared" si="14"/>
        <v>1037408724.6425555</v>
      </c>
      <c r="Q188" s="169">
        <f t="shared" si="15"/>
        <v>1605124422.602385</v>
      </c>
      <c r="R188" s="116">
        <f t="shared" si="17"/>
        <v>80600000</v>
      </c>
      <c r="S188" s="116">
        <f t="shared" si="18"/>
        <v>1659124422.602385</v>
      </c>
    </row>
    <row r="189" spans="1:19" x14ac:dyDescent="0.3">
      <c r="A189" s="18"/>
      <c r="B189" s="202"/>
      <c r="C189" s="28">
        <v>6</v>
      </c>
      <c r="D189" s="172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577934580.52310658</v>
      </c>
      <c r="L189" s="117">
        <v>1.7999999999999999E-2</v>
      </c>
      <c r="M189" s="39">
        <v>50000</v>
      </c>
      <c r="N189" s="132">
        <f t="shared" si="16"/>
        <v>1057100081.6861215</v>
      </c>
      <c r="O189" s="25">
        <v>1.7999999999999999E-2</v>
      </c>
      <c r="P189" s="39">
        <f t="shared" si="14"/>
        <v>1057150081.6861215</v>
      </c>
      <c r="Q189" s="169">
        <f t="shared" si="15"/>
        <v>1635084662.209228</v>
      </c>
      <c r="R189" s="116">
        <f t="shared" si="17"/>
        <v>80600000</v>
      </c>
      <c r="S189" s="116">
        <f t="shared" si="18"/>
        <v>1689084662.209228</v>
      </c>
    </row>
    <row r="190" spans="1:19" x14ac:dyDescent="0.3">
      <c r="A190" s="18"/>
      <c r="B190" s="202"/>
      <c r="C190" s="28">
        <v>7</v>
      </c>
      <c r="D190" s="172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588337402.9725225</v>
      </c>
      <c r="L190" s="117">
        <v>1.7999999999999999E-2</v>
      </c>
      <c r="M190" s="39">
        <v>50000</v>
      </c>
      <c r="N190" s="132">
        <f t="shared" si="16"/>
        <v>1077196783.1564717</v>
      </c>
      <c r="O190" s="25">
        <v>1.7999999999999999E-2</v>
      </c>
      <c r="P190" s="39">
        <f t="shared" si="14"/>
        <v>1077246783.1564717</v>
      </c>
      <c r="Q190" s="169">
        <f t="shared" si="15"/>
        <v>1665584186.1289942</v>
      </c>
      <c r="R190" s="116">
        <f t="shared" si="17"/>
        <v>80600000</v>
      </c>
      <c r="S190" s="116">
        <f t="shared" si="18"/>
        <v>1719584186.1289942</v>
      </c>
    </row>
    <row r="191" spans="1:19" x14ac:dyDescent="0.3">
      <c r="A191" s="18"/>
      <c r="B191" s="202"/>
      <c r="C191" s="28">
        <v>8</v>
      </c>
      <c r="D191" s="172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598927476.22602785</v>
      </c>
      <c r="L191" s="117">
        <v>1.7999999999999999E-2</v>
      </c>
      <c r="M191" s="39">
        <v>50000</v>
      </c>
      <c r="N191" s="132">
        <f t="shared" si="16"/>
        <v>1097655225.2532883</v>
      </c>
      <c r="O191" s="25">
        <v>1.7999999999999999E-2</v>
      </c>
      <c r="P191" s="39">
        <f t="shared" si="14"/>
        <v>1097705225.2532883</v>
      </c>
      <c r="Q191" s="169">
        <f t="shared" si="15"/>
        <v>1696632701.4793162</v>
      </c>
      <c r="R191" s="116">
        <f t="shared" si="17"/>
        <v>80600000</v>
      </c>
      <c r="S191" s="116">
        <f t="shared" si="18"/>
        <v>1750632701.4793162</v>
      </c>
    </row>
    <row r="192" spans="1:19" x14ac:dyDescent="0.3">
      <c r="A192" s="18"/>
      <c r="B192" s="202"/>
      <c r="C192" s="28">
        <v>9</v>
      </c>
      <c r="D192" s="172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609708170.7980963</v>
      </c>
      <c r="L192" s="117">
        <v>1.7999999999999999E-2</v>
      </c>
      <c r="M192" s="39">
        <v>50000</v>
      </c>
      <c r="N192" s="132">
        <f t="shared" si="16"/>
        <v>1118481919.3078475</v>
      </c>
      <c r="O192" s="25">
        <v>1.7999999999999999E-2</v>
      </c>
      <c r="P192" s="39">
        <f t="shared" si="14"/>
        <v>1118531919.3078475</v>
      </c>
      <c r="Q192" s="169">
        <f t="shared" si="15"/>
        <v>1728240090.1059437</v>
      </c>
      <c r="R192" s="116">
        <f t="shared" si="17"/>
        <v>80600000</v>
      </c>
      <c r="S192" s="116">
        <f t="shared" si="18"/>
        <v>1782240090.1059437</v>
      </c>
    </row>
    <row r="193" spans="1:19" x14ac:dyDescent="0.3">
      <c r="A193" s="18"/>
      <c r="B193" s="202"/>
      <c r="C193" s="28">
        <v>10</v>
      </c>
      <c r="D193" s="172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620682917.87246203</v>
      </c>
      <c r="L193" s="117">
        <v>1.7999999999999999E-2</v>
      </c>
      <c r="M193" s="39">
        <v>50000</v>
      </c>
      <c r="N193" s="132">
        <f t="shared" si="16"/>
        <v>1139683493.8553886</v>
      </c>
      <c r="O193" s="25">
        <v>1.7999999999999999E-2</v>
      </c>
      <c r="P193" s="39">
        <f t="shared" si="14"/>
        <v>1139733493.8553886</v>
      </c>
      <c r="Q193" s="169">
        <f t="shared" si="15"/>
        <v>1760416411.7278507</v>
      </c>
      <c r="R193" s="116">
        <f t="shared" si="17"/>
        <v>80600000</v>
      </c>
      <c r="S193" s="116">
        <f t="shared" si="18"/>
        <v>1814416411.7278507</v>
      </c>
    </row>
    <row r="194" spans="1:19" ht="17.25" thickBot="1" x14ac:dyDescent="0.35">
      <c r="A194" s="29"/>
      <c r="B194" s="202"/>
      <c r="C194" s="30">
        <v>11</v>
      </c>
      <c r="D194" s="172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631855210.39416635</v>
      </c>
      <c r="L194" s="117">
        <v>1.7999999999999999E-2</v>
      </c>
      <c r="M194" s="39">
        <v>50000</v>
      </c>
      <c r="N194" s="132">
        <f t="shared" si="16"/>
        <v>1161266696.7447855</v>
      </c>
      <c r="O194" s="94">
        <v>1.7999999999999999E-2</v>
      </c>
      <c r="P194" s="39">
        <f t="shared" si="14"/>
        <v>1161316696.7447855</v>
      </c>
      <c r="Q194" s="169">
        <f t="shared" si="15"/>
        <v>1793171907.1389518</v>
      </c>
      <c r="R194" s="116">
        <f t="shared" si="17"/>
        <v>80600000</v>
      </c>
      <c r="S194" s="116">
        <f t="shared" si="18"/>
        <v>1847171907.1389518</v>
      </c>
    </row>
    <row r="195" spans="1:19" s="34" customFormat="1" ht="17.25" thickBot="1" x14ac:dyDescent="0.35">
      <c r="A195" s="31"/>
      <c r="B195" s="202"/>
      <c r="C195" s="20">
        <v>12</v>
      </c>
      <c r="D195" s="172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643228604.1812613</v>
      </c>
      <c r="L195" s="117">
        <v>1.7999999999999999E-2</v>
      </c>
      <c r="M195" s="39">
        <v>50000</v>
      </c>
      <c r="N195" s="132">
        <f t="shared" si="16"/>
        <v>1183238397.2861917</v>
      </c>
      <c r="O195" s="95">
        <v>1.7999999999999999E-2</v>
      </c>
      <c r="P195" s="39">
        <f t="shared" si="14"/>
        <v>1183288397.2861917</v>
      </c>
      <c r="Q195" s="169">
        <f t="shared" si="15"/>
        <v>1826517001.467453</v>
      </c>
      <c r="R195" s="116">
        <f t="shared" si="17"/>
        <v>80600000</v>
      </c>
      <c r="S195" s="116">
        <f t="shared" si="18"/>
        <v>1880517001.467453</v>
      </c>
    </row>
    <row r="196" spans="1:19" s="48" customFormat="1" x14ac:dyDescent="0.3">
      <c r="A196" s="46" t="s">
        <v>88</v>
      </c>
      <c r="B196" s="206">
        <v>2038</v>
      </c>
      <c r="C196" s="47">
        <v>1</v>
      </c>
      <c r="D196" s="172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654806719.05652404</v>
      </c>
      <c r="L196" s="117">
        <v>1.7999999999999999E-2</v>
      </c>
      <c r="M196" s="39">
        <v>50000</v>
      </c>
      <c r="N196" s="132">
        <f t="shared" si="16"/>
        <v>1189025550.8753364</v>
      </c>
      <c r="O196" s="93">
        <v>4.0000000000000001E-3</v>
      </c>
      <c r="P196" s="39">
        <f t="shared" si="14"/>
        <v>1189075550.8753364</v>
      </c>
      <c r="Q196" s="169">
        <f t="shared" si="15"/>
        <v>1843882269.9318604</v>
      </c>
      <c r="R196" s="116">
        <f t="shared" si="17"/>
        <v>80600000</v>
      </c>
      <c r="S196" s="116">
        <f t="shared" si="18"/>
        <v>1897882269.9318604</v>
      </c>
    </row>
    <row r="197" spans="1:19" s="48" customFormat="1" x14ac:dyDescent="0.3">
      <c r="A197" s="49"/>
      <c r="B197" s="206"/>
      <c r="C197" s="50">
        <v>2</v>
      </c>
      <c r="D197" s="172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666593239.99954152</v>
      </c>
      <c r="L197" s="117">
        <v>1.7999999999999999E-2</v>
      </c>
      <c r="M197" s="39">
        <v>50000</v>
      </c>
      <c r="N197" s="132">
        <f t="shared" si="16"/>
        <v>1211496910.7910924</v>
      </c>
      <c r="O197" s="25">
        <v>1.7999999999999999E-2</v>
      </c>
      <c r="P197" s="39">
        <f t="shared" si="14"/>
        <v>1211546910.7910924</v>
      </c>
      <c r="Q197" s="169">
        <f t="shared" si="15"/>
        <v>1878140150.7906339</v>
      </c>
      <c r="R197" s="116">
        <f t="shared" si="17"/>
        <v>80600000</v>
      </c>
      <c r="S197" s="116">
        <f t="shared" si="18"/>
        <v>1932140150.7906339</v>
      </c>
    </row>
    <row r="198" spans="1:19" s="48" customFormat="1" x14ac:dyDescent="0.3">
      <c r="A198" s="49"/>
      <c r="B198" s="206"/>
      <c r="C198" s="50">
        <v>3</v>
      </c>
      <c r="D198" s="172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678591918.31953323</v>
      </c>
      <c r="L198" s="117">
        <v>1.7999999999999999E-2</v>
      </c>
      <c r="M198" s="39">
        <v>50000</v>
      </c>
      <c r="N198" s="132">
        <f t="shared" si="16"/>
        <v>1234372755.1853321</v>
      </c>
      <c r="O198" s="25">
        <v>1.7999999999999999E-2</v>
      </c>
      <c r="P198" s="39">
        <f t="shared" si="14"/>
        <v>1234422755.1853321</v>
      </c>
      <c r="Q198" s="169">
        <f t="shared" si="15"/>
        <v>1913014673.5048652</v>
      </c>
      <c r="R198" s="116">
        <f t="shared" si="17"/>
        <v>80600000</v>
      </c>
      <c r="S198" s="116">
        <f t="shared" si="18"/>
        <v>1967014673.5048652</v>
      </c>
    </row>
    <row r="199" spans="1:19" s="48" customFormat="1" x14ac:dyDescent="0.3">
      <c r="A199" s="49"/>
      <c r="B199" s="206"/>
      <c r="C199" s="50">
        <v>4</v>
      </c>
      <c r="D199" s="172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690806572.84928477</v>
      </c>
      <c r="L199" s="117">
        <v>1.7999999999999999E-2</v>
      </c>
      <c r="M199" s="39">
        <v>50000</v>
      </c>
      <c r="N199" s="132">
        <f t="shared" si="16"/>
        <v>1257660364.7786679</v>
      </c>
      <c r="O199" s="25">
        <v>1.7999999999999999E-2</v>
      </c>
      <c r="P199" s="39">
        <f t="shared" si="14"/>
        <v>1257710364.7786679</v>
      </c>
      <c r="Q199" s="169">
        <f t="shared" si="15"/>
        <v>1948516937.6279526</v>
      </c>
      <c r="R199" s="116">
        <f t="shared" si="17"/>
        <v>80600000</v>
      </c>
      <c r="S199" s="116">
        <f t="shared" si="18"/>
        <v>2002516937.6279526</v>
      </c>
    </row>
    <row r="200" spans="1:19" s="48" customFormat="1" x14ac:dyDescent="0.3">
      <c r="A200" s="49"/>
      <c r="B200" s="206"/>
      <c r="C200" s="50">
        <v>5</v>
      </c>
      <c r="D200" s="172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703241091.16057193</v>
      </c>
      <c r="L200" s="117">
        <v>1.7999999999999999E-2</v>
      </c>
      <c r="M200" s="39">
        <v>50000</v>
      </c>
      <c r="N200" s="132">
        <f t="shared" si="16"/>
        <v>1281367151.3446839</v>
      </c>
      <c r="O200" s="25">
        <v>1.7999999999999999E-2</v>
      </c>
      <c r="P200" s="39">
        <f t="shared" si="14"/>
        <v>1281417151.3446839</v>
      </c>
      <c r="Q200" s="169">
        <f t="shared" si="15"/>
        <v>1984658242.5052557</v>
      </c>
      <c r="R200" s="116">
        <f t="shared" si="17"/>
        <v>80600000</v>
      </c>
      <c r="S200" s="116">
        <f t="shared" si="18"/>
        <v>2038658242.5052557</v>
      </c>
    </row>
    <row r="201" spans="1:19" s="48" customFormat="1" x14ac:dyDescent="0.3">
      <c r="A201" s="49"/>
      <c r="B201" s="206"/>
      <c r="C201" s="50">
        <v>6</v>
      </c>
      <c r="D201" s="172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715899430.80146217</v>
      </c>
      <c r="L201" s="117">
        <v>1.7999999999999999E-2</v>
      </c>
      <c r="M201" s="39">
        <v>50000</v>
      </c>
      <c r="N201" s="132">
        <f t="shared" si="16"/>
        <v>1305500660.0688882</v>
      </c>
      <c r="O201" s="25">
        <v>1.7999999999999999E-2</v>
      </c>
      <c r="P201" s="39">
        <f t="shared" si="14"/>
        <v>1305550660.0688882</v>
      </c>
      <c r="Q201" s="169">
        <f t="shared" si="15"/>
        <v>2021450090.8703504</v>
      </c>
      <c r="R201" s="116">
        <f t="shared" si="17"/>
        <v>80600000</v>
      </c>
      <c r="S201" s="116">
        <f t="shared" si="18"/>
        <v>2075450090.8703504</v>
      </c>
    </row>
    <row r="202" spans="1:19" s="48" customFormat="1" x14ac:dyDescent="0.3">
      <c r="A202" s="49"/>
      <c r="B202" s="206"/>
      <c r="C202" s="50">
        <v>7</v>
      </c>
      <c r="D202" s="172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728785620.55588853</v>
      </c>
      <c r="L202" s="117">
        <v>1.7999999999999999E-2</v>
      </c>
      <c r="M202" s="39">
        <v>50000</v>
      </c>
      <c r="N202" s="132">
        <f t="shared" si="16"/>
        <v>1330068571.9501281</v>
      </c>
      <c r="O202" s="25">
        <v>1.7999999999999999E-2</v>
      </c>
      <c r="P202" s="39">
        <f t="shared" si="14"/>
        <v>1330118571.9501281</v>
      </c>
      <c r="Q202" s="169">
        <f t="shared" si="15"/>
        <v>2058904192.5060167</v>
      </c>
      <c r="R202" s="116">
        <f t="shared" si="17"/>
        <v>80600000</v>
      </c>
      <c r="S202" s="116">
        <f t="shared" si="18"/>
        <v>2112904192.5060167</v>
      </c>
    </row>
    <row r="203" spans="1:19" s="48" customFormat="1" x14ac:dyDescent="0.3">
      <c r="A203" s="49"/>
      <c r="B203" s="206"/>
      <c r="C203" s="50">
        <v>8</v>
      </c>
      <c r="D203" s="172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741903761.72589457</v>
      </c>
      <c r="L203" s="117">
        <v>1.7999999999999999E-2</v>
      </c>
      <c r="M203" s="39">
        <v>50000</v>
      </c>
      <c r="N203" s="132">
        <f t="shared" si="16"/>
        <v>1355078706.2452304</v>
      </c>
      <c r="O203" s="25">
        <v>1.7999999999999999E-2</v>
      </c>
      <c r="P203" s="39">
        <f t="shared" si="14"/>
        <v>1355128706.2452304</v>
      </c>
      <c r="Q203" s="169">
        <f t="shared" si="15"/>
        <v>2097032467.9711251</v>
      </c>
      <c r="R203" s="116">
        <f t="shared" si="17"/>
        <v>80600000</v>
      </c>
      <c r="S203" s="116">
        <f t="shared" si="18"/>
        <v>2151032467.9711251</v>
      </c>
    </row>
    <row r="204" spans="1:19" s="48" customFormat="1" x14ac:dyDescent="0.3">
      <c r="A204" s="49"/>
      <c r="B204" s="206"/>
      <c r="C204" s="50">
        <v>9</v>
      </c>
      <c r="D204" s="172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755258029.4369607</v>
      </c>
      <c r="L204" s="117">
        <v>1.7999999999999999E-2</v>
      </c>
      <c r="M204" s="39">
        <v>50000</v>
      </c>
      <c r="N204" s="132">
        <f t="shared" si="16"/>
        <v>1380539022.9576445</v>
      </c>
      <c r="O204" s="25">
        <v>1.7999999999999999E-2</v>
      </c>
      <c r="P204" s="39">
        <f t="shared" si="14"/>
        <v>1380589022.9576445</v>
      </c>
      <c r="Q204" s="169">
        <f t="shared" si="15"/>
        <v>2135847052.3946052</v>
      </c>
      <c r="R204" s="116">
        <f t="shared" si="17"/>
        <v>80600000</v>
      </c>
      <c r="S204" s="116">
        <f t="shared" si="18"/>
        <v>2189847052.3946052</v>
      </c>
    </row>
    <row r="205" spans="1:19" s="48" customFormat="1" x14ac:dyDescent="0.3">
      <c r="A205" s="49"/>
      <c r="B205" s="206"/>
      <c r="C205" s="50">
        <v>10</v>
      </c>
      <c r="D205" s="172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768852673.96682596</v>
      </c>
      <c r="L205" s="117">
        <v>1.7999999999999999E-2</v>
      </c>
      <c r="M205" s="39">
        <v>50000</v>
      </c>
      <c r="N205" s="132">
        <f t="shared" si="16"/>
        <v>1406457625.370882</v>
      </c>
      <c r="O205" s="25">
        <v>1.7999999999999999E-2</v>
      </c>
      <c r="P205" s="39">
        <f t="shared" si="14"/>
        <v>1406507625.370882</v>
      </c>
      <c r="Q205" s="169">
        <f t="shared" si="15"/>
        <v>2175360299.337708</v>
      </c>
      <c r="R205" s="116">
        <f t="shared" si="17"/>
        <v>80600000</v>
      </c>
      <c r="S205" s="116">
        <f t="shared" si="18"/>
        <v>2229360299.337708</v>
      </c>
    </row>
    <row r="206" spans="1:19" s="48" customFormat="1" ht="17.25" thickBot="1" x14ac:dyDescent="0.35">
      <c r="A206" s="51"/>
      <c r="B206" s="206"/>
      <c r="C206" s="52">
        <v>11</v>
      </c>
      <c r="D206" s="172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782692022.09822881</v>
      </c>
      <c r="L206" s="117">
        <v>1.7999999999999999E-2</v>
      </c>
      <c r="M206" s="39">
        <v>50000</v>
      </c>
      <c r="N206" s="132">
        <f t="shared" si="16"/>
        <v>1432842762.627558</v>
      </c>
      <c r="O206" s="94">
        <v>1.7999999999999999E-2</v>
      </c>
      <c r="P206" s="39">
        <f t="shared" si="14"/>
        <v>1432892762.627558</v>
      </c>
      <c r="Q206" s="169">
        <f t="shared" si="15"/>
        <v>2215584784.7257867</v>
      </c>
      <c r="R206" s="116">
        <f t="shared" si="17"/>
        <v>80600000</v>
      </c>
      <c r="S206" s="116">
        <f t="shared" si="18"/>
        <v>2269584784.7257867</v>
      </c>
    </row>
    <row r="207" spans="1:19" s="55" customFormat="1" ht="17.25" thickBot="1" x14ac:dyDescent="0.35">
      <c r="A207" s="53"/>
      <c r="B207" s="206"/>
      <c r="C207" s="54">
        <v>12</v>
      </c>
      <c r="D207" s="172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796780478.49599695</v>
      </c>
      <c r="L207" s="117">
        <v>1.7999999999999999E-2</v>
      </c>
      <c r="M207" s="39">
        <v>50000</v>
      </c>
      <c r="N207" s="132">
        <f t="shared" si="16"/>
        <v>1459702832.3548541</v>
      </c>
      <c r="O207" s="95">
        <v>1.7999999999999999E-2</v>
      </c>
      <c r="P207" s="39">
        <f t="shared" si="14"/>
        <v>1459752832.3548541</v>
      </c>
      <c r="Q207" s="169">
        <f t="shared" si="15"/>
        <v>2256533310.8508511</v>
      </c>
      <c r="R207" s="116">
        <f t="shared" si="17"/>
        <v>80600000</v>
      </c>
      <c r="S207" s="116">
        <f t="shared" si="18"/>
        <v>2310533310.8508511</v>
      </c>
    </row>
    <row r="208" spans="1:19" s="48" customFormat="1" x14ac:dyDescent="0.3">
      <c r="A208" s="46">
        <v>18</v>
      </c>
      <c r="B208" s="206">
        <v>2039</v>
      </c>
      <c r="C208" s="47">
        <v>1</v>
      </c>
      <c r="D208" s="172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811122527.10892487</v>
      </c>
      <c r="L208" s="117">
        <v>1.7999999999999999E-2</v>
      </c>
      <c r="M208" s="39">
        <v>50000</v>
      </c>
      <c r="N208" s="132">
        <f t="shared" si="16"/>
        <v>1466595843.6842735</v>
      </c>
      <c r="O208" s="93">
        <v>4.0000000000000001E-3</v>
      </c>
      <c r="P208" s="39">
        <f t="shared" si="14"/>
        <v>1466645843.6842735</v>
      </c>
      <c r="Q208" s="169">
        <f t="shared" si="15"/>
        <v>2277768370.7931986</v>
      </c>
      <c r="R208" s="116">
        <f t="shared" si="17"/>
        <v>80600000</v>
      </c>
      <c r="S208" s="116">
        <f t="shared" si="18"/>
        <v>2331768370.7931986</v>
      </c>
    </row>
    <row r="209" spans="1:19" s="48" customFormat="1" x14ac:dyDescent="0.3">
      <c r="A209" s="49"/>
      <c r="B209" s="206"/>
      <c r="C209" s="50">
        <v>2</v>
      </c>
      <c r="D209" s="172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825722732.59688556</v>
      </c>
      <c r="L209" s="117">
        <v>1.7999999999999999E-2</v>
      </c>
      <c r="M209" s="39">
        <v>50000</v>
      </c>
      <c r="N209" s="132">
        <f t="shared" si="16"/>
        <v>1494063468.8705904</v>
      </c>
      <c r="O209" s="25">
        <v>1.7999999999999999E-2</v>
      </c>
      <c r="P209" s="39">
        <f t="shared" si="14"/>
        <v>1494113468.8705904</v>
      </c>
      <c r="Q209" s="169">
        <f t="shared" si="15"/>
        <v>2319836201.4674759</v>
      </c>
      <c r="R209" s="116">
        <f t="shared" si="17"/>
        <v>80600000</v>
      </c>
      <c r="S209" s="116">
        <f t="shared" si="18"/>
        <v>2373836201.4674759</v>
      </c>
    </row>
    <row r="210" spans="1:19" s="48" customFormat="1" x14ac:dyDescent="0.3">
      <c r="A210" s="49"/>
      <c r="B210" s="206"/>
      <c r="C210" s="50">
        <v>3</v>
      </c>
      <c r="D210" s="172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840585741.78362954</v>
      </c>
      <c r="L210" s="117">
        <v>1.7999999999999999E-2</v>
      </c>
      <c r="M210" s="39">
        <v>50000</v>
      </c>
      <c r="N210" s="132">
        <f t="shared" si="16"/>
        <v>1522025511.310261</v>
      </c>
      <c r="O210" s="25">
        <v>1.7999999999999999E-2</v>
      </c>
      <c r="P210" s="39">
        <f t="shared" si="14"/>
        <v>1522075511.310261</v>
      </c>
      <c r="Q210" s="169">
        <f t="shared" si="15"/>
        <v>2362661253.0938907</v>
      </c>
      <c r="R210" s="116">
        <f t="shared" si="17"/>
        <v>80600000</v>
      </c>
      <c r="S210" s="116">
        <f t="shared" si="18"/>
        <v>2416661253.0938907</v>
      </c>
    </row>
    <row r="211" spans="1:19" s="48" customFormat="1" x14ac:dyDescent="0.3">
      <c r="A211" s="49"/>
      <c r="B211" s="206"/>
      <c r="C211" s="50">
        <v>4</v>
      </c>
      <c r="D211" s="172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855716285.13573492</v>
      </c>
      <c r="L211" s="117">
        <v>1.7999999999999999E-2</v>
      </c>
      <c r="M211" s="39">
        <v>50000</v>
      </c>
      <c r="N211" s="132">
        <f t="shared" si="16"/>
        <v>1550490870.5138457</v>
      </c>
      <c r="O211" s="25">
        <v>1.7999999999999999E-2</v>
      </c>
      <c r="P211" s="39">
        <f t="shared" si="14"/>
        <v>1550540870.5138457</v>
      </c>
      <c r="Q211" s="169">
        <f t="shared" si="15"/>
        <v>2406257155.6495805</v>
      </c>
      <c r="R211" s="116">
        <f t="shared" si="17"/>
        <v>80600000</v>
      </c>
      <c r="S211" s="116">
        <f t="shared" si="18"/>
        <v>2460257155.6495805</v>
      </c>
    </row>
    <row r="212" spans="1:19" s="48" customFormat="1" x14ac:dyDescent="0.3">
      <c r="A212" s="49"/>
      <c r="B212" s="206"/>
      <c r="C212" s="50">
        <v>5</v>
      </c>
      <c r="D212" s="172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871119178.26817811</v>
      </c>
      <c r="L212" s="117">
        <v>1.7999999999999999E-2</v>
      </c>
      <c r="M212" s="39">
        <v>50000</v>
      </c>
      <c r="N212" s="132">
        <f t="shared" si="16"/>
        <v>1579468606.183095</v>
      </c>
      <c r="O212" s="25">
        <v>1.7999999999999999E-2</v>
      </c>
      <c r="P212" s="39">
        <f t="shared" si="14"/>
        <v>1579518606.183095</v>
      </c>
      <c r="Q212" s="169">
        <f t="shared" si="15"/>
        <v>2450637784.451273</v>
      </c>
      <c r="R212" s="116">
        <f t="shared" si="17"/>
        <v>80600000</v>
      </c>
      <c r="S212" s="116">
        <f t="shared" si="18"/>
        <v>2504637784.451273</v>
      </c>
    </row>
    <row r="213" spans="1:19" s="48" customFormat="1" x14ac:dyDescent="0.3">
      <c r="A213" s="49"/>
      <c r="B213" s="206"/>
      <c r="C213" s="50">
        <v>6</v>
      </c>
      <c r="D213" s="172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886799323.47700536</v>
      </c>
      <c r="L213" s="117">
        <v>1.7999999999999999E-2</v>
      </c>
      <c r="M213" s="39">
        <v>50000</v>
      </c>
      <c r="N213" s="132">
        <f t="shared" si="16"/>
        <v>1608967941.0943906</v>
      </c>
      <c r="O213" s="25">
        <v>1.7999999999999999E-2</v>
      </c>
      <c r="P213" s="39">
        <f t="shared" si="14"/>
        <v>1609017941.0943906</v>
      </c>
      <c r="Q213" s="169">
        <f t="shared" si="15"/>
        <v>2495817264.5713959</v>
      </c>
      <c r="R213" s="116">
        <f t="shared" si="17"/>
        <v>80600000</v>
      </c>
      <c r="S213" s="116">
        <f t="shared" si="18"/>
        <v>2549817264.5713959</v>
      </c>
    </row>
    <row r="214" spans="1:19" s="48" customFormat="1" x14ac:dyDescent="0.3">
      <c r="A214" s="49"/>
      <c r="B214" s="206"/>
      <c r="C214" s="50">
        <v>7</v>
      </c>
      <c r="D214" s="172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902761711.29959142</v>
      </c>
      <c r="L214" s="117">
        <v>1.7999999999999999E-2</v>
      </c>
      <c r="M214" s="39">
        <v>50000</v>
      </c>
      <c r="N214" s="132">
        <f t="shared" si="16"/>
        <v>1638998264.0340896</v>
      </c>
      <c r="O214" s="25">
        <v>1.7999999999999999E-2</v>
      </c>
      <c r="P214" s="39">
        <f t="shared" ref="P214:P255" si="20" xml:space="preserve"> M214 + N214</f>
        <v>1639048264.0340896</v>
      </c>
      <c r="Q214" s="169">
        <f t="shared" ref="Q214:Q255" si="21" xml:space="preserve"> K214 + P214</f>
        <v>2541809975.3336811</v>
      </c>
      <c r="R214" s="116">
        <f t="shared" si="17"/>
        <v>80600000</v>
      </c>
      <c r="S214" s="116">
        <f t="shared" si="18"/>
        <v>2595809975.3336811</v>
      </c>
    </row>
    <row r="215" spans="1:19" s="48" customFormat="1" x14ac:dyDescent="0.3">
      <c r="A215" s="49"/>
      <c r="B215" s="206"/>
      <c r="C215" s="50">
        <v>8</v>
      </c>
      <c r="D215" s="172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919011422.10298407</v>
      </c>
      <c r="L215" s="117">
        <v>1.7999999999999999E-2</v>
      </c>
      <c r="M215" s="39">
        <v>50000</v>
      </c>
      <c r="N215" s="132">
        <f t="shared" si="16"/>
        <v>1669569132.7867031</v>
      </c>
      <c r="O215" s="25">
        <v>1.7999999999999999E-2</v>
      </c>
      <c r="P215" s="39">
        <f t="shared" si="20"/>
        <v>1669619132.7867031</v>
      </c>
      <c r="Q215" s="169">
        <f t="shared" si="21"/>
        <v>2588630554.8896871</v>
      </c>
      <c r="R215" s="116">
        <f t="shared" si="17"/>
        <v>80600000</v>
      </c>
      <c r="S215" s="116">
        <f t="shared" si="18"/>
        <v>2642630554.8896871</v>
      </c>
    </row>
    <row r="216" spans="1:19" s="48" customFormat="1" x14ac:dyDescent="0.3">
      <c r="A216" s="49"/>
      <c r="B216" s="206"/>
      <c r="C216" s="50">
        <v>9</v>
      </c>
      <c r="D216" s="172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935553627.70083773</v>
      </c>
      <c r="L216" s="117">
        <v>1.7999999999999999E-2</v>
      </c>
      <c r="M216" s="39">
        <v>50000</v>
      </c>
      <c r="N216" s="132">
        <f t="shared" ref="N216:N255" si="22" xml:space="preserve"> (N215 + D216 - E216 - M216) + ((N215 + D216 - E216 - M216) * O216)</f>
        <v>1700690277.1768637</v>
      </c>
      <c r="O216" s="25">
        <v>1.7999999999999999E-2</v>
      </c>
      <c r="P216" s="39">
        <f t="shared" si="20"/>
        <v>1700740277.1768637</v>
      </c>
      <c r="Q216" s="169">
        <f t="shared" si="21"/>
        <v>2636293904.8777013</v>
      </c>
      <c r="R216" s="116">
        <f t="shared" si="17"/>
        <v>80600000</v>
      </c>
      <c r="S216" s="116">
        <f t="shared" si="18"/>
        <v>2690293904.8777013</v>
      </c>
    </row>
    <row r="217" spans="1:19" s="48" customFormat="1" x14ac:dyDescent="0.3">
      <c r="A217" s="49"/>
      <c r="B217" s="206"/>
      <c r="C217" s="50">
        <v>10</v>
      </c>
      <c r="D217" s="172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952393592.99945283</v>
      </c>
      <c r="L217" s="117">
        <v>1.7999999999999999E-2</v>
      </c>
      <c r="M217" s="39">
        <v>50000</v>
      </c>
      <c r="N217" s="132">
        <f t="shared" si="22"/>
        <v>1732371602.1660471</v>
      </c>
      <c r="O217" s="25">
        <v>1.7999999999999999E-2</v>
      </c>
      <c r="P217" s="39">
        <f t="shared" si="20"/>
        <v>1732421602.1660471</v>
      </c>
      <c r="Q217" s="169">
        <f t="shared" si="21"/>
        <v>2684815195.1654997</v>
      </c>
      <c r="R217" s="116">
        <f t="shared" si="17"/>
        <v>80600000</v>
      </c>
      <c r="S217" s="116">
        <f t="shared" si="18"/>
        <v>2738815195.1654997</v>
      </c>
    </row>
    <row r="218" spans="1:19" s="48" customFormat="1" ht="17.25" thickBot="1" x14ac:dyDescent="0.35">
      <c r="A218" s="51"/>
      <c r="B218" s="206"/>
      <c r="C218" s="52">
        <v>11</v>
      </c>
      <c r="D218" s="172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969536677.67344296</v>
      </c>
      <c r="L218" s="117">
        <v>1.7999999999999999E-2</v>
      </c>
      <c r="M218" s="39">
        <v>50000</v>
      </c>
      <c r="N218" s="132">
        <f t="shared" si="22"/>
        <v>1764623191.0050359</v>
      </c>
      <c r="O218" s="94">
        <v>1.7999999999999999E-2</v>
      </c>
      <c r="P218" s="39">
        <f t="shared" si="20"/>
        <v>1764673191.0050359</v>
      </c>
      <c r="Q218" s="169">
        <f t="shared" si="21"/>
        <v>2734209868.6784787</v>
      </c>
      <c r="R218" s="116">
        <f t="shared" si="17"/>
        <v>80600000</v>
      </c>
      <c r="S218" s="116">
        <f t="shared" si="18"/>
        <v>2788209868.6784787</v>
      </c>
    </row>
    <row r="219" spans="1:19" s="48" customFormat="1" ht="17.25" thickBot="1" x14ac:dyDescent="0.35">
      <c r="A219" s="53"/>
      <c r="B219" s="206"/>
      <c r="C219" s="54">
        <v>12</v>
      </c>
      <c r="D219" s="172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986988337.87156498</v>
      </c>
      <c r="L219" s="117">
        <v>1.7999999999999999E-2</v>
      </c>
      <c r="M219" s="39">
        <v>50000</v>
      </c>
      <c r="N219" s="132">
        <f t="shared" si="22"/>
        <v>1797455308.4431264</v>
      </c>
      <c r="O219" s="95">
        <v>1.7999999999999999E-2</v>
      </c>
      <c r="P219" s="39">
        <f t="shared" si="20"/>
        <v>1797505308.4431264</v>
      </c>
      <c r="Q219" s="169">
        <f t="shared" si="21"/>
        <v>2784493646.3146915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2838493646.3146915</v>
      </c>
    </row>
    <row r="220" spans="1:19" s="48" customFormat="1" x14ac:dyDescent="0.3">
      <c r="A220" s="46">
        <v>19</v>
      </c>
      <c r="B220" s="206">
        <v>2040</v>
      </c>
      <c r="C220" s="47">
        <v>1</v>
      </c>
      <c r="D220" s="172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1004754127.9532531</v>
      </c>
      <c r="L220" s="117">
        <v>1.7999999999999999E-2</v>
      </c>
      <c r="M220" s="39">
        <v>50000</v>
      </c>
      <c r="N220" s="132">
        <f t="shared" si="22"/>
        <v>1805699329.676899</v>
      </c>
      <c r="O220" s="93">
        <v>4.0000000000000001E-3</v>
      </c>
      <c r="P220" s="39">
        <f t="shared" si="20"/>
        <v>1805749329.676899</v>
      </c>
      <c r="Q220" s="169">
        <f t="shared" si="21"/>
        <v>2810503457.6301522</v>
      </c>
      <c r="R220" s="116">
        <f t="shared" si="23"/>
        <v>80600000</v>
      </c>
      <c r="S220" s="116">
        <f t="shared" si="24"/>
        <v>2864503457.6301522</v>
      </c>
    </row>
    <row r="221" spans="1:19" s="48" customFormat="1" x14ac:dyDescent="0.3">
      <c r="A221" s="49"/>
      <c r="B221" s="206"/>
      <c r="C221" s="50">
        <v>2</v>
      </c>
      <c r="D221" s="172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1022839702.2564117</v>
      </c>
      <c r="L221" s="117">
        <v>1.7999999999999999E-2</v>
      </c>
      <c r="M221" s="39">
        <v>50000</v>
      </c>
      <c r="N221" s="132">
        <f t="shared" si="22"/>
        <v>1839270817.611083</v>
      </c>
      <c r="O221" s="25">
        <v>1.7999999999999999E-2</v>
      </c>
      <c r="P221" s="39">
        <f t="shared" si="20"/>
        <v>1839320817.611083</v>
      </c>
      <c r="Q221" s="169">
        <f t="shared" si="21"/>
        <v>2862160519.8674946</v>
      </c>
      <c r="R221" s="116">
        <f t="shared" si="23"/>
        <v>80600000</v>
      </c>
      <c r="S221" s="116">
        <f t="shared" si="24"/>
        <v>2916160519.8674946</v>
      </c>
    </row>
    <row r="222" spans="1:19" s="48" customFormat="1" x14ac:dyDescent="0.3">
      <c r="A222" s="49"/>
      <c r="B222" s="206"/>
      <c r="C222" s="50">
        <v>3</v>
      </c>
      <c r="D222" s="172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1041250816.8970271</v>
      </c>
      <c r="L222" s="117">
        <v>1.7999999999999999E-2</v>
      </c>
      <c r="M222" s="39">
        <v>50000</v>
      </c>
      <c r="N222" s="132">
        <f t="shared" si="22"/>
        <v>1873446592.3280826</v>
      </c>
      <c r="O222" s="25">
        <v>1.7999999999999999E-2</v>
      </c>
      <c r="P222" s="39">
        <f t="shared" si="20"/>
        <v>1873496592.3280826</v>
      </c>
      <c r="Q222" s="169">
        <f t="shared" si="21"/>
        <v>2914747409.2251096</v>
      </c>
      <c r="R222" s="116">
        <f t="shared" si="23"/>
        <v>80600000</v>
      </c>
      <c r="S222" s="116">
        <f t="shared" si="24"/>
        <v>2968747409.2251096</v>
      </c>
    </row>
    <row r="223" spans="1:19" s="48" customFormat="1" x14ac:dyDescent="0.3">
      <c r="A223" s="49"/>
      <c r="B223" s="206"/>
      <c r="C223" s="50">
        <v>4</v>
      </c>
      <c r="D223" s="172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1059993331.6011736</v>
      </c>
      <c r="L223" s="117">
        <v>1.7999999999999999E-2</v>
      </c>
      <c r="M223" s="39">
        <v>50000</v>
      </c>
      <c r="N223" s="132">
        <f t="shared" si="22"/>
        <v>1908237530.9899881</v>
      </c>
      <c r="O223" s="25">
        <v>1.7999999999999999E-2</v>
      </c>
      <c r="P223" s="39">
        <f t="shared" si="20"/>
        <v>1908287530.9899881</v>
      </c>
      <c r="Q223" s="169">
        <f t="shared" si="21"/>
        <v>2968280862.5911617</v>
      </c>
      <c r="R223" s="116">
        <f t="shared" si="23"/>
        <v>80600000</v>
      </c>
      <c r="S223" s="116">
        <f t="shared" si="24"/>
        <v>3022280862.5911617</v>
      </c>
    </row>
    <row r="224" spans="1:19" s="48" customFormat="1" x14ac:dyDescent="0.3">
      <c r="A224" s="49"/>
      <c r="B224" s="206"/>
      <c r="C224" s="50">
        <v>5</v>
      </c>
      <c r="D224" s="172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1079073211.5699947</v>
      </c>
      <c r="L224" s="117">
        <v>1.7999999999999999E-2</v>
      </c>
      <c r="M224" s="39">
        <v>50000</v>
      </c>
      <c r="N224" s="132">
        <f t="shared" si="22"/>
        <v>1943654706.5478079</v>
      </c>
      <c r="O224" s="25">
        <v>1.7999999999999999E-2</v>
      </c>
      <c r="P224" s="39">
        <f t="shared" si="20"/>
        <v>1943704706.5478079</v>
      </c>
      <c r="Q224" s="169">
        <f t="shared" si="21"/>
        <v>3022777918.1178026</v>
      </c>
      <c r="R224" s="116">
        <f t="shared" si="23"/>
        <v>80600000</v>
      </c>
      <c r="S224" s="116">
        <f t="shared" si="24"/>
        <v>3076777918.1178026</v>
      </c>
    </row>
    <row r="225" spans="1:19" s="48" customFormat="1" x14ac:dyDescent="0.3">
      <c r="A225" s="49"/>
      <c r="B225" s="206"/>
      <c r="C225" s="50">
        <v>6</v>
      </c>
      <c r="D225" s="172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1098496529.3782547</v>
      </c>
      <c r="L225" s="117">
        <v>1.7999999999999999E-2</v>
      </c>
      <c r="M225" s="39">
        <v>50000</v>
      </c>
      <c r="N225" s="132">
        <f t="shared" si="22"/>
        <v>1979709391.2656684</v>
      </c>
      <c r="O225" s="25">
        <v>1.7999999999999999E-2</v>
      </c>
      <c r="P225" s="39">
        <f t="shared" si="20"/>
        <v>1979759391.2656684</v>
      </c>
      <c r="Q225" s="169">
        <f t="shared" si="21"/>
        <v>3078255920.6439228</v>
      </c>
      <c r="R225" s="116">
        <f t="shared" si="23"/>
        <v>80600000</v>
      </c>
      <c r="S225" s="116">
        <f t="shared" si="24"/>
        <v>3132255920.6439228</v>
      </c>
    </row>
    <row r="226" spans="1:19" s="48" customFormat="1" x14ac:dyDescent="0.3">
      <c r="A226" s="49"/>
      <c r="B226" s="206"/>
      <c r="C226" s="50">
        <v>7</v>
      </c>
      <c r="D226" s="172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1118269466.9070632</v>
      </c>
      <c r="L226" s="117">
        <v>1.7999999999999999E-2</v>
      </c>
      <c r="M226" s="39">
        <v>50000</v>
      </c>
      <c r="N226" s="132">
        <f t="shared" si="22"/>
        <v>2016413060.3084505</v>
      </c>
      <c r="O226" s="25">
        <v>1.7999999999999999E-2</v>
      </c>
      <c r="P226" s="39">
        <f t="shared" si="20"/>
        <v>2016463060.3084505</v>
      </c>
      <c r="Q226" s="169">
        <f t="shared" si="21"/>
        <v>3134732527.2155137</v>
      </c>
      <c r="R226" s="116">
        <f t="shared" si="23"/>
        <v>80600000</v>
      </c>
      <c r="S226" s="116">
        <f t="shared" si="24"/>
        <v>3188732527.2155137</v>
      </c>
    </row>
    <row r="227" spans="1:19" s="48" customFormat="1" x14ac:dyDescent="0.3">
      <c r="A227" s="49"/>
      <c r="B227" s="206"/>
      <c r="C227" s="50">
        <v>8</v>
      </c>
      <c r="D227" s="172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1138398317.3113904</v>
      </c>
      <c r="L227" s="117">
        <v>1.7999999999999999E-2</v>
      </c>
      <c r="M227" s="39">
        <v>50000</v>
      </c>
      <c r="N227" s="132">
        <f t="shared" si="22"/>
        <v>2053777395.3940027</v>
      </c>
      <c r="O227" s="25">
        <v>1.7999999999999999E-2</v>
      </c>
      <c r="P227" s="39">
        <f t="shared" si="20"/>
        <v>2053827395.3940027</v>
      </c>
      <c r="Q227" s="169">
        <f t="shared" si="21"/>
        <v>3192225712.7053928</v>
      </c>
      <c r="R227" s="116">
        <f t="shared" si="23"/>
        <v>80600000</v>
      </c>
      <c r="S227" s="116">
        <f t="shared" si="24"/>
        <v>3246225712.7053928</v>
      </c>
    </row>
    <row r="228" spans="1:19" s="48" customFormat="1" x14ac:dyDescent="0.3">
      <c r="A228" s="49"/>
      <c r="B228" s="206"/>
      <c r="C228" s="50">
        <v>9</v>
      </c>
      <c r="D228" s="172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1158889487.0229955</v>
      </c>
      <c r="L228" s="117">
        <v>1.7999999999999999E-2</v>
      </c>
      <c r="M228" s="39">
        <v>50000</v>
      </c>
      <c r="N228" s="132">
        <f t="shared" si="22"/>
        <v>2091814288.5110948</v>
      </c>
      <c r="O228" s="25">
        <v>1.7999999999999999E-2</v>
      </c>
      <c r="P228" s="39">
        <f t="shared" si="20"/>
        <v>2091864288.5110948</v>
      </c>
      <c r="Q228" s="169">
        <f t="shared" si="21"/>
        <v>3250753775.53409</v>
      </c>
      <c r="R228" s="116">
        <f t="shared" si="23"/>
        <v>80600000</v>
      </c>
      <c r="S228" s="116">
        <f t="shared" si="24"/>
        <v>3304753775.53409</v>
      </c>
    </row>
    <row r="229" spans="1:19" s="48" customFormat="1" x14ac:dyDescent="0.3">
      <c r="A229" s="49"/>
      <c r="B229" s="206"/>
      <c r="C229" s="50">
        <v>10</v>
      </c>
      <c r="D229" s="172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1179749497.7894094</v>
      </c>
      <c r="L229" s="117">
        <v>1.7999999999999999E-2</v>
      </c>
      <c r="M229" s="39">
        <v>50000</v>
      </c>
      <c r="N229" s="132">
        <f t="shared" si="22"/>
        <v>2130535845.7042944</v>
      </c>
      <c r="O229" s="25">
        <v>1.7999999999999999E-2</v>
      </c>
      <c r="P229" s="39">
        <f t="shared" si="20"/>
        <v>2130585845.7042944</v>
      </c>
      <c r="Q229" s="169">
        <f t="shared" si="21"/>
        <v>3310335343.4937038</v>
      </c>
      <c r="R229" s="116">
        <f t="shared" si="23"/>
        <v>80600000</v>
      </c>
      <c r="S229" s="116">
        <f t="shared" si="24"/>
        <v>3364335343.4937038</v>
      </c>
    </row>
    <row r="230" spans="1:19" s="48" customFormat="1" ht="17.25" thickBot="1" x14ac:dyDescent="0.35">
      <c r="A230" s="51"/>
      <c r="B230" s="206"/>
      <c r="C230" s="52">
        <v>11</v>
      </c>
      <c r="D230" s="172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1200984988.7496188</v>
      </c>
      <c r="L230" s="117">
        <v>1.7999999999999999E-2</v>
      </c>
      <c r="M230" s="39">
        <v>50000</v>
      </c>
      <c r="N230" s="132">
        <f t="shared" si="22"/>
        <v>2169954390.9269719</v>
      </c>
      <c r="O230" s="94">
        <v>1.7999999999999999E-2</v>
      </c>
      <c r="P230" s="39">
        <f t="shared" si="20"/>
        <v>2170004390.9269719</v>
      </c>
      <c r="Q230" s="169">
        <f t="shared" si="21"/>
        <v>3370989379.6765909</v>
      </c>
      <c r="R230" s="116">
        <f t="shared" si="23"/>
        <v>80600000</v>
      </c>
      <c r="S230" s="116">
        <f t="shared" si="24"/>
        <v>3424989379.6765909</v>
      </c>
    </row>
    <row r="231" spans="1:19" s="48" customFormat="1" ht="17.25" thickBot="1" x14ac:dyDescent="0.35">
      <c r="A231" s="53"/>
      <c r="B231" s="206"/>
      <c r="C231" s="54">
        <v>12</v>
      </c>
      <c r="D231" s="172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1222602718.547112</v>
      </c>
      <c r="L231" s="117">
        <v>1.7999999999999999E-2</v>
      </c>
      <c r="M231" s="39">
        <v>50000</v>
      </c>
      <c r="N231" s="132">
        <f t="shared" si="22"/>
        <v>2210082469.9636574</v>
      </c>
      <c r="O231" s="95">
        <v>1.7999999999999999E-2</v>
      </c>
      <c r="P231" s="39">
        <f t="shared" si="20"/>
        <v>2210132469.9636574</v>
      </c>
      <c r="Q231" s="169">
        <f t="shared" si="21"/>
        <v>3432735188.5107694</v>
      </c>
      <c r="R231" s="116">
        <f t="shared" si="23"/>
        <v>80600000</v>
      </c>
      <c r="S231" s="116">
        <f t="shared" si="24"/>
        <v>3486735188.5107694</v>
      </c>
    </row>
    <row r="232" spans="1:19" s="48" customFormat="1" x14ac:dyDescent="0.3">
      <c r="A232" s="46">
        <v>20</v>
      </c>
      <c r="B232" s="206">
        <v>2041</v>
      </c>
      <c r="C232" s="47">
        <v>1</v>
      </c>
      <c r="D232" s="172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1244609567.4809599</v>
      </c>
      <c r="L232" s="117">
        <v>1.7999999999999999E-2</v>
      </c>
      <c r="M232" s="39">
        <v>50000</v>
      </c>
      <c r="N232" s="132">
        <f t="shared" si="22"/>
        <v>2219976999.8435121</v>
      </c>
      <c r="O232" s="93">
        <v>4.0000000000000001E-3</v>
      </c>
      <c r="P232" s="39">
        <f t="shared" si="20"/>
        <v>2220026999.8435121</v>
      </c>
      <c r="Q232" s="169">
        <f t="shared" si="21"/>
        <v>3464636567.324472</v>
      </c>
      <c r="R232" s="116">
        <f t="shared" si="23"/>
        <v>80600000</v>
      </c>
      <c r="S232" s="116">
        <f t="shared" si="24"/>
        <v>3518636567.324472</v>
      </c>
    </row>
    <row r="233" spans="1:19" s="48" customFormat="1" x14ac:dyDescent="0.3">
      <c r="A233" s="49"/>
      <c r="B233" s="206"/>
      <c r="C233" s="50">
        <v>2</v>
      </c>
      <c r="D233" s="172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1267012539.6956172</v>
      </c>
      <c r="L233" s="117">
        <v>1.7999999999999999E-2</v>
      </c>
      <c r="M233" s="39">
        <v>50000</v>
      </c>
      <c r="N233" s="132">
        <f t="shared" si="22"/>
        <v>2261005485.8406954</v>
      </c>
      <c r="O233" s="25">
        <v>1.7999999999999999E-2</v>
      </c>
      <c r="P233" s="39">
        <f t="shared" si="20"/>
        <v>2261055485.8406954</v>
      </c>
      <c r="Q233" s="169">
        <f t="shared" si="21"/>
        <v>3528068025.5363126</v>
      </c>
      <c r="R233" s="116">
        <f t="shared" si="23"/>
        <v>80600000</v>
      </c>
      <c r="S233" s="116">
        <f t="shared" si="24"/>
        <v>3582068025.5363126</v>
      </c>
    </row>
    <row r="234" spans="1:19" s="48" customFormat="1" x14ac:dyDescent="0.3">
      <c r="A234" s="49"/>
      <c r="B234" s="206"/>
      <c r="C234" s="50">
        <v>3</v>
      </c>
      <c r="D234" s="172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1289818765.4101384</v>
      </c>
      <c r="L234" s="117">
        <v>1.7999999999999999E-2</v>
      </c>
      <c r="M234" s="39">
        <v>50000</v>
      </c>
      <c r="N234" s="132">
        <f t="shared" si="22"/>
        <v>2302772484.5858278</v>
      </c>
      <c r="O234" s="25">
        <v>1.7999999999999999E-2</v>
      </c>
      <c r="P234" s="39">
        <f t="shared" si="20"/>
        <v>2302822484.5858278</v>
      </c>
      <c r="Q234" s="169">
        <f t="shared" si="21"/>
        <v>3592641249.995966</v>
      </c>
      <c r="R234" s="116">
        <f t="shared" si="23"/>
        <v>80600000</v>
      </c>
      <c r="S234" s="116">
        <f t="shared" si="24"/>
        <v>3646641249.995966</v>
      </c>
    </row>
    <row r="235" spans="1:19" s="48" customFormat="1" x14ac:dyDescent="0.3">
      <c r="A235" s="49"/>
      <c r="B235" s="206"/>
      <c r="C235" s="50">
        <v>4</v>
      </c>
      <c r="D235" s="172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1313035503.1875207</v>
      </c>
      <c r="L235" s="117">
        <v>1.7999999999999999E-2</v>
      </c>
      <c r="M235" s="39">
        <v>50000</v>
      </c>
      <c r="N235" s="132">
        <f t="shared" si="22"/>
        <v>2345291289.3083725</v>
      </c>
      <c r="O235" s="25">
        <v>1.7999999999999999E-2</v>
      </c>
      <c r="P235" s="39">
        <f t="shared" si="20"/>
        <v>2345341289.3083725</v>
      </c>
      <c r="Q235" s="169">
        <f t="shared" si="21"/>
        <v>3658376792.4958935</v>
      </c>
      <c r="R235" s="116">
        <f t="shared" si="23"/>
        <v>80600000</v>
      </c>
      <c r="S235" s="116">
        <f t="shared" si="24"/>
        <v>3712376792.4958935</v>
      </c>
    </row>
    <row r="236" spans="1:19" s="48" customFormat="1" x14ac:dyDescent="0.3">
      <c r="A236" s="49"/>
      <c r="B236" s="206"/>
      <c r="C236" s="50">
        <v>5</v>
      </c>
      <c r="D236" s="172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1336670142.2448962</v>
      </c>
      <c r="L236" s="117">
        <v>1.7999999999999999E-2</v>
      </c>
      <c r="M236" s="39">
        <v>50000</v>
      </c>
      <c r="N236" s="132">
        <f t="shared" si="22"/>
        <v>2388575432.515923</v>
      </c>
      <c r="O236" s="25">
        <v>1.7999999999999999E-2</v>
      </c>
      <c r="P236" s="39">
        <f t="shared" si="20"/>
        <v>2388625432.515923</v>
      </c>
      <c r="Q236" s="169">
        <f t="shared" si="21"/>
        <v>3725295574.7608194</v>
      </c>
      <c r="R236" s="116">
        <f t="shared" si="23"/>
        <v>80600000</v>
      </c>
      <c r="S236" s="116">
        <f t="shared" si="24"/>
        <v>3779295574.7608194</v>
      </c>
    </row>
    <row r="237" spans="1:19" s="48" customFormat="1" x14ac:dyDescent="0.3">
      <c r="A237" s="49"/>
      <c r="B237" s="206"/>
      <c r="C237" s="50">
        <v>6</v>
      </c>
      <c r="D237" s="172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1360730204.8053043</v>
      </c>
      <c r="L237" s="117">
        <v>1.7999999999999999E-2</v>
      </c>
      <c r="M237" s="39">
        <v>50000</v>
      </c>
      <c r="N237" s="132">
        <f t="shared" si="22"/>
        <v>2432638690.3012094</v>
      </c>
      <c r="O237" s="25">
        <v>1.7999999999999999E-2</v>
      </c>
      <c r="P237" s="39">
        <f t="shared" si="20"/>
        <v>2432688690.3012094</v>
      </c>
      <c r="Q237" s="169">
        <f t="shared" si="21"/>
        <v>3793418895.106514</v>
      </c>
      <c r="R237" s="116">
        <f t="shared" si="23"/>
        <v>80600000</v>
      </c>
      <c r="S237" s="116">
        <f t="shared" si="24"/>
        <v>3847418895.106514</v>
      </c>
    </row>
    <row r="238" spans="1:19" s="48" customFormat="1" x14ac:dyDescent="0.3">
      <c r="A238" s="49"/>
      <c r="B238" s="206"/>
      <c r="C238" s="50">
        <v>7</v>
      </c>
      <c r="D238" s="172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1385223348.4917998</v>
      </c>
      <c r="L238" s="117">
        <v>1.7999999999999999E-2</v>
      </c>
      <c r="M238" s="39">
        <v>50000</v>
      </c>
      <c r="N238" s="132">
        <f t="shared" si="22"/>
        <v>2477495086.7266312</v>
      </c>
      <c r="O238" s="25">
        <v>1.7999999999999999E-2</v>
      </c>
      <c r="P238" s="39">
        <f t="shared" si="20"/>
        <v>2477545086.7266312</v>
      </c>
      <c r="Q238" s="169">
        <f t="shared" si="21"/>
        <v>3862768435.218431</v>
      </c>
      <c r="R238" s="116">
        <f t="shared" si="23"/>
        <v>80600000</v>
      </c>
      <c r="S238" s="116">
        <f t="shared" si="24"/>
        <v>3916768435.218431</v>
      </c>
    </row>
    <row r="239" spans="1:19" s="48" customFormat="1" x14ac:dyDescent="0.3">
      <c r="A239" s="49"/>
      <c r="B239" s="206"/>
      <c r="C239" s="50">
        <v>8</v>
      </c>
      <c r="D239" s="172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1410157368.7646523</v>
      </c>
      <c r="L239" s="117">
        <v>1.7999999999999999E-2</v>
      </c>
      <c r="M239" s="39">
        <v>50000</v>
      </c>
      <c r="N239" s="132">
        <f t="shared" si="22"/>
        <v>2523158898.2877107</v>
      </c>
      <c r="O239" s="25">
        <v>1.7999999999999999E-2</v>
      </c>
      <c r="P239" s="39">
        <f t="shared" si="20"/>
        <v>2523208898.2877107</v>
      </c>
      <c r="Q239" s="169">
        <f t="shared" si="21"/>
        <v>3933366267.0523629</v>
      </c>
      <c r="R239" s="116">
        <f t="shared" si="23"/>
        <v>80600000</v>
      </c>
      <c r="S239" s="116">
        <f t="shared" si="24"/>
        <v>3987366267.0523629</v>
      </c>
    </row>
    <row r="240" spans="1:19" s="48" customFormat="1" x14ac:dyDescent="0.3">
      <c r="A240" s="49"/>
      <c r="B240" s="206"/>
      <c r="C240" s="50">
        <v>9</v>
      </c>
      <c r="D240" s="172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1435540201.402416</v>
      </c>
      <c r="L240" s="117">
        <v>1.7999999999999999E-2</v>
      </c>
      <c r="M240" s="39">
        <v>50000</v>
      </c>
      <c r="N240" s="132">
        <f t="shared" si="22"/>
        <v>2569644658.4568896</v>
      </c>
      <c r="O240" s="25">
        <v>1.7999999999999999E-2</v>
      </c>
      <c r="P240" s="39">
        <f t="shared" si="20"/>
        <v>2569694658.4568896</v>
      </c>
      <c r="Q240" s="169">
        <f t="shared" si="21"/>
        <v>4005234859.8593054</v>
      </c>
      <c r="R240" s="116">
        <f t="shared" si="23"/>
        <v>80600000</v>
      </c>
      <c r="S240" s="116">
        <f t="shared" si="24"/>
        <v>4059234859.8593054</v>
      </c>
    </row>
    <row r="241" spans="1:19" s="48" customFormat="1" x14ac:dyDescent="0.3">
      <c r="A241" s="49"/>
      <c r="B241" s="206"/>
      <c r="C241" s="50">
        <v>10</v>
      </c>
      <c r="D241" s="172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1461379925.0276594</v>
      </c>
      <c r="L241" s="117">
        <v>1.7999999999999999E-2</v>
      </c>
      <c r="M241" s="39">
        <v>50000</v>
      </c>
      <c r="N241" s="132">
        <f t="shared" si="22"/>
        <v>2616967162.3091135</v>
      </c>
      <c r="O241" s="25">
        <v>1.7999999999999999E-2</v>
      </c>
      <c r="P241" s="39">
        <f t="shared" si="20"/>
        <v>2617017162.3091135</v>
      </c>
      <c r="Q241" s="169">
        <f t="shared" si="21"/>
        <v>4078397087.3367729</v>
      </c>
      <c r="R241" s="116">
        <f t="shared" si="23"/>
        <v>80600000</v>
      </c>
      <c r="S241" s="116">
        <f t="shared" si="24"/>
        <v>4132397087.3367729</v>
      </c>
    </row>
    <row r="242" spans="1:19" s="48" customFormat="1" ht="17.25" thickBot="1" x14ac:dyDescent="0.35">
      <c r="A242" s="51"/>
      <c r="B242" s="206"/>
      <c r="C242" s="52">
        <v>11</v>
      </c>
      <c r="D242" s="172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1487684763.6781573</v>
      </c>
      <c r="L242" s="117">
        <v>1.7999999999999999E-2</v>
      </c>
      <c r="M242" s="39">
        <v>50000</v>
      </c>
      <c r="N242" s="132">
        <f t="shared" si="22"/>
        <v>2665141471.2306776</v>
      </c>
      <c r="O242" s="94">
        <v>1.7999999999999999E-2</v>
      </c>
      <c r="P242" s="39">
        <f t="shared" si="20"/>
        <v>2665191471.2306776</v>
      </c>
      <c r="Q242" s="169">
        <f t="shared" si="21"/>
        <v>4152876234.9088349</v>
      </c>
      <c r="R242" s="116">
        <f t="shared" si="23"/>
        <v>80600000</v>
      </c>
      <c r="S242" s="116">
        <f t="shared" si="24"/>
        <v>4206876234.9088349</v>
      </c>
    </row>
    <row r="243" spans="1:19" s="48" customFormat="1" ht="17.25" thickBot="1" x14ac:dyDescent="0.35">
      <c r="A243" s="53"/>
      <c r="B243" s="206"/>
      <c r="C243" s="54">
        <v>12</v>
      </c>
      <c r="D243" s="172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1514463089.4243641</v>
      </c>
      <c r="L243" s="117">
        <v>1.7999999999999999E-2</v>
      </c>
      <c r="M243" s="39">
        <v>50000</v>
      </c>
      <c r="N243" s="132">
        <f t="shared" si="22"/>
        <v>2714182917.7128296</v>
      </c>
      <c r="O243" s="95">
        <v>1.7999999999999999E-2</v>
      </c>
      <c r="P243" s="39">
        <f t="shared" si="20"/>
        <v>2714232917.7128296</v>
      </c>
      <c r="Q243" s="169">
        <f t="shared" si="21"/>
        <v>4228696007.1371937</v>
      </c>
      <c r="R243" s="116">
        <f t="shared" si="23"/>
        <v>80600000</v>
      </c>
      <c r="S243" s="116">
        <f t="shared" si="24"/>
        <v>4282696007.1371937</v>
      </c>
    </row>
    <row r="244" spans="1:19" s="48" customFormat="1" x14ac:dyDescent="0.3">
      <c r="A244" s="46">
        <v>21</v>
      </c>
      <c r="B244" s="206">
        <v>2042</v>
      </c>
      <c r="C244" s="47">
        <v>1</v>
      </c>
      <c r="D244" s="172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1541723425.0340025</v>
      </c>
      <c r="L244" s="117">
        <v>1.7999999999999999E-2</v>
      </c>
      <c r="M244" s="39">
        <v>50000</v>
      </c>
      <c r="N244" s="132">
        <f t="shared" si="22"/>
        <v>2726093849.3836808</v>
      </c>
      <c r="O244" s="93">
        <v>4.0000000000000001E-3</v>
      </c>
      <c r="P244" s="39">
        <f t="shared" si="20"/>
        <v>2726143849.3836808</v>
      </c>
      <c r="Q244" s="169">
        <f t="shared" si="21"/>
        <v>4267867274.4176836</v>
      </c>
      <c r="R244" s="116">
        <f t="shared" si="23"/>
        <v>80600000</v>
      </c>
      <c r="S244" s="116">
        <f t="shared" si="24"/>
        <v>4321867274.4176836</v>
      </c>
    </row>
    <row r="245" spans="1:19" s="48" customFormat="1" x14ac:dyDescent="0.3">
      <c r="A245" s="49"/>
      <c r="B245" s="206"/>
      <c r="C245" s="50">
        <v>2</v>
      </c>
      <c r="D245" s="172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1569474446.6846147</v>
      </c>
      <c r="L245" s="117">
        <v>1.7999999999999999E-2</v>
      </c>
      <c r="M245" s="39">
        <v>50000</v>
      </c>
      <c r="N245" s="132">
        <f t="shared" si="22"/>
        <v>2776232438.6725869</v>
      </c>
      <c r="O245" s="25">
        <v>1.7999999999999999E-2</v>
      </c>
      <c r="P245" s="39">
        <f t="shared" si="20"/>
        <v>2776282438.6725869</v>
      </c>
      <c r="Q245" s="169">
        <f t="shared" si="21"/>
        <v>4345756885.3572016</v>
      </c>
      <c r="R245" s="116">
        <f t="shared" si="23"/>
        <v>80600000</v>
      </c>
      <c r="S245" s="116">
        <f t="shared" si="24"/>
        <v>4399756885.3572016</v>
      </c>
    </row>
    <row r="246" spans="1:19" s="48" customFormat="1" x14ac:dyDescent="0.3">
      <c r="A246" s="49"/>
      <c r="B246" s="206"/>
      <c r="C246" s="50">
        <v>3</v>
      </c>
      <c r="D246" s="172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1597724986.7249377</v>
      </c>
      <c r="L246" s="117">
        <v>1.7999999999999999E-2</v>
      </c>
      <c r="M246" s="39">
        <v>50000</v>
      </c>
      <c r="N246" s="132">
        <f t="shared" si="22"/>
        <v>2827273522.5686936</v>
      </c>
      <c r="O246" s="25">
        <v>1.7999999999999999E-2</v>
      </c>
      <c r="P246" s="39">
        <f t="shared" si="20"/>
        <v>2827323522.5686936</v>
      </c>
      <c r="Q246" s="169">
        <f t="shared" si="21"/>
        <v>4425048509.2936316</v>
      </c>
      <c r="R246" s="116">
        <f t="shared" si="23"/>
        <v>80600000</v>
      </c>
      <c r="S246" s="116">
        <f t="shared" si="24"/>
        <v>4479048509.2936316</v>
      </c>
    </row>
    <row r="247" spans="1:19" s="48" customFormat="1" x14ac:dyDescent="0.3">
      <c r="A247" s="49"/>
      <c r="B247" s="206"/>
      <c r="C247" s="50">
        <v>4</v>
      </c>
      <c r="D247" s="172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1626484036.4859865</v>
      </c>
      <c r="L247" s="117">
        <v>1.7999999999999999E-2</v>
      </c>
      <c r="M247" s="39">
        <v>50000</v>
      </c>
      <c r="N247" s="132">
        <f t="shared" si="22"/>
        <v>2879233345.9749303</v>
      </c>
      <c r="O247" s="25">
        <v>1.7999999999999999E-2</v>
      </c>
      <c r="P247" s="39">
        <f t="shared" si="20"/>
        <v>2879283345.9749303</v>
      </c>
      <c r="Q247" s="169">
        <f t="shared" si="21"/>
        <v>4505767382.4609165</v>
      </c>
      <c r="R247" s="116">
        <f t="shared" si="23"/>
        <v>80600000</v>
      </c>
      <c r="S247" s="116">
        <f t="shared" si="24"/>
        <v>4559767382.4609165</v>
      </c>
    </row>
    <row r="248" spans="1:19" s="48" customFormat="1" x14ac:dyDescent="0.3">
      <c r="A248" s="49"/>
      <c r="B248" s="206"/>
      <c r="C248" s="50">
        <v>5</v>
      </c>
      <c r="D248" s="172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1655760749.1427343</v>
      </c>
      <c r="L248" s="117">
        <v>1.7999999999999999E-2</v>
      </c>
      <c r="M248" s="39">
        <v>50000</v>
      </c>
      <c r="N248" s="132">
        <f t="shared" si="22"/>
        <v>2932128446.2024789</v>
      </c>
      <c r="O248" s="25">
        <v>1.7999999999999999E-2</v>
      </c>
      <c r="P248" s="39">
        <f t="shared" si="20"/>
        <v>2932178446.2024789</v>
      </c>
      <c r="Q248" s="169">
        <f t="shared" si="21"/>
        <v>4587939195.3452129</v>
      </c>
      <c r="R248" s="116">
        <f t="shared" si="23"/>
        <v>80600000</v>
      </c>
      <c r="S248" s="116">
        <f t="shared" si="24"/>
        <v>4641939195.3452129</v>
      </c>
    </row>
    <row r="249" spans="1:19" s="48" customFormat="1" x14ac:dyDescent="0.3">
      <c r="A249" s="49"/>
      <c r="B249" s="206"/>
      <c r="C249" s="50">
        <v>6</v>
      </c>
      <c r="D249" s="172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1685564442.6273036</v>
      </c>
      <c r="L249" s="117">
        <v>1.7999999999999999E-2</v>
      </c>
      <c r="M249" s="39">
        <v>50000</v>
      </c>
      <c r="N249" s="132">
        <f t="shared" si="22"/>
        <v>2985975658.2341237</v>
      </c>
      <c r="O249" s="25">
        <v>1.7999999999999999E-2</v>
      </c>
      <c r="P249" s="39">
        <f t="shared" si="20"/>
        <v>2986025658.2341237</v>
      </c>
      <c r="Q249" s="169">
        <f t="shared" si="21"/>
        <v>4671590100.8614273</v>
      </c>
      <c r="R249" s="116">
        <f t="shared" si="23"/>
        <v>80600000</v>
      </c>
      <c r="S249" s="116">
        <f t="shared" si="24"/>
        <v>4725590100.8614273</v>
      </c>
    </row>
    <row r="250" spans="1:19" s="48" customFormat="1" x14ac:dyDescent="0.3">
      <c r="A250" s="49"/>
      <c r="B250" s="206"/>
      <c r="C250" s="50">
        <v>7</v>
      </c>
      <c r="D250" s="172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1715904602.594595</v>
      </c>
      <c r="L250" s="117">
        <v>1.7999999999999999E-2</v>
      </c>
      <c r="M250" s="39">
        <v>50000</v>
      </c>
      <c r="N250" s="132">
        <f t="shared" si="22"/>
        <v>3040792120.0823379</v>
      </c>
      <c r="O250" s="25">
        <v>1.7999999999999999E-2</v>
      </c>
      <c r="P250" s="39">
        <f t="shared" si="20"/>
        <v>3040842120.0823379</v>
      </c>
      <c r="Q250" s="169">
        <f t="shared" si="21"/>
        <v>4756746722.6769333</v>
      </c>
      <c r="R250" s="116">
        <f t="shared" si="23"/>
        <v>80600000</v>
      </c>
      <c r="S250" s="116">
        <f t="shared" si="24"/>
        <v>4810746722.6769333</v>
      </c>
    </row>
    <row r="251" spans="1:19" s="48" customFormat="1" x14ac:dyDescent="0.3">
      <c r="A251" s="49"/>
      <c r="B251" s="206"/>
      <c r="C251" s="50">
        <v>8</v>
      </c>
      <c r="D251" s="172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1746790885.4412978</v>
      </c>
      <c r="L251" s="117">
        <v>1.7999999999999999E-2</v>
      </c>
      <c r="M251" s="39">
        <v>50000</v>
      </c>
      <c r="N251" s="132">
        <f t="shared" si="22"/>
        <v>3096595278.2438197</v>
      </c>
      <c r="O251" s="25">
        <v>1.7999999999999999E-2</v>
      </c>
      <c r="P251" s="39">
        <f t="shared" si="20"/>
        <v>3096645278.2438197</v>
      </c>
      <c r="Q251" s="169">
        <f t="shared" si="21"/>
        <v>4843436163.6851177</v>
      </c>
      <c r="R251" s="116">
        <f t="shared" si="23"/>
        <v>80600000</v>
      </c>
      <c r="S251" s="116">
        <f t="shared" si="24"/>
        <v>4897436163.6851177</v>
      </c>
    </row>
    <row r="252" spans="1:19" s="48" customFormat="1" x14ac:dyDescent="0.3">
      <c r="A252" s="49"/>
      <c r="B252" s="206"/>
      <c r="C252" s="50">
        <v>9</v>
      </c>
      <c r="D252" s="172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1778233121.3792412</v>
      </c>
      <c r="L252" s="117">
        <v>1.7999999999999999E-2</v>
      </c>
      <c r="M252" s="39">
        <v>50000</v>
      </c>
      <c r="N252" s="132">
        <f t="shared" si="22"/>
        <v>3153402893.2522082</v>
      </c>
      <c r="O252" s="25">
        <v>1.7999999999999999E-2</v>
      </c>
      <c r="P252" s="39">
        <f t="shared" si="20"/>
        <v>3153452893.2522082</v>
      </c>
      <c r="Q252" s="169">
        <f t="shared" si="21"/>
        <v>4931686014.6314497</v>
      </c>
      <c r="R252" s="116">
        <f t="shared" si="23"/>
        <v>80600000</v>
      </c>
      <c r="S252" s="116">
        <f t="shared" si="24"/>
        <v>4985686014.6314497</v>
      </c>
    </row>
    <row r="253" spans="1:19" s="48" customFormat="1" x14ac:dyDescent="0.3">
      <c r="A253" s="49"/>
      <c r="B253" s="206"/>
      <c r="C253" s="50">
        <v>10</v>
      </c>
      <c r="D253" s="172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1810241317.5640676</v>
      </c>
      <c r="L253" s="117">
        <v>1.7999999999999999E-2</v>
      </c>
      <c r="M253" s="39">
        <v>50000</v>
      </c>
      <c r="N253" s="132">
        <f t="shared" si="22"/>
        <v>3211233045.3307481</v>
      </c>
      <c r="O253" s="25">
        <v>1.7999999999999999E-2</v>
      </c>
      <c r="P253" s="39">
        <f t="shared" si="20"/>
        <v>3211283045.3307481</v>
      </c>
      <c r="Q253" s="169">
        <f t="shared" si="21"/>
        <v>5021524362.8948154</v>
      </c>
      <c r="R253" s="116">
        <f t="shared" si="23"/>
        <v>80600000</v>
      </c>
      <c r="S253" s="116">
        <f t="shared" si="24"/>
        <v>5075524362.8948154</v>
      </c>
    </row>
    <row r="254" spans="1:19" s="48" customFormat="1" ht="17.25" thickBot="1" x14ac:dyDescent="0.35">
      <c r="A254" s="51"/>
      <c r="B254" s="206"/>
      <c r="C254" s="52">
        <v>11</v>
      </c>
      <c r="D254" s="172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1842825661.2802207</v>
      </c>
      <c r="L254" s="117">
        <v>1.7999999999999999E-2</v>
      </c>
      <c r="M254" s="39">
        <v>50000</v>
      </c>
      <c r="N254" s="132">
        <f t="shared" si="22"/>
        <v>3270104140.1467013</v>
      </c>
      <c r="O254" s="94">
        <v>1.7999999999999999E-2</v>
      </c>
      <c r="P254" s="39">
        <f t="shared" si="20"/>
        <v>3270154140.1467013</v>
      </c>
      <c r="Q254" s="169">
        <f t="shared" si="21"/>
        <v>5112979801.4269218</v>
      </c>
      <c r="R254" s="116">
        <f t="shared" si="23"/>
        <v>80600000</v>
      </c>
      <c r="S254" s="116">
        <f t="shared" si="24"/>
        <v>5166979801.4269218</v>
      </c>
    </row>
    <row r="255" spans="1:19" s="48" customFormat="1" ht="17.25" thickBot="1" x14ac:dyDescent="0.35">
      <c r="A255" s="53"/>
      <c r="B255" s="206"/>
      <c r="C255" s="54">
        <v>12</v>
      </c>
      <c r="D255" s="172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1875996523.1832647</v>
      </c>
      <c r="L255" s="117">
        <v>1.7999999999999999E-2</v>
      </c>
      <c r="M255" s="39">
        <v>50000</v>
      </c>
      <c r="N255" s="132">
        <f t="shared" si="22"/>
        <v>3330034914.669342</v>
      </c>
      <c r="O255" s="95">
        <v>1.7999999999999999E-2</v>
      </c>
      <c r="P255" s="39">
        <f t="shared" si="20"/>
        <v>3330084914.669342</v>
      </c>
      <c r="Q255" s="169">
        <f t="shared" si="21"/>
        <v>5206081437.8526068</v>
      </c>
      <c r="R255" s="116">
        <f t="shared" si="23"/>
        <v>80600000</v>
      </c>
      <c r="S255" s="116">
        <f t="shared" si="24"/>
        <v>5260081437.8526068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zoomScale="85" zoomScaleNormal="85" workbookViewId="0">
      <selection activeCell="H5" sqref="H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9.375" style="1" bestFit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54" t="s">
        <v>164</v>
      </c>
      <c r="H1" s="254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245" customFormat="1" x14ac:dyDescent="0.3">
      <c r="A3" s="234">
        <v>2023</v>
      </c>
      <c r="B3" s="245" t="s">
        <v>73</v>
      </c>
      <c r="C3" s="246">
        <v>8340000</v>
      </c>
      <c r="D3" s="246">
        <v>0</v>
      </c>
      <c r="E3" s="246">
        <v>2500000</v>
      </c>
      <c r="F3" s="246"/>
      <c r="G3" s="246"/>
      <c r="H3" s="246"/>
      <c r="I3" s="246">
        <v>300000</v>
      </c>
      <c r="J3" s="246">
        <v>100000</v>
      </c>
      <c r="K3" s="246">
        <v>450000</v>
      </c>
      <c r="L3" s="246">
        <v>100000</v>
      </c>
      <c r="M3" s="246">
        <v>170000</v>
      </c>
      <c r="N3" s="246">
        <v>0</v>
      </c>
      <c r="O3" s="246">
        <v>100000</v>
      </c>
      <c r="P3" s="246">
        <v>0</v>
      </c>
      <c r="Q3" s="246">
        <v>3300000</v>
      </c>
      <c r="R3" s="246">
        <v>1300000</v>
      </c>
      <c r="S3" s="246">
        <f t="shared" ref="S3:S34" si="0">SUM(D3:R3)</f>
        <v>8320000</v>
      </c>
      <c r="T3" s="246">
        <f xml:space="preserve"> C3 - S3</f>
        <v>20000</v>
      </c>
    </row>
    <row r="4" spans="1:20" s="245" customFormat="1" x14ac:dyDescent="0.3">
      <c r="A4" s="234"/>
      <c r="B4" s="245" t="s">
        <v>74</v>
      </c>
      <c r="C4" s="246"/>
      <c r="D4" s="246">
        <v>0</v>
      </c>
      <c r="E4" s="246">
        <v>2500000</v>
      </c>
      <c r="F4" s="246"/>
      <c r="G4" s="246"/>
      <c r="H4" s="246"/>
      <c r="I4" s="246">
        <v>300000</v>
      </c>
      <c r="J4" s="246">
        <v>100000</v>
      </c>
      <c r="K4" s="246">
        <v>450000</v>
      </c>
      <c r="L4" s="246">
        <v>100000</v>
      </c>
      <c r="M4" s="246">
        <v>170000</v>
      </c>
      <c r="N4" s="246">
        <v>0</v>
      </c>
      <c r="O4" s="246">
        <v>100000</v>
      </c>
      <c r="P4" s="246">
        <v>0</v>
      </c>
      <c r="Q4" s="246">
        <v>3500000</v>
      </c>
      <c r="R4" s="246">
        <v>0</v>
      </c>
      <c r="S4" s="246">
        <f t="shared" si="0"/>
        <v>7220000</v>
      </c>
    </row>
    <row r="5" spans="1:20" s="247" customFormat="1" x14ac:dyDescent="0.3">
      <c r="A5" s="234"/>
      <c r="B5" s="247" t="s">
        <v>75</v>
      </c>
      <c r="C5" s="248"/>
      <c r="D5" s="248">
        <v>650000</v>
      </c>
      <c r="E5" s="248">
        <v>2500000</v>
      </c>
      <c r="F5" s="248"/>
      <c r="G5" s="248"/>
      <c r="H5" s="248"/>
      <c r="I5" s="248">
        <v>300000</v>
      </c>
      <c r="J5" s="248">
        <v>100000</v>
      </c>
      <c r="K5" s="248">
        <v>450000</v>
      </c>
      <c r="L5" s="248">
        <v>100000</v>
      </c>
      <c r="M5" s="248">
        <v>170000</v>
      </c>
      <c r="N5" s="248">
        <v>0</v>
      </c>
      <c r="O5" s="248">
        <v>100000</v>
      </c>
      <c r="P5" s="248">
        <v>0</v>
      </c>
      <c r="Q5" s="248">
        <v>2500000</v>
      </c>
      <c r="R5" s="248">
        <v>0</v>
      </c>
      <c r="S5" s="248">
        <f t="shared" si="0"/>
        <v>6870000</v>
      </c>
    </row>
    <row r="6" spans="1:20" s="245" customFormat="1" x14ac:dyDescent="0.3">
      <c r="A6" s="234"/>
      <c r="B6" s="245" t="s">
        <v>76</v>
      </c>
      <c r="C6" s="246"/>
      <c r="D6" s="246">
        <v>1885000</v>
      </c>
      <c r="E6" s="246">
        <v>500000</v>
      </c>
      <c r="F6" s="246"/>
      <c r="G6" s="246"/>
      <c r="H6" s="246"/>
      <c r="I6" s="246">
        <v>500000</v>
      </c>
      <c r="J6" s="246">
        <v>100000</v>
      </c>
      <c r="K6" s="246">
        <v>450000</v>
      </c>
      <c r="L6" s="246">
        <v>100000</v>
      </c>
      <c r="M6" s="246">
        <v>170000</v>
      </c>
      <c r="N6" s="246">
        <v>0</v>
      </c>
      <c r="O6" s="246">
        <v>100000</v>
      </c>
      <c r="P6" s="246">
        <v>0</v>
      </c>
      <c r="Q6" s="246">
        <v>2550000</v>
      </c>
      <c r="R6" s="246">
        <v>0</v>
      </c>
      <c r="S6" s="246">
        <f t="shared" si="0"/>
        <v>6355000</v>
      </c>
    </row>
    <row r="7" spans="1:20" s="245" customFormat="1" x14ac:dyDescent="0.3">
      <c r="A7" s="234"/>
      <c r="B7" s="245" t="s">
        <v>77</v>
      </c>
      <c r="C7" s="246"/>
      <c r="D7" s="246">
        <v>1000000</v>
      </c>
      <c r="E7" s="246">
        <v>100000</v>
      </c>
      <c r="F7" s="246">
        <v>420000</v>
      </c>
      <c r="G7" s="246">
        <v>100000</v>
      </c>
      <c r="H7" s="246">
        <v>400000</v>
      </c>
      <c r="I7" s="246">
        <v>500000</v>
      </c>
      <c r="J7" s="246">
        <v>100000</v>
      </c>
      <c r="K7" s="246">
        <v>630000</v>
      </c>
      <c r="L7" s="246">
        <v>100000</v>
      </c>
      <c r="M7" s="246">
        <v>170000</v>
      </c>
      <c r="N7" s="246">
        <v>0</v>
      </c>
      <c r="O7" s="246">
        <v>100000</v>
      </c>
      <c r="P7" s="246">
        <v>0</v>
      </c>
      <c r="Q7" s="246">
        <v>2800000</v>
      </c>
      <c r="R7" s="246">
        <v>400000</v>
      </c>
      <c r="S7" s="246">
        <f t="shared" si="0"/>
        <v>6820000</v>
      </c>
    </row>
    <row r="8" spans="1:20" s="245" customFormat="1" x14ac:dyDescent="0.3">
      <c r="A8" s="234"/>
      <c r="B8" s="245" t="s">
        <v>78</v>
      </c>
      <c r="C8" s="246"/>
      <c r="D8" s="246">
        <v>1000000</v>
      </c>
      <c r="E8" s="246">
        <v>1000000</v>
      </c>
      <c r="F8" s="246">
        <v>420000</v>
      </c>
      <c r="G8" s="246">
        <v>750000</v>
      </c>
      <c r="H8" s="246">
        <v>500000</v>
      </c>
      <c r="I8" s="246">
        <v>500000</v>
      </c>
      <c r="J8" s="246">
        <v>100000</v>
      </c>
      <c r="K8" s="246">
        <v>630000</v>
      </c>
      <c r="L8" s="246">
        <v>100000</v>
      </c>
      <c r="M8" s="246">
        <v>170000</v>
      </c>
      <c r="N8" s="246">
        <v>0</v>
      </c>
      <c r="O8" s="246">
        <v>100000</v>
      </c>
      <c r="P8" s="246">
        <v>0</v>
      </c>
      <c r="Q8" s="246">
        <v>2900000</v>
      </c>
      <c r="R8" s="246">
        <v>0</v>
      </c>
      <c r="S8" s="246">
        <f t="shared" si="0"/>
        <v>8170000</v>
      </c>
    </row>
    <row r="9" spans="1:20" s="245" customFormat="1" x14ac:dyDescent="0.3">
      <c r="A9" s="234"/>
      <c r="B9" s="245" t="s">
        <v>79</v>
      </c>
      <c r="C9" s="246"/>
      <c r="D9" s="246">
        <v>1000000</v>
      </c>
      <c r="E9" s="246">
        <v>1000000</v>
      </c>
      <c r="F9" s="246">
        <v>420000</v>
      </c>
      <c r="G9" s="246">
        <v>750000</v>
      </c>
      <c r="H9" s="246">
        <v>500000</v>
      </c>
      <c r="I9" s="246">
        <v>500000</v>
      </c>
      <c r="J9" s="246">
        <v>100000</v>
      </c>
      <c r="K9" s="246">
        <v>630000</v>
      </c>
      <c r="L9" s="246">
        <v>100000</v>
      </c>
      <c r="M9" s="246">
        <v>170000</v>
      </c>
      <c r="N9" s="246">
        <v>0</v>
      </c>
      <c r="O9" s="246">
        <v>100000</v>
      </c>
      <c r="P9" s="246">
        <v>0</v>
      </c>
      <c r="Q9" s="246">
        <v>2000000</v>
      </c>
      <c r="R9" s="246">
        <v>0</v>
      </c>
      <c r="S9" s="246">
        <f t="shared" si="0"/>
        <v>7270000</v>
      </c>
    </row>
    <row r="10" spans="1:20" s="245" customFormat="1" x14ac:dyDescent="0.3">
      <c r="A10" s="234"/>
      <c r="B10" s="245" t="s">
        <v>80</v>
      </c>
      <c r="C10" s="246"/>
      <c r="D10" s="246">
        <v>1000000</v>
      </c>
      <c r="E10" s="246">
        <v>1000000</v>
      </c>
      <c r="F10" s="246">
        <v>420000</v>
      </c>
      <c r="G10" s="246">
        <v>750000</v>
      </c>
      <c r="H10" s="246">
        <v>500000</v>
      </c>
      <c r="I10" s="246">
        <v>500000</v>
      </c>
      <c r="J10" s="246">
        <v>100000</v>
      </c>
      <c r="K10" s="246">
        <v>630000</v>
      </c>
      <c r="L10" s="246">
        <v>100000</v>
      </c>
      <c r="M10" s="246">
        <v>170000</v>
      </c>
      <c r="N10" s="246">
        <v>0</v>
      </c>
      <c r="O10" s="246">
        <v>100000</v>
      </c>
      <c r="P10" s="246">
        <v>0</v>
      </c>
      <c r="Q10" s="246">
        <v>2000000</v>
      </c>
      <c r="R10" s="246">
        <v>0</v>
      </c>
      <c r="S10" s="246">
        <f t="shared" si="0"/>
        <v>7270000</v>
      </c>
    </row>
    <row r="11" spans="1:20" s="245" customFormat="1" x14ac:dyDescent="0.3">
      <c r="A11" s="234"/>
      <c r="B11" s="245" t="s">
        <v>81</v>
      </c>
      <c r="C11" s="246"/>
      <c r="D11" s="246">
        <v>1000000</v>
      </c>
      <c r="E11" s="246">
        <v>1000000</v>
      </c>
      <c r="F11" s="246">
        <v>420000</v>
      </c>
      <c r="G11" s="246">
        <v>400000</v>
      </c>
      <c r="H11" s="246">
        <v>100000</v>
      </c>
      <c r="I11" s="246">
        <v>400000</v>
      </c>
      <c r="J11" s="246">
        <v>100000</v>
      </c>
      <c r="K11" s="246">
        <v>630000</v>
      </c>
      <c r="L11" s="246">
        <v>100000</v>
      </c>
      <c r="M11" s="246">
        <v>150000</v>
      </c>
      <c r="N11" s="246">
        <v>0</v>
      </c>
      <c r="O11" s="246">
        <v>100000</v>
      </c>
      <c r="P11" s="246">
        <v>0</v>
      </c>
      <c r="Q11" s="246">
        <v>3000000</v>
      </c>
      <c r="R11" s="246">
        <v>3580000</v>
      </c>
      <c r="S11" s="246">
        <f t="shared" si="0"/>
        <v>10980000</v>
      </c>
    </row>
    <row r="12" spans="1:20" s="245" customFormat="1" x14ac:dyDescent="0.3">
      <c r="A12" s="234"/>
      <c r="B12" s="245" t="s">
        <v>82</v>
      </c>
      <c r="C12" s="246"/>
      <c r="D12" s="246">
        <v>0</v>
      </c>
      <c r="E12" s="246">
        <v>7000000</v>
      </c>
      <c r="F12" s="246">
        <v>420000</v>
      </c>
      <c r="G12" s="246">
        <v>400000</v>
      </c>
      <c r="H12" s="246">
        <v>100000</v>
      </c>
      <c r="I12" s="246">
        <v>400000</v>
      </c>
      <c r="J12" s="246">
        <v>100000</v>
      </c>
      <c r="K12" s="246">
        <v>630000</v>
      </c>
      <c r="L12" s="246">
        <v>100000</v>
      </c>
      <c r="M12" s="246">
        <v>1000000</v>
      </c>
      <c r="N12" s="246">
        <v>0</v>
      </c>
      <c r="O12" s="246">
        <v>100000</v>
      </c>
      <c r="P12" s="246">
        <v>0</v>
      </c>
      <c r="Q12" s="246">
        <v>3000000</v>
      </c>
      <c r="R12" s="246">
        <v>580000</v>
      </c>
      <c r="S12" s="246">
        <f t="shared" si="0"/>
        <v>13830000</v>
      </c>
      <c r="T12" s="246">
        <v>11500000</v>
      </c>
    </row>
    <row r="13" spans="1:20" s="245" customFormat="1" x14ac:dyDescent="0.3">
      <c r="A13" s="234"/>
      <c r="B13" s="245" t="s">
        <v>83</v>
      </c>
      <c r="C13" s="246">
        <f xml:space="preserve"> T12 + 7150000</f>
        <v>18650000</v>
      </c>
      <c r="D13" s="246">
        <v>0</v>
      </c>
      <c r="E13" s="246">
        <v>4000000</v>
      </c>
      <c r="F13" s="246">
        <v>420000</v>
      </c>
      <c r="G13" s="246">
        <v>300000</v>
      </c>
      <c r="H13" s="246">
        <v>100000</v>
      </c>
      <c r="I13" s="246">
        <v>200000</v>
      </c>
      <c r="J13" s="246">
        <v>100000</v>
      </c>
      <c r="K13" s="246">
        <v>630000</v>
      </c>
      <c r="L13" s="246">
        <v>100000</v>
      </c>
      <c r="M13" s="246">
        <v>1000000</v>
      </c>
      <c r="N13" s="246">
        <v>0</v>
      </c>
      <c r="O13" s="246">
        <v>100000</v>
      </c>
      <c r="P13" s="246">
        <v>750000</v>
      </c>
      <c r="Q13" s="246">
        <v>3000000</v>
      </c>
      <c r="R13" s="246">
        <f xml:space="preserve"> 580000 + 5400000 +700000</f>
        <v>6680000</v>
      </c>
      <c r="S13" s="246">
        <f t="shared" si="0"/>
        <v>17380000</v>
      </c>
      <c r="T13" s="246">
        <f t="shared" ref="T13:T44" si="1" xml:space="preserve"> C13 - S13</f>
        <v>1270000</v>
      </c>
    </row>
    <row r="14" spans="1:20" s="265" customFormat="1" ht="17.25" thickBot="1" x14ac:dyDescent="0.35">
      <c r="A14" s="234"/>
      <c r="B14" s="265" t="s">
        <v>84</v>
      </c>
      <c r="C14" s="266">
        <f xml:space="preserve"> T13 + 7150000</f>
        <v>8420000</v>
      </c>
      <c r="D14" s="266">
        <v>0</v>
      </c>
      <c r="E14" s="266">
        <v>1400000</v>
      </c>
      <c r="F14" s="266">
        <v>420000</v>
      </c>
      <c r="G14" s="266">
        <v>0</v>
      </c>
      <c r="H14" s="266">
        <v>100000</v>
      </c>
      <c r="I14" s="266">
        <v>200000</v>
      </c>
      <c r="J14" s="266">
        <v>100000</v>
      </c>
      <c r="K14" s="266">
        <v>630000</v>
      </c>
      <c r="L14" s="266">
        <v>100000</v>
      </c>
      <c r="M14" s="266">
        <v>600000</v>
      </c>
      <c r="N14" s="266">
        <v>0</v>
      </c>
      <c r="O14" s="266">
        <v>100000</v>
      </c>
      <c r="P14" s="266">
        <v>300000</v>
      </c>
      <c r="Q14" s="266">
        <v>3000000</v>
      </c>
      <c r="R14" s="266">
        <v>1580000</v>
      </c>
      <c r="S14" s="266">
        <f t="shared" si="0"/>
        <v>8530000</v>
      </c>
      <c r="T14" s="266">
        <f xml:space="preserve"> C14 - S14 +1000000</f>
        <v>890000</v>
      </c>
    </row>
    <row r="15" spans="1:20" s="79" customFormat="1" x14ac:dyDescent="0.3">
      <c r="A15" s="234">
        <v>2024</v>
      </c>
      <c r="B15" s="79" t="s">
        <v>73</v>
      </c>
      <c r="C15" s="259">
        <f xml:space="preserve"> T14 + 7370000</f>
        <v>8260000</v>
      </c>
      <c r="D15" s="260">
        <v>0</v>
      </c>
      <c r="E15" s="261">
        <v>1100000</v>
      </c>
      <c r="F15" s="262">
        <v>420000</v>
      </c>
      <c r="G15" s="259">
        <v>300000</v>
      </c>
      <c r="H15" s="261">
        <v>100000</v>
      </c>
      <c r="I15" s="262">
        <v>200000</v>
      </c>
      <c r="J15" s="262">
        <v>100000</v>
      </c>
      <c r="K15" s="262">
        <v>630000</v>
      </c>
      <c r="L15" s="262">
        <v>100000</v>
      </c>
      <c r="M15" s="263">
        <v>150000</v>
      </c>
      <c r="N15" s="262">
        <v>0</v>
      </c>
      <c r="O15" s="262">
        <v>100000</v>
      </c>
      <c r="P15" s="262">
        <v>0</v>
      </c>
      <c r="Q15" s="262">
        <v>3500000</v>
      </c>
      <c r="R15" s="264">
        <v>0</v>
      </c>
      <c r="S15" s="262">
        <f t="shared" si="0"/>
        <v>6700000</v>
      </c>
      <c r="T15" s="262">
        <f t="shared" si="1"/>
        <v>1560000</v>
      </c>
    </row>
    <row r="16" spans="1:20" s="18" customFormat="1" x14ac:dyDescent="0.3">
      <c r="A16" s="234"/>
      <c r="B16" s="18" t="s">
        <v>74</v>
      </c>
      <c r="C16" s="249">
        <f xml:space="preserve"> T15 + 7370000 + 2000000</f>
        <v>10930000</v>
      </c>
      <c r="D16" s="250">
        <v>0</v>
      </c>
      <c r="E16" s="251">
        <v>1100000</v>
      </c>
      <c r="F16" s="250">
        <v>420000</v>
      </c>
      <c r="G16" s="249">
        <v>300000</v>
      </c>
      <c r="H16" s="250">
        <v>100000</v>
      </c>
      <c r="I16" s="250">
        <v>200000</v>
      </c>
      <c r="J16" s="250">
        <v>100000</v>
      </c>
      <c r="K16" s="250">
        <v>630000</v>
      </c>
      <c r="L16" s="250">
        <v>100000</v>
      </c>
      <c r="M16" s="250">
        <v>150000</v>
      </c>
      <c r="N16" s="250">
        <v>0</v>
      </c>
      <c r="O16" s="250">
        <v>100000</v>
      </c>
      <c r="P16" s="250">
        <v>0</v>
      </c>
      <c r="Q16" s="2">
        <v>2500000</v>
      </c>
      <c r="R16" s="250">
        <v>0</v>
      </c>
      <c r="S16" s="250">
        <f t="shared" si="0"/>
        <v>5700000</v>
      </c>
      <c r="T16" s="250">
        <f t="shared" si="1"/>
        <v>5230000</v>
      </c>
    </row>
    <row r="17" spans="1:20" s="32" customFormat="1" x14ac:dyDescent="0.3">
      <c r="A17" s="234"/>
      <c r="B17" s="32" t="s">
        <v>75</v>
      </c>
      <c r="C17" s="249">
        <f xml:space="preserve"> T16 + 7370000</f>
        <v>12600000</v>
      </c>
      <c r="D17" s="250">
        <v>0</v>
      </c>
      <c r="E17" s="251">
        <v>1100000</v>
      </c>
      <c r="F17" s="249">
        <v>420000</v>
      </c>
      <c r="G17" s="249">
        <v>300000</v>
      </c>
      <c r="H17" s="249">
        <v>100000</v>
      </c>
      <c r="I17" s="249">
        <v>200000</v>
      </c>
      <c r="J17" s="249">
        <v>100000</v>
      </c>
      <c r="K17" s="249">
        <v>630000</v>
      </c>
      <c r="L17" s="249">
        <v>100000</v>
      </c>
      <c r="M17" s="249">
        <v>150000</v>
      </c>
      <c r="N17" s="249">
        <v>0</v>
      </c>
      <c r="O17" s="249">
        <v>100000</v>
      </c>
      <c r="P17" s="250">
        <v>0</v>
      </c>
      <c r="Q17" s="2">
        <v>2500000</v>
      </c>
      <c r="R17" s="249">
        <f xml:space="preserve"> 5400000</f>
        <v>5400000</v>
      </c>
      <c r="S17" s="249">
        <f t="shared" si="0"/>
        <v>11100000</v>
      </c>
      <c r="T17" s="249">
        <f t="shared" si="1"/>
        <v>1500000</v>
      </c>
    </row>
    <row r="18" spans="1:20" x14ac:dyDescent="0.3">
      <c r="A18" s="234"/>
      <c r="B18" s="1" t="s">
        <v>76</v>
      </c>
      <c r="C18" s="249">
        <f xml:space="preserve"> T17 + 7370000</f>
        <v>8870000</v>
      </c>
      <c r="D18" s="250">
        <v>0</v>
      </c>
      <c r="E18" s="251">
        <v>1100000</v>
      </c>
      <c r="F18" s="2">
        <v>420000</v>
      </c>
      <c r="G18" s="249">
        <v>300000</v>
      </c>
      <c r="H18" s="251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252">
        <v>150000</v>
      </c>
      <c r="N18" s="2">
        <v>0</v>
      </c>
      <c r="O18" s="2">
        <v>100000</v>
      </c>
      <c r="P18" s="2">
        <v>0</v>
      </c>
      <c r="Q18" s="2">
        <v>2500000</v>
      </c>
      <c r="R18" s="253">
        <v>0</v>
      </c>
      <c r="S18" s="2">
        <f t="shared" si="0"/>
        <v>5700000</v>
      </c>
      <c r="T18" s="2">
        <f t="shared" si="1"/>
        <v>3170000</v>
      </c>
    </row>
    <row r="19" spans="1:20" x14ac:dyDescent="0.3">
      <c r="A19" s="234"/>
      <c r="B19" s="1" t="s">
        <v>77</v>
      </c>
      <c r="C19" s="249">
        <f t="shared" ref="C19" si="2" xml:space="preserve"> T18 + 7150000</f>
        <v>10320000</v>
      </c>
      <c r="D19" s="250">
        <v>0</v>
      </c>
      <c r="E19" s="251">
        <v>1100000</v>
      </c>
      <c r="F19" s="2">
        <v>420000</v>
      </c>
      <c r="G19" s="249">
        <v>300000</v>
      </c>
      <c r="H19" s="251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252">
        <v>150000</v>
      </c>
      <c r="N19" s="2">
        <v>0</v>
      </c>
      <c r="O19" s="2">
        <v>100000</v>
      </c>
      <c r="P19" s="2">
        <v>500000</v>
      </c>
      <c r="Q19" s="2">
        <v>2500000</v>
      </c>
      <c r="R19" s="253">
        <v>0</v>
      </c>
      <c r="S19" s="2">
        <f t="shared" si="0"/>
        <v>6200000</v>
      </c>
      <c r="T19" s="2">
        <f t="shared" si="1"/>
        <v>4120000</v>
      </c>
    </row>
    <row r="20" spans="1:20" x14ac:dyDescent="0.3">
      <c r="A20" s="234"/>
      <c r="B20" s="1" t="s">
        <v>78</v>
      </c>
      <c r="C20" s="249">
        <f t="shared" ref="C20:C26" si="3" xml:space="preserve"> T19 + 7370000</f>
        <v>11490000</v>
      </c>
      <c r="D20" s="250">
        <v>0</v>
      </c>
      <c r="E20" s="251">
        <v>1100000</v>
      </c>
      <c r="F20" s="2">
        <v>420000</v>
      </c>
      <c r="G20" s="249">
        <v>300000</v>
      </c>
      <c r="H20" s="251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252">
        <v>150000</v>
      </c>
      <c r="N20" s="2">
        <v>0</v>
      </c>
      <c r="O20" s="2">
        <v>100000</v>
      </c>
      <c r="P20" s="2">
        <v>0</v>
      </c>
      <c r="Q20" s="2">
        <v>2500000</v>
      </c>
      <c r="R20" s="253">
        <v>0</v>
      </c>
      <c r="S20" s="2">
        <f t="shared" si="0"/>
        <v>5700000</v>
      </c>
      <c r="T20" s="2">
        <f t="shared" si="1"/>
        <v>5790000</v>
      </c>
    </row>
    <row r="21" spans="1:20" s="32" customFormat="1" x14ac:dyDescent="0.3">
      <c r="A21" s="234"/>
      <c r="B21" s="32" t="s">
        <v>79</v>
      </c>
      <c r="C21" s="249">
        <f t="shared" si="3"/>
        <v>13160000</v>
      </c>
      <c r="D21" s="250">
        <v>0</v>
      </c>
      <c r="E21" s="251">
        <v>1100000</v>
      </c>
      <c r="F21" s="249">
        <v>420000</v>
      </c>
      <c r="G21" s="249">
        <v>300000</v>
      </c>
      <c r="H21" s="249">
        <v>100000</v>
      </c>
      <c r="I21" s="249">
        <v>200000</v>
      </c>
      <c r="J21" s="249">
        <v>100000</v>
      </c>
      <c r="K21" s="249">
        <v>630000</v>
      </c>
      <c r="L21" s="249">
        <v>100000</v>
      </c>
      <c r="M21" s="249">
        <v>150000</v>
      </c>
      <c r="N21" s="249">
        <v>0</v>
      </c>
      <c r="O21" s="249">
        <v>100000</v>
      </c>
      <c r="P21" s="2">
        <v>0</v>
      </c>
      <c r="Q21" s="2">
        <v>2500000</v>
      </c>
      <c r="R21" s="249">
        <f xml:space="preserve"> 5400000</f>
        <v>5400000</v>
      </c>
      <c r="S21" s="249">
        <f t="shared" si="0"/>
        <v>11100000</v>
      </c>
      <c r="T21" s="249">
        <f t="shared" si="1"/>
        <v>2060000</v>
      </c>
    </row>
    <row r="22" spans="1:20" x14ac:dyDescent="0.3">
      <c r="A22" s="234"/>
      <c r="B22" s="1" t="s">
        <v>80</v>
      </c>
      <c r="C22" s="249">
        <f t="shared" si="3"/>
        <v>9430000</v>
      </c>
      <c r="D22" s="250">
        <v>0</v>
      </c>
      <c r="E22" s="251">
        <v>1100000</v>
      </c>
      <c r="F22" s="2">
        <v>420000</v>
      </c>
      <c r="G22" s="249">
        <v>300000</v>
      </c>
      <c r="H22" s="251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252">
        <v>150000</v>
      </c>
      <c r="N22" s="2">
        <v>0</v>
      </c>
      <c r="O22" s="2">
        <v>100000</v>
      </c>
      <c r="P22" s="2">
        <v>0</v>
      </c>
      <c r="Q22" s="2">
        <v>2500000</v>
      </c>
      <c r="R22" s="2">
        <v>0</v>
      </c>
      <c r="S22" s="2">
        <f t="shared" si="0"/>
        <v>5700000</v>
      </c>
      <c r="T22" s="2">
        <f t="shared" si="1"/>
        <v>3730000</v>
      </c>
    </row>
    <row r="23" spans="1:20" x14ac:dyDescent="0.3">
      <c r="A23" s="234"/>
      <c r="B23" s="1" t="s">
        <v>81</v>
      </c>
      <c r="C23" s="249">
        <f t="shared" si="3"/>
        <v>11100000</v>
      </c>
      <c r="D23" s="250">
        <v>0</v>
      </c>
      <c r="E23" s="251">
        <v>1100000</v>
      </c>
      <c r="F23" s="2">
        <v>420000</v>
      </c>
      <c r="G23" s="249">
        <v>300000</v>
      </c>
      <c r="H23" s="251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252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0</v>
      </c>
      <c r="S23" s="2">
        <f t="shared" si="0"/>
        <v>5200000</v>
      </c>
      <c r="T23" s="2">
        <f t="shared" si="1"/>
        <v>5900000</v>
      </c>
    </row>
    <row r="24" spans="1:20" x14ac:dyDescent="0.3">
      <c r="A24" s="234"/>
      <c r="B24" s="1" t="s">
        <v>82</v>
      </c>
      <c r="C24" s="249">
        <f t="shared" si="3"/>
        <v>13270000</v>
      </c>
      <c r="D24" s="250">
        <v>0</v>
      </c>
      <c r="E24" s="251">
        <v>1100000</v>
      </c>
      <c r="F24" s="2">
        <v>420000</v>
      </c>
      <c r="G24" s="249">
        <v>300000</v>
      </c>
      <c r="H24" s="251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252">
        <v>150000</v>
      </c>
      <c r="N24" s="2">
        <v>0</v>
      </c>
      <c r="O24" s="2">
        <v>100000</v>
      </c>
      <c r="P24" s="2">
        <v>0</v>
      </c>
      <c r="Q24" s="2">
        <v>2000000</v>
      </c>
      <c r="R24" s="2">
        <v>0</v>
      </c>
      <c r="S24" s="2">
        <f t="shared" si="0"/>
        <v>5200000</v>
      </c>
      <c r="T24" s="2">
        <f t="shared" si="1"/>
        <v>8070000</v>
      </c>
    </row>
    <row r="25" spans="1:20" x14ac:dyDescent="0.3">
      <c r="A25" s="234"/>
      <c r="B25" s="1" t="s">
        <v>83</v>
      </c>
      <c r="C25" s="249">
        <f t="shared" si="3"/>
        <v>15440000</v>
      </c>
      <c r="D25" s="250">
        <v>0</v>
      </c>
      <c r="E25" s="251">
        <v>1100000</v>
      </c>
      <c r="F25" s="2">
        <v>420000</v>
      </c>
      <c r="G25" s="249">
        <v>300000</v>
      </c>
      <c r="H25" s="251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252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5200000</v>
      </c>
      <c r="T25" s="2">
        <f t="shared" si="1"/>
        <v>10240000</v>
      </c>
    </row>
    <row r="26" spans="1:20" s="265" customFormat="1" ht="17.25" thickBot="1" x14ac:dyDescent="0.35">
      <c r="A26" s="234"/>
      <c r="B26" s="265" t="s">
        <v>84</v>
      </c>
      <c r="C26" s="266">
        <f t="shared" si="3"/>
        <v>17610000</v>
      </c>
      <c r="D26" s="266">
        <v>0</v>
      </c>
      <c r="E26" s="266">
        <v>1100000</v>
      </c>
      <c r="F26" s="266">
        <v>420000</v>
      </c>
      <c r="G26" s="266">
        <v>300000</v>
      </c>
      <c r="H26" s="266">
        <v>100000</v>
      </c>
      <c r="I26" s="266">
        <v>200000</v>
      </c>
      <c r="J26" s="266">
        <v>100000</v>
      </c>
      <c r="K26" s="266">
        <v>630000</v>
      </c>
      <c r="L26" s="266">
        <v>100000</v>
      </c>
      <c r="M26" s="266">
        <v>150000</v>
      </c>
      <c r="N26" s="266">
        <v>0</v>
      </c>
      <c r="O26" s="266">
        <v>100000</v>
      </c>
      <c r="P26" s="266">
        <v>0</v>
      </c>
      <c r="Q26" s="266">
        <v>2000000</v>
      </c>
      <c r="R26" s="266">
        <v>0</v>
      </c>
      <c r="S26" s="266">
        <f t="shared" si="0"/>
        <v>5200000</v>
      </c>
      <c r="T26" s="266">
        <f t="shared" si="1"/>
        <v>12410000</v>
      </c>
    </row>
    <row r="27" spans="1:20" s="79" customFormat="1" x14ac:dyDescent="0.3">
      <c r="A27" s="234">
        <v>2025</v>
      </c>
      <c r="B27" s="79" t="s">
        <v>73</v>
      </c>
      <c r="C27" s="259">
        <f t="shared" ref="C27:C90" si="4" xml:space="preserve"> T26 + 7370000</f>
        <v>19780000</v>
      </c>
      <c r="D27" s="260">
        <v>0</v>
      </c>
      <c r="E27" s="261">
        <v>1100000</v>
      </c>
      <c r="F27" s="262">
        <v>420000</v>
      </c>
      <c r="G27" s="259">
        <v>300000</v>
      </c>
      <c r="H27" s="261">
        <v>100000</v>
      </c>
      <c r="I27" s="262">
        <v>200000</v>
      </c>
      <c r="J27" s="262">
        <v>100000</v>
      </c>
      <c r="K27" s="262">
        <v>630000</v>
      </c>
      <c r="L27" s="262">
        <v>100000</v>
      </c>
      <c r="M27" s="263">
        <v>150000</v>
      </c>
      <c r="N27" s="262">
        <v>0</v>
      </c>
      <c r="O27" s="262">
        <v>100000</v>
      </c>
      <c r="P27" s="262">
        <v>0</v>
      </c>
      <c r="Q27" s="262">
        <v>2000000</v>
      </c>
      <c r="R27" s="262">
        <v>0</v>
      </c>
      <c r="S27" s="262">
        <f t="shared" si="0"/>
        <v>5200000</v>
      </c>
      <c r="T27" s="262">
        <f t="shared" si="1"/>
        <v>14580000</v>
      </c>
    </row>
    <row r="28" spans="1:20" x14ac:dyDescent="0.3">
      <c r="A28" s="234"/>
      <c r="B28" s="1" t="s">
        <v>74</v>
      </c>
      <c r="C28" s="249">
        <f t="shared" si="4"/>
        <v>21950000</v>
      </c>
      <c r="D28" s="250">
        <v>0</v>
      </c>
      <c r="E28" s="251">
        <v>1100000</v>
      </c>
      <c r="F28" s="2">
        <v>420000</v>
      </c>
      <c r="G28" s="249">
        <v>300000</v>
      </c>
      <c r="H28" s="251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252">
        <v>150000</v>
      </c>
      <c r="N28" s="2">
        <v>0</v>
      </c>
      <c r="O28" s="2">
        <v>100000</v>
      </c>
      <c r="P28" s="2">
        <v>0</v>
      </c>
      <c r="Q28" s="2">
        <v>2000000</v>
      </c>
      <c r="R28" s="2">
        <v>0</v>
      </c>
      <c r="S28" s="2">
        <f t="shared" si="0"/>
        <v>5200000</v>
      </c>
      <c r="T28" s="2">
        <f t="shared" si="1"/>
        <v>16750000</v>
      </c>
    </row>
    <row r="29" spans="1:20" x14ac:dyDescent="0.3">
      <c r="A29" s="234"/>
      <c r="B29" s="1" t="s">
        <v>75</v>
      </c>
      <c r="C29" s="249">
        <f t="shared" si="4"/>
        <v>24120000</v>
      </c>
      <c r="D29" s="250">
        <v>0</v>
      </c>
      <c r="E29" s="251">
        <v>1100000</v>
      </c>
      <c r="F29" s="2">
        <v>420000</v>
      </c>
      <c r="G29" s="249">
        <v>300000</v>
      </c>
      <c r="H29" s="251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252">
        <v>150000</v>
      </c>
      <c r="N29" s="2">
        <v>0</v>
      </c>
      <c r="O29" s="2">
        <v>100000</v>
      </c>
      <c r="P29" s="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18920000</v>
      </c>
    </row>
    <row r="30" spans="1:20" x14ac:dyDescent="0.3">
      <c r="A30" s="234"/>
      <c r="B30" s="1" t="s">
        <v>76</v>
      </c>
      <c r="C30" s="249">
        <f t="shared" si="4"/>
        <v>26290000</v>
      </c>
      <c r="D30" s="250">
        <v>0</v>
      </c>
      <c r="E30" s="251">
        <v>1100000</v>
      </c>
      <c r="F30" s="2">
        <v>420000</v>
      </c>
      <c r="G30" s="249">
        <v>300000</v>
      </c>
      <c r="H30" s="251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252">
        <v>150000</v>
      </c>
      <c r="N30" s="2">
        <v>0</v>
      </c>
      <c r="O30" s="2">
        <v>100000</v>
      </c>
      <c r="P30" s="2">
        <v>0</v>
      </c>
      <c r="Q30" s="2">
        <v>2000000</v>
      </c>
      <c r="R30" s="2">
        <v>0</v>
      </c>
      <c r="S30" s="2">
        <f t="shared" si="0"/>
        <v>5200000</v>
      </c>
      <c r="T30" s="2">
        <f t="shared" si="1"/>
        <v>21090000</v>
      </c>
    </row>
    <row r="31" spans="1:20" x14ac:dyDescent="0.3">
      <c r="A31" s="234"/>
      <c r="B31" s="1" t="s">
        <v>77</v>
      </c>
      <c r="C31" s="249">
        <f t="shared" si="4"/>
        <v>28460000</v>
      </c>
      <c r="D31" s="250">
        <v>0</v>
      </c>
      <c r="E31" s="251">
        <v>1100000</v>
      </c>
      <c r="F31" s="2">
        <v>420000</v>
      </c>
      <c r="G31" s="249">
        <v>300000</v>
      </c>
      <c r="H31" s="251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252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0</v>
      </c>
      <c r="S31" s="2">
        <f t="shared" si="0"/>
        <v>5200000</v>
      </c>
      <c r="T31" s="2">
        <f t="shared" si="1"/>
        <v>23260000</v>
      </c>
    </row>
    <row r="32" spans="1:20" x14ac:dyDescent="0.3">
      <c r="A32" s="234"/>
      <c r="B32" s="1" t="s">
        <v>78</v>
      </c>
      <c r="C32" s="249">
        <f t="shared" si="4"/>
        <v>30630000</v>
      </c>
      <c r="D32" s="250">
        <v>0</v>
      </c>
      <c r="E32" s="251">
        <v>1100000</v>
      </c>
      <c r="F32" s="2">
        <v>420000</v>
      </c>
      <c r="G32" s="249">
        <v>300000</v>
      </c>
      <c r="H32" s="251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252">
        <v>150000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5200000</v>
      </c>
      <c r="T32" s="2">
        <f t="shared" si="1"/>
        <v>25430000</v>
      </c>
    </row>
    <row r="33" spans="1:20" x14ac:dyDescent="0.3">
      <c r="A33" s="234"/>
      <c r="B33" s="1" t="s">
        <v>79</v>
      </c>
      <c r="C33" s="249">
        <f t="shared" si="4"/>
        <v>32800000</v>
      </c>
      <c r="D33" s="250">
        <v>0</v>
      </c>
      <c r="E33" s="251">
        <v>1100000</v>
      </c>
      <c r="F33" s="2">
        <v>420000</v>
      </c>
      <c r="G33" s="249">
        <v>300000</v>
      </c>
      <c r="H33" s="251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252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5200000</v>
      </c>
      <c r="T33" s="2">
        <f t="shared" si="1"/>
        <v>27600000</v>
      </c>
    </row>
    <row r="34" spans="1:20" x14ac:dyDescent="0.3">
      <c r="A34" s="234"/>
      <c r="B34" s="1" t="s">
        <v>80</v>
      </c>
      <c r="C34" s="249">
        <f t="shared" si="4"/>
        <v>34970000</v>
      </c>
      <c r="D34" s="250">
        <v>0</v>
      </c>
      <c r="E34" s="251">
        <v>1100000</v>
      </c>
      <c r="F34" s="2">
        <v>420000</v>
      </c>
      <c r="G34" s="249">
        <v>300000</v>
      </c>
      <c r="H34" s="251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252">
        <v>150000</v>
      </c>
      <c r="N34" s="2">
        <v>0</v>
      </c>
      <c r="O34" s="2">
        <v>100000</v>
      </c>
      <c r="P34" s="2">
        <v>0</v>
      </c>
      <c r="Q34" s="2">
        <v>2000000</v>
      </c>
      <c r="R34" s="2">
        <v>0</v>
      </c>
      <c r="S34" s="2">
        <f t="shared" si="0"/>
        <v>5200000</v>
      </c>
      <c r="T34" s="2">
        <f t="shared" si="1"/>
        <v>29770000</v>
      </c>
    </row>
    <row r="35" spans="1:20" s="255" customFormat="1" x14ac:dyDescent="0.3">
      <c r="A35" s="234"/>
      <c r="B35" s="255" t="s">
        <v>81</v>
      </c>
      <c r="C35" s="249">
        <f t="shared" si="4"/>
        <v>37140000</v>
      </c>
      <c r="D35" s="250">
        <v>0</v>
      </c>
      <c r="E35" s="251">
        <v>1100000</v>
      </c>
      <c r="F35" s="256">
        <v>420000</v>
      </c>
      <c r="G35" s="249">
        <v>300000</v>
      </c>
      <c r="H35" s="251">
        <v>100000</v>
      </c>
      <c r="I35" s="2">
        <v>200000</v>
      </c>
      <c r="J35" s="256">
        <v>100000</v>
      </c>
      <c r="K35" s="256">
        <v>630000</v>
      </c>
      <c r="L35" s="256">
        <v>100000</v>
      </c>
      <c r="M35" s="252">
        <v>150000</v>
      </c>
      <c r="N35" s="256">
        <v>0</v>
      </c>
      <c r="O35" s="256">
        <v>100000</v>
      </c>
      <c r="P35" s="256">
        <v>0</v>
      </c>
      <c r="Q35" s="2">
        <v>2000000</v>
      </c>
      <c r="R35" s="2">
        <v>0</v>
      </c>
      <c r="S35" s="256">
        <f t="shared" ref="S35:S66" si="5">SUM(D35:R35)</f>
        <v>5200000</v>
      </c>
      <c r="T35" s="256">
        <f t="shared" si="1"/>
        <v>31940000</v>
      </c>
    </row>
    <row r="36" spans="1:20" x14ac:dyDescent="0.3">
      <c r="A36" s="234"/>
      <c r="B36" s="1" t="s">
        <v>82</v>
      </c>
      <c r="C36" s="249">
        <f t="shared" si="4"/>
        <v>39310000</v>
      </c>
      <c r="D36" s="250">
        <v>0</v>
      </c>
      <c r="E36" s="251">
        <v>1100000</v>
      </c>
      <c r="F36" s="2">
        <v>420000</v>
      </c>
      <c r="G36" s="249">
        <v>300000</v>
      </c>
      <c r="H36" s="251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252">
        <v>150000</v>
      </c>
      <c r="N36" s="2">
        <v>0</v>
      </c>
      <c r="O36" s="2">
        <v>100000</v>
      </c>
      <c r="P36" s="2">
        <v>0</v>
      </c>
      <c r="Q36" s="2">
        <v>2000000</v>
      </c>
      <c r="R36" s="2">
        <v>0</v>
      </c>
      <c r="S36" s="2">
        <f t="shared" si="5"/>
        <v>5200000</v>
      </c>
      <c r="T36" s="2">
        <f t="shared" si="1"/>
        <v>34110000</v>
      </c>
    </row>
    <row r="37" spans="1:20" x14ac:dyDescent="0.3">
      <c r="A37" s="234"/>
      <c r="B37" s="1" t="s">
        <v>83</v>
      </c>
      <c r="C37" s="249">
        <f t="shared" si="4"/>
        <v>41480000</v>
      </c>
      <c r="D37" s="250">
        <v>0</v>
      </c>
      <c r="E37" s="251">
        <v>1100000</v>
      </c>
      <c r="F37" s="2">
        <v>420000</v>
      </c>
      <c r="G37" s="249">
        <v>300000</v>
      </c>
      <c r="H37" s="251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252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36280000</v>
      </c>
    </row>
    <row r="38" spans="1:20" s="265" customFormat="1" ht="17.25" thickBot="1" x14ac:dyDescent="0.35">
      <c r="A38" s="234"/>
      <c r="B38" s="265" t="s">
        <v>84</v>
      </c>
      <c r="C38" s="266">
        <f t="shared" si="4"/>
        <v>43650000</v>
      </c>
      <c r="D38" s="266">
        <v>0</v>
      </c>
      <c r="E38" s="266">
        <v>1100000</v>
      </c>
      <c r="F38" s="266">
        <v>420000</v>
      </c>
      <c r="G38" s="266">
        <v>300000</v>
      </c>
      <c r="H38" s="266">
        <v>100000</v>
      </c>
      <c r="I38" s="266">
        <v>200000</v>
      </c>
      <c r="J38" s="266">
        <v>100000</v>
      </c>
      <c r="K38" s="266">
        <v>630000</v>
      </c>
      <c r="L38" s="266">
        <v>100000</v>
      </c>
      <c r="M38" s="266">
        <v>150000</v>
      </c>
      <c r="N38" s="266">
        <v>0</v>
      </c>
      <c r="O38" s="266">
        <v>100000</v>
      </c>
      <c r="P38" s="266">
        <v>0</v>
      </c>
      <c r="Q38" s="266">
        <v>2000000</v>
      </c>
      <c r="R38" s="266">
        <v>0</v>
      </c>
      <c r="S38" s="266">
        <f t="shared" si="5"/>
        <v>5200000</v>
      </c>
      <c r="T38" s="266">
        <f t="shared" si="1"/>
        <v>38450000</v>
      </c>
    </row>
    <row r="39" spans="1:20" s="79" customFormat="1" x14ac:dyDescent="0.3">
      <c r="A39" s="234">
        <v>2026</v>
      </c>
      <c r="B39" s="79" t="s">
        <v>73</v>
      </c>
      <c r="C39" s="259">
        <f t="shared" si="4"/>
        <v>45820000</v>
      </c>
      <c r="D39" s="260">
        <v>0</v>
      </c>
      <c r="E39" s="261">
        <v>1100000</v>
      </c>
      <c r="F39" s="262">
        <v>420000</v>
      </c>
      <c r="G39" s="259">
        <v>300000</v>
      </c>
      <c r="H39" s="261">
        <v>100000</v>
      </c>
      <c r="I39" s="262">
        <v>200000</v>
      </c>
      <c r="J39" s="262">
        <v>100000</v>
      </c>
      <c r="K39" s="262">
        <v>630000</v>
      </c>
      <c r="L39" s="262">
        <v>100000</v>
      </c>
      <c r="M39" s="263">
        <v>150000</v>
      </c>
      <c r="N39" s="262">
        <v>0</v>
      </c>
      <c r="O39" s="262">
        <v>100000</v>
      </c>
      <c r="P39" s="262">
        <v>0</v>
      </c>
      <c r="Q39" s="262">
        <v>2000000</v>
      </c>
      <c r="R39" s="262">
        <v>0</v>
      </c>
      <c r="S39" s="262">
        <f t="shared" si="5"/>
        <v>5200000</v>
      </c>
      <c r="T39" s="262">
        <f t="shared" si="1"/>
        <v>40620000</v>
      </c>
    </row>
    <row r="40" spans="1:20" s="244" customFormat="1" x14ac:dyDescent="0.3">
      <c r="A40" s="234"/>
      <c r="B40" s="244" t="s">
        <v>74</v>
      </c>
      <c r="C40" s="249">
        <f t="shared" si="4"/>
        <v>47990000</v>
      </c>
      <c r="D40" s="250">
        <v>0</v>
      </c>
      <c r="E40" s="251">
        <v>1100000</v>
      </c>
      <c r="F40" s="2">
        <v>420000</v>
      </c>
      <c r="G40" s="249">
        <v>300000</v>
      </c>
      <c r="H40" s="251">
        <v>100000</v>
      </c>
      <c r="I40" s="2">
        <v>200000</v>
      </c>
      <c r="J40" s="252">
        <v>100000</v>
      </c>
      <c r="K40" s="2">
        <v>630000</v>
      </c>
      <c r="L40" s="252">
        <v>100000</v>
      </c>
      <c r="M40" s="252">
        <v>150000</v>
      </c>
      <c r="N40" s="252">
        <v>0</v>
      </c>
      <c r="O40" s="252">
        <v>100000</v>
      </c>
      <c r="P40" s="252">
        <v>0</v>
      </c>
      <c r="Q40" s="2">
        <v>2000000</v>
      </c>
      <c r="R40" s="2">
        <v>0</v>
      </c>
      <c r="S40" s="252">
        <f t="shared" si="5"/>
        <v>5200000</v>
      </c>
      <c r="T40" s="252">
        <f t="shared" si="1"/>
        <v>42790000</v>
      </c>
    </row>
    <row r="41" spans="1:20" s="257" customFormat="1" x14ac:dyDescent="0.3">
      <c r="A41" s="234"/>
      <c r="B41" s="257" t="s">
        <v>75</v>
      </c>
      <c r="C41" s="249">
        <f t="shared" si="4"/>
        <v>50160000</v>
      </c>
      <c r="D41" s="250">
        <v>0</v>
      </c>
      <c r="E41" s="251">
        <v>1100000</v>
      </c>
      <c r="F41" s="2">
        <v>420000</v>
      </c>
      <c r="G41" s="249">
        <v>300000</v>
      </c>
      <c r="H41" s="251">
        <v>100000</v>
      </c>
      <c r="I41" s="2">
        <v>200000</v>
      </c>
      <c r="J41" s="253">
        <v>100000</v>
      </c>
      <c r="K41" s="2">
        <v>630000</v>
      </c>
      <c r="L41" s="253">
        <v>100000</v>
      </c>
      <c r="M41" s="252">
        <v>150000</v>
      </c>
      <c r="N41" s="253">
        <v>0</v>
      </c>
      <c r="O41" s="253">
        <v>100000</v>
      </c>
      <c r="P41" s="253">
        <v>0</v>
      </c>
      <c r="Q41" s="2">
        <v>2000000</v>
      </c>
      <c r="R41" s="2">
        <v>0</v>
      </c>
      <c r="S41" s="253">
        <f t="shared" si="5"/>
        <v>5200000</v>
      </c>
      <c r="T41" s="253">
        <f t="shared" si="1"/>
        <v>44960000</v>
      </c>
    </row>
    <row r="42" spans="1:20" s="257" customFormat="1" x14ac:dyDescent="0.3">
      <c r="A42" s="234"/>
      <c r="B42" s="257" t="s">
        <v>76</v>
      </c>
      <c r="C42" s="249">
        <f t="shared" si="4"/>
        <v>52330000</v>
      </c>
      <c r="D42" s="250">
        <v>0</v>
      </c>
      <c r="E42" s="251">
        <v>1100000</v>
      </c>
      <c r="F42" s="2">
        <v>420000</v>
      </c>
      <c r="G42" s="249">
        <v>300000</v>
      </c>
      <c r="H42" s="251">
        <v>100000</v>
      </c>
      <c r="I42" s="2">
        <v>200000</v>
      </c>
      <c r="J42" s="253">
        <v>100000</v>
      </c>
      <c r="K42" s="2">
        <v>630000</v>
      </c>
      <c r="L42" s="253">
        <v>100000</v>
      </c>
      <c r="M42" s="252">
        <v>150000</v>
      </c>
      <c r="N42" s="253">
        <v>0</v>
      </c>
      <c r="O42" s="253">
        <v>100000</v>
      </c>
      <c r="P42" s="253">
        <v>0</v>
      </c>
      <c r="Q42" s="2">
        <v>2000000</v>
      </c>
      <c r="R42" s="2">
        <v>0</v>
      </c>
      <c r="S42" s="253">
        <f t="shared" si="5"/>
        <v>5200000</v>
      </c>
      <c r="T42" s="253">
        <f t="shared" si="1"/>
        <v>47130000</v>
      </c>
    </row>
    <row r="43" spans="1:20" s="257" customFormat="1" x14ac:dyDescent="0.3">
      <c r="A43" s="234"/>
      <c r="B43" s="257" t="s">
        <v>77</v>
      </c>
      <c r="C43" s="249">
        <f t="shared" si="4"/>
        <v>54500000</v>
      </c>
      <c r="D43" s="250">
        <v>0</v>
      </c>
      <c r="E43" s="251">
        <v>1100000</v>
      </c>
      <c r="F43" s="2">
        <v>420000</v>
      </c>
      <c r="G43" s="249">
        <v>300000</v>
      </c>
      <c r="H43" s="251">
        <v>100000</v>
      </c>
      <c r="I43" s="2">
        <v>200000</v>
      </c>
      <c r="J43" s="253">
        <v>100000</v>
      </c>
      <c r="K43" s="2">
        <v>630000</v>
      </c>
      <c r="L43" s="253">
        <v>100000</v>
      </c>
      <c r="M43" s="252">
        <v>150000</v>
      </c>
      <c r="N43" s="253">
        <v>0</v>
      </c>
      <c r="O43" s="253">
        <v>100000</v>
      </c>
      <c r="P43" s="253">
        <v>0</v>
      </c>
      <c r="Q43" s="2">
        <v>2000000</v>
      </c>
      <c r="R43" s="2">
        <v>0</v>
      </c>
      <c r="S43" s="253">
        <f t="shared" si="5"/>
        <v>5200000</v>
      </c>
      <c r="T43" s="253">
        <f t="shared" si="1"/>
        <v>49300000</v>
      </c>
    </row>
    <row r="44" spans="1:20" s="257" customFormat="1" x14ac:dyDescent="0.3">
      <c r="A44" s="234"/>
      <c r="B44" s="257" t="s">
        <v>78</v>
      </c>
      <c r="C44" s="249">
        <f t="shared" si="4"/>
        <v>56670000</v>
      </c>
      <c r="D44" s="250">
        <v>0</v>
      </c>
      <c r="E44" s="251">
        <v>1100000</v>
      </c>
      <c r="F44" s="2">
        <v>420000</v>
      </c>
      <c r="G44" s="249">
        <v>300000</v>
      </c>
      <c r="H44" s="251">
        <v>100000</v>
      </c>
      <c r="I44" s="2">
        <v>200000</v>
      </c>
      <c r="J44" s="253">
        <v>100000</v>
      </c>
      <c r="K44" s="2">
        <v>630000</v>
      </c>
      <c r="L44" s="253">
        <v>100000</v>
      </c>
      <c r="M44" s="252">
        <v>150000</v>
      </c>
      <c r="N44" s="253">
        <v>0</v>
      </c>
      <c r="O44" s="253">
        <v>100000</v>
      </c>
      <c r="P44" s="253">
        <v>0</v>
      </c>
      <c r="Q44" s="2">
        <v>2000000</v>
      </c>
      <c r="R44" s="2">
        <v>0</v>
      </c>
      <c r="S44" s="253">
        <f t="shared" si="5"/>
        <v>5200000</v>
      </c>
      <c r="T44" s="253">
        <f t="shared" si="1"/>
        <v>51470000</v>
      </c>
    </row>
    <row r="45" spans="1:20" s="257" customFormat="1" x14ac:dyDescent="0.3">
      <c r="A45" s="234"/>
      <c r="B45" s="257" t="s">
        <v>79</v>
      </c>
      <c r="C45" s="249">
        <f t="shared" si="4"/>
        <v>58840000</v>
      </c>
      <c r="D45" s="250">
        <v>0</v>
      </c>
      <c r="E45" s="251">
        <v>1100000</v>
      </c>
      <c r="F45" s="2">
        <v>420000</v>
      </c>
      <c r="G45" s="249">
        <v>300000</v>
      </c>
      <c r="H45" s="251">
        <v>100000</v>
      </c>
      <c r="I45" s="2">
        <v>200000</v>
      </c>
      <c r="J45" s="253">
        <v>100000</v>
      </c>
      <c r="K45" s="2">
        <v>630000</v>
      </c>
      <c r="L45" s="253">
        <v>100000</v>
      </c>
      <c r="M45" s="252">
        <v>150000</v>
      </c>
      <c r="N45" s="253">
        <v>0</v>
      </c>
      <c r="O45" s="253">
        <v>100000</v>
      </c>
      <c r="P45" s="253">
        <v>0</v>
      </c>
      <c r="Q45" s="2">
        <v>2000000</v>
      </c>
      <c r="R45" s="2">
        <v>0</v>
      </c>
      <c r="S45" s="253">
        <f t="shared" si="5"/>
        <v>5200000</v>
      </c>
      <c r="T45" s="253">
        <f t="shared" ref="T45:T76" si="6" xml:space="preserve"> C45 - S45</f>
        <v>53640000</v>
      </c>
    </row>
    <row r="46" spans="1:20" s="257" customFormat="1" x14ac:dyDescent="0.3">
      <c r="A46" s="234"/>
      <c r="B46" s="257" t="s">
        <v>80</v>
      </c>
      <c r="C46" s="249">
        <f t="shared" si="4"/>
        <v>61010000</v>
      </c>
      <c r="D46" s="250">
        <v>0</v>
      </c>
      <c r="E46" s="251">
        <v>1100000</v>
      </c>
      <c r="F46" s="2">
        <v>420000</v>
      </c>
      <c r="G46" s="249">
        <v>300000</v>
      </c>
      <c r="H46" s="251">
        <v>100000</v>
      </c>
      <c r="I46" s="2">
        <v>200000</v>
      </c>
      <c r="J46" s="253">
        <v>100000</v>
      </c>
      <c r="K46" s="2">
        <v>630000</v>
      </c>
      <c r="L46" s="253">
        <v>100000</v>
      </c>
      <c r="M46" s="252">
        <v>150000</v>
      </c>
      <c r="N46" s="253">
        <v>0</v>
      </c>
      <c r="O46" s="253">
        <v>100000</v>
      </c>
      <c r="P46" s="253">
        <v>0</v>
      </c>
      <c r="Q46" s="2">
        <v>2000000</v>
      </c>
      <c r="R46" s="2">
        <v>0</v>
      </c>
      <c r="S46" s="253">
        <f t="shared" si="5"/>
        <v>5200000</v>
      </c>
      <c r="T46" s="253">
        <f t="shared" si="6"/>
        <v>55810000</v>
      </c>
    </row>
    <row r="47" spans="1:20" s="257" customFormat="1" x14ac:dyDescent="0.3">
      <c r="A47" s="234"/>
      <c r="B47" s="257" t="s">
        <v>81</v>
      </c>
      <c r="C47" s="249">
        <f t="shared" si="4"/>
        <v>63180000</v>
      </c>
      <c r="D47" s="250">
        <v>0</v>
      </c>
      <c r="E47" s="251">
        <v>1100000</v>
      </c>
      <c r="F47" s="2">
        <v>420000</v>
      </c>
      <c r="G47" s="249">
        <v>300000</v>
      </c>
      <c r="H47" s="251">
        <v>100000</v>
      </c>
      <c r="I47" s="2">
        <v>200000</v>
      </c>
      <c r="J47" s="253">
        <v>100000</v>
      </c>
      <c r="K47" s="2">
        <v>630000</v>
      </c>
      <c r="L47" s="253">
        <v>100000</v>
      </c>
      <c r="M47" s="252">
        <v>150000</v>
      </c>
      <c r="N47" s="253">
        <v>0</v>
      </c>
      <c r="O47" s="253">
        <v>100000</v>
      </c>
      <c r="P47" s="253">
        <v>0</v>
      </c>
      <c r="Q47" s="2">
        <v>2000000</v>
      </c>
      <c r="R47" s="2">
        <v>0</v>
      </c>
      <c r="S47" s="253">
        <f t="shared" si="5"/>
        <v>5200000</v>
      </c>
      <c r="T47" s="253">
        <f t="shared" si="6"/>
        <v>57980000</v>
      </c>
    </row>
    <row r="48" spans="1:20" s="257" customFormat="1" x14ac:dyDescent="0.3">
      <c r="A48" s="234"/>
      <c r="B48" s="257" t="s">
        <v>82</v>
      </c>
      <c r="C48" s="249">
        <f t="shared" si="4"/>
        <v>65350000</v>
      </c>
      <c r="D48" s="250">
        <v>0</v>
      </c>
      <c r="E48" s="251">
        <v>1100000</v>
      </c>
      <c r="F48" s="2">
        <v>420000</v>
      </c>
      <c r="G48" s="249">
        <v>300000</v>
      </c>
      <c r="H48" s="251">
        <v>100000</v>
      </c>
      <c r="I48" s="2">
        <v>200000</v>
      </c>
      <c r="J48" s="253">
        <v>100000</v>
      </c>
      <c r="K48" s="2">
        <v>630000</v>
      </c>
      <c r="L48" s="253">
        <v>100000</v>
      </c>
      <c r="M48" s="252">
        <v>150000</v>
      </c>
      <c r="N48" s="253">
        <v>0</v>
      </c>
      <c r="O48" s="253">
        <v>100000</v>
      </c>
      <c r="P48" s="253">
        <v>0</v>
      </c>
      <c r="Q48" s="2">
        <v>2000000</v>
      </c>
      <c r="R48" s="2">
        <v>0</v>
      </c>
      <c r="S48" s="253">
        <f t="shared" si="5"/>
        <v>5200000</v>
      </c>
      <c r="T48" s="253">
        <f t="shared" si="6"/>
        <v>60150000</v>
      </c>
    </row>
    <row r="49" spans="1:20" s="257" customFormat="1" x14ac:dyDescent="0.3">
      <c r="A49" s="234"/>
      <c r="B49" s="257" t="s">
        <v>83</v>
      </c>
      <c r="C49" s="249">
        <f t="shared" si="4"/>
        <v>67520000</v>
      </c>
      <c r="D49" s="250">
        <v>0</v>
      </c>
      <c r="E49" s="251">
        <v>1100000</v>
      </c>
      <c r="F49" s="2">
        <v>420000</v>
      </c>
      <c r="G49" s="249">
        <v>300000</v>
      </c>
      <c r="H49" s="251">
        <v>100000</v>
      </c>
      <c r="I49" s="2">
        <v>200000</v>
      </c>
      <c r="J49" s="253">
        <v>100000</v>
      </c>
      <c r="K49" s="2">
        <v>630000</v>
      </c>
      <c r="L49" s="253">
        <v>100000</v>
      </c>
      <c r="M49" s="252">
        <v>150000</v>
      </c>
      <c r="N49" s="253">
        <v>0</v>
      </c>
      <c r="O49" s="253">
        <v>100000</v>
      </c>
      <c r="P49" s="253">
        <v>0</v>
      </c>
      <c r="Q49" s="2">
        <v>2000000</v>
      </c>
      <c r="R49" s="2">
        <v>0</v>
      </c>
      <c r="S49" s="253">
        <f t="shared" si="5"/>
        <v>5200000</v>
      </c>
      <c r="T49" s="253">
        <f t="shared" si="6"/>
        <v>62320000</v>
      </c>
    </row>
    <row r="50" spans="1:20" s="265" customFormat="1" ht="17.25" thickBot="1" x14ac:dyDescent="0.35">
      <c r="A50" s="234"/>
      <c r="B50" s="265" t="s">
        <v>84</v>
      </c>
      <c r="C50" s="266">
        <f t="shared" si="4"/>
        <v>69690000</v>
      </c>
      <c r="D50" s="266">
        <v>0</v>
      </c>
      <c r="E50" s="266">
        <v>1100000</v>
      </c>
      <c r="F50" s="266">
        <v>420000</v>
      </c>
      <c r="G50" s="266">
        <v>300000</v>
      </c>
      <c r="H50" s="266">
        <v>100000</v>
      </c>
      <c r="I50" s="266">
        <v>200000</v>
      </c>
      <c r="J50" s="266">
        <v>100000</v>
      </c>
      <c r="K50" s="266">
        <v>630000</v>
      </c>
      <c r="L50" s="266">
        <v>100000</v>
      </c>
      <c r="M50" s="266">
        <v>150000</v>
      </c>
      <c r="N50" s="266">
        <v>0</v>
      </c>
      <c r="O50" s="266">
        <v>100000</v>
      </c>
      <c r="P50" s="266">
        <v>0</v>
      </c>
      <c r="Q50" s="266">
        <v>2000000</v>
      </c>
      <c r="R50" s="266">
        <v>0</v>
      </c>
      <c r="S50" s="266">
        <f t="shared" si="5"/>
        <v>5200000</v>
      </c>
      <c r="T50" s="266">
        <f t="shared" si="6"/>
        <v>64490000</v>
      </c>
    </row>
    <row r="51" spans="1:20" s="267" customFormat="1" x14ac:dyDescent="0.3">
      <c r="A51" s="258">
        <v>2027</v>
      </c>
      <c r="B51" s="267" t="s">
        <v>73</v>
      </c>
      <c r="C51" s="259">
        <f t="shared" si="4"/>
        <v>71860000</v>
      </c>
      <c r="D51" s="260">
        <v>0</v>
      </c>
      <c r="E51" s="261">
        <v>1100000</v>
      </c>
      <c r="F51" s="262">
        <v>420000</v>
      </c>
      <c r="G51" s="259">
        <v>300000</v>
      </c>
      <c r="H51" s="261">
        <v>100000</v>
      </c>
      <c r="I51" s="262">
        <v>200000</v>
      </c>
      <c r="J51" s="264">
        <v>100000</v>
      </c>
      <c r="K51" s="262">
        <v>630000</v>
      </c>
      <c r="L51" s="264">
        <v>100000</v>
      </c>
      <c r="M51" s="263">
        <v>150000</v>
      </c>
      <c r="N51" s="264">
        <v>0</v>
      </c>
      <c r="O51" s="264">
        <v>100000</v>
      </c>
      <c r="P51" s="264">
        <v>0</v>
      </c>
      <c r="Q51" s="262">
        <v>2000000</v>
      </c>
      <c r="R51" s="262">
        <v>0</v>
      </c>
      <c r="S51" s="264">
        <f t="shared" si="5"/>
        <v>5200000</v>
      </c>
      <c r="T51" s="264">
        <f t="shared" si="6"/>
        <v>66660000</v>
      </c>
    </row>
    <row r="52" spans="1:20" s="257" customFormat="1" x14ac:dyDescent="0.3">
      <c r="A52" s="258"/>
      <c r="B52" s="257" t="s">
        <v>74</v>
      </c>
      <c r="C52" s="249">
        <f t="shared" si="4"/>
        <v>74030000</v>
      </c>
      <c r="D52" s="250">
        <v>0</v>
      </c>
      <c r="E52" s="251">
        <v>1100000</v>
      </c>
      <c r="F52" s="2">
        <v>420000</v>
      </c>
      <c r="G52" s="249">
        <v>300000</v>
      </c>
      <c r="H52" s="251">
        <v>100000</v>
      </c>
      <c r="I52" s="2">
        <v>200000</v>
      </c>
      <c r="J52" s="253">
        <v>100000</v>
      </c>
      <c r="K52" s="2">
        <v>630000</v>
      </c>
      <c r="L52" s="253">
        <v>100000</v>
      </c>
      <c r="M52" s="252">
        <v>150000</v>
      </c>
      <c r="N52" s="253">
        <v>0</v>
      </c>
      <c r="O52" s="253">
        <v>100000</v>
      </c>
      <c r="P52" s="253">
        <v>0</v>
      </c>
      <c r="Q52" s="2">
        <v>2000000</v>
      </c>
      <c r="R52" s="2">
        <v>0</v>
      </c>
      <c r="S52" s="253">
        <f t="shared" si="5"/>
        <v>5200000</v>
      </c>
      <c r="T52" s="253">
        <f t="shared" si="6"/>
        <v>68830000</v>
      </c>
    </row>
    <row r="53" spans="1:20" s="257" customFormat="1" x14ac:dyDescent="0.3">
      <c r="A53" s="258"/>
      <c r="B53" s="257" t="s">
        <v>75</v>
      </c>
      <c r="C53" s="249">
        <f t="shared" si="4"/>
        <v>76200000</v>
      </c>
      <c r="D53" s="250">
        <v>0</v>
      </c>
      <c r="E53" s="251">
        <v>1100000</v>
      </c>
      <c r="F53" s="2">
        <v>420000</v>
      </c>
      <c r="G53" s="249">
        <v>300000</v>
      </c>
      <c r="H53" s="251">
        <v>100000</v>
      </c>
      <c r="I53" s="2">
        <v>200000</v>
      </c>
      <c r="J53" s="253">
        <v>100000</v>
      </c>
      <c r="K53" s="2">
        <v>630000</v>
      </c>
      <c r="L53" s="253">
        <v>100000</v>
      </c>
      <c r="M53" s="252">
        <v>150000</v>
      </c>
      <c r="N53" s="253">
        <v>0</v>
      </c>
      <c r="O53" s="253">
        <v>100000</v>
      </c>
      <c r="P53" s="253">
        <v>0</v>
      </c>
      <c r="Q53" s="2">
        <v>2000000</v>
      </c>
      <c r="R53" s="2">
        <v>0</v>
      </c>
      <c r="S53" s="253">
        <f t="shared" si="5"/>
        <v>5200000</v>
      </c>
      <c r="T53" s="253">
        <f t="shared" si="6"/>
        <v>71000000</v>
      </c>
    </row>
    <row r="54" spans="1:20" s="257" customFormat="1" x14ac:dyDescent="0.3">
      <c r="A54" s="258"/>
      <c r="B54" s="257" t="s">
        <v>76</v>
      </c>
      <c r="C54" s="249">
        <f t="shared" si="4"/>
        <v>78370000</v>
      </c>
      <c r="D54" s="250">
        <v>0</v>
      </c>
      <c r="E54" s="251">
        <v>1100000</v>
      </c>
      <c r="F54" s="2">
        <v>420000</v>
      </c>
      <c r="G54" s="249">
        <v>300000</v>
      </c>
      <c r="H54" s="251">
        <v>100000</v>
      </c>
      <c r="I54" s="2">
        <v>200000</v>
      </c>
      <c r="J54" s="253">
        <v>100000</v>
      </c>
      <c r="K54" s="2">
        <v>630000</v>
      </c>
      <c r="L54" s="253">
        <v>100000</v>
      </c>
      <c r="M54" s="252">
        <v>150000</v>
      </c>
      <c r="N54" s="253">
        <v>0</v>
      </c>
      <c r="O54" s="253">
        <v>100000</v>
      </c>
      <c r="P54" s="253">
        <v>0</v>
      </c>
      <c r="Q54" s="2">
        <v>2000000</v>
      </c>
      <c r="R54" s="2">
        <v>0</v>
      </c>
      <c r="S54" s="253">
        <f t="shared" si="5"/>
        <v>5200000</v>
      </c>
      <c r="T54" s="253">
        <f t="shared" si="6"/>
        <v>73170000</v>
      </c>
    </row>
    <row r="55" spans="1:20" s="257" customFormat="1" x14ac:dyDescent="0.3">
      <c r="A55" s="258"/>
      <c r="B55" s="257" t="s">
        <v>77</v>
      </c>
      <c r="C55" s="249">
        <f t="shared" si="4"/>
        <v>80540000</v>
      </c>
      <c r="D55" s="250">
        <v>0</v>
      </c>
      <c r="E55" s="251">
        <v>1100000</v>
      </c>
      <c r="F55" s="2">
        <v>420000</v>
      </c>
      <c r="G55" s="249">
        <v>300000</v>
      </c>
      <c r="H55" s="251">
        <v>100000</v>
      </c>
      <c r="I55" s="2">
        <v>200000</v>
      </c>
      <c r="J55" s="253">
        <v>100000</v>
      </c>
      <c r="K55" s="2">
        <v>630000</v>
      </c>
      <c r="L55" s="253">
        <v>100000</v>
      </c>
      <c r="M55" s="252">
        <v>150000</v>
      </c>
      <c r="N55" s="253">
        <v>0</v>
      </c>
      <c r="O55" s="253">
        <v>100000</v>
      </c>
      <c r="P55" s="253">
        <v>0</v>
      </c>
      <c r="Q55" s="2">
        <v>2000000</v>
      </c>
      <c r="R55" s="2">
        <v>0</v>
      </c>
      <c r="S55" s="253">
        <f t="shared" si="5"/>
        <v>5200000</v>
      </c>
      <c r="T55" s="253">
        <f t="shared" si="6"/>
        <v>75340000</v>
      </c>
    </row>
    <row r="56" spans="1:20" s="257" customFormat="1" x14ac:dyDescent="0.3">
      <c r="A56" s="258"/>
      <c r="B56" s="257" t="s">
        <v>78</v>
      </c>
      <c r="C56" s="249">
        <f t="shared" si="4"/>
        <v>82710000</v>
      </c>
      <c r="D56" s="250">
        <v>0</v>
      </c>
      <c r="E56" s="251">
        <v>1100000</v>
      </c>
      <c r="F56" s="2">
        <v>420000</v>
      </c>
      <c r="G56" s="249">
        <v>300000</v>
      </c>
      <c r="H56" s="251">
        <v>100000</v>
      </c>
      <c r="I56" s="2">
        <v>200000</v>
      </c>
      <c r="J56" s="253">
        <v>100000</v>
      </c>
      <c r="K56" s="2">
        <v>630000</v>
      </c>
      <c r="L56" s="253">
        <v>100000</v>
      </c>
      <c r="M56" s="252">
        <v>150000</v>
      </c>
      <c r="N56" s="253">
        <v>0</v>
      </c>
      <c r="O56" s="253">
        <v>100000</v>
      </c>
      <c r="P56" s="253">
        <v>0</v>
      </c>
      <c r="Q56" s="2">
        <v>2000000</v>
      </c>
      <c r="R56" s="2">
        <v>0</v>
      </c>
      <c r="S56" s="253">
        <f t="shared" si="5"/>
        <v>5200000</v>
      </c>
      <c r="T56" s="253">
        <f t="shared" si="6"/>
        <v>77510000</v>
      </c>
    </row>
    <row r="57" spans="1:20" s="257" customFormat="1" x14ac:dyDescent="0.3">
      <c r="A57" s="258"/>
      <c r="B57" s="257" t="s">
        <v>79</v>
      </c>
      <c r="C57" s="249">
        <f t="shared" si="4"/>
        <v>84880000</v>
      </c>
      <c r="D57" s="250">
        <v>0</v>
      </c>
      <c r="E57" s="251">
        <v>1100000</v>
      </c>
      <c r="F57" s="2">
        <v>420000</v>
      </c>
      <c r="G57" s="249">
        <v>300000</v>
      </c>
      <c r="H57" s="251">
        <v>100000</v>
      </c>
      <c r="I57" s="2">
        <v>200000</v>
      </c>
      <c r="J57" s="253">
        <v>100000</v>
      </c>
      <c r="K57" s="2">
        <v>630000</v>
      </c>
      <c r="L57" s="253">
        <v>100000</v>
      </c>
      <c r="M57" s="252">
        <v>150000</v>
      </c>
      <c r="N57" s="253">
        <v>0</v>
      </c>
      <c r="O57" s="253">
        <v>100000</v>
      </c>
      <c r="P57" s="253">
        <v>0</v>
      </c>
      <c r="Q57" s="2">
        <v>2000000</v>
      </c>
      <c r="R57" s="2">
        <v>0</v>
      </c>
      <c r="S57" s="253">
        <f t="shared" si="5"/>
        <v>5200000</v>
      </c>
      <c r="T57" s="253">
        <f t="shared" si="6"/>
        <v>79680000</v>
      </c>
    </row>
    <row r="58" spans="1:20" s="257" customFormat="1" x14ac:dyDescent="0.3">
      <c r="A58" s="258"/>
      <c r="B58" s="257" t="s">
        <v>80</v>
      </c>
      <c r="C58" s="249">
        <f t="shared" si="4"/>
        <v>87050000</v>
      </c>
      <c r="D58" s="250">
        <v>0</v>
      </c>
      <c r="E58" s="251">
        <v>1100000</v>
      </c>
      <c r="F58" s="2">
        <v>420000</v>
      </c>
      <c r="G58" s="249">
        <v>300000</v>
      </c>
      <c r="H58" s="251">
        <v>100000</v>
      </c>
      <c r="I58" s="2">
        <v>200000</v>
      </c>
      <c r="J58" s="253">
        <v>100000</v>
      </c>
      <c r="K58" s="2">
        <v>630000</v>
      </c>
      <c r="L58" s="253">
        <v>100000</v>
      </c>
      <c r="M58" s="252">
        <v>150000</v>
      </c>
      <c r="N58" s="253">
        <v>0</v>
      </c>
      <c r="O58" s="253">
        <v>100000</v>
      </c>
      <c r="P58" s="253">
        <v>0</v>
      </c>
      <c r="Q58" s="2">
        <v>2000000</v>
      </c>
      <c r="R58" s="2">
        <v>0</v>
      </c>
      <c r="S58" s="253">
        <f t="shared" si="5"/>
        <v>5200000</v>
      </c>
      <c r="T58" s="253">
        <f t="shared" si="6"/>
        <v>81850000</v>
      </c>
    </row>
    <row r="59" spans="1:20" s="257" customFormat="1" x14ac:dyDescent="0.3">
      <c r="A59" s="258"/>
      <c r="B59" s="257" t="s">
        <v>81</v>
      </c>
      <c r="C59" s="249">
        <f t="shared" si="4"/>
        <v>89220000</v>
      </c>
      <c r="D59" s="250">
        <v>0</v>
      </c>
      <c r="E59" s="251">
        <v>1100000</v>
      </c>
      <c r="F59" s="2">
        <v>420000</v>
      </c>
      <c r="G59" s="249">
        <v>300000</v>
      </c>
      <c r="H59" s="251">
        <v>100000</v>
      </c>
      <c r="I59" s="2">
        <v>200000</v>
      </c>
      <c r="J59" s="253">
        <v>100000</v>
      </c>
      <c r="K59" s="2">
        <v>630000</v>
      </c>
      <c r="L59" s="253">
        <v>100000</v>
      </c>
      <c r="M59" s="252">
        <v>150000</v>
      </c>
      <c r="N59" s="253">
        <v>0</v>
      </c>
      <c r="O59" s="253">
        <v>100000</v>
      </c>
      <c r="P59" s="253">
        <v>0</v>
      </c>
      <c r="Q59" s="2">
        <v>2000000</v>
      </c>
      <c r="R59" s="2">
        <v>0</v>
      </c>
      <c r="S59" s="253">
        <f t="shared" si="5"/>
        <v>5200000</v>
      </c>
      <c r="T59" s="253">
        <f t="shared" si="6"/>
        <v>84020000</v>
      </c>
    </row>
    <row r="60" spans="1:20" s="257" customFormat="1" x14ac:dyDescent="0.3">
      <c r="A60" s="258"/>
      <c r="B60" s="257" t="s">
        <v>82</v>
      </c>
      <c r="C60" s="249">
        <f t="shared" si="4"/>
        <v>91390000</v>
      </c>
      <c r="D60" s="250">
        <v>0</v>
      </c>
      <c r="E60" s="251">
        <v>1100000</v>
      </c>
      <c r="F60" s="2">
        <v>420000</v>
      </c>
      <c r="G60" s="249">
        <v>300000</v>
      </c>
      <c r="H60" s="251">
        <v>100000</v>
      </c>
      <c r="I60" s="2">
        <v>200000</v>
      </c>
      <c r="J60" s="253">
        <v>100000</v>
      </c>
      <c r="K60" s="2">
        <v>630000</v>
      </c>
      <c r="L60" s="253">
        <v>100000</v>
      </c>
      <c r="M60" s="252">
        <v>150000</v>
      </c>
      <c r="N60" s="253">
        <v>0</v>
      </c>
      <c r="O60" s="253">
        <v>100000</v>
      </c>
      <c r="P60" s="253">
        <v>0</v>
      </c>
      <c r="Q60" s="2">
        <v>2000000</v>
      </c>
      <c r="R60" s="2">
        <v>0</v>
      </c>
      <c r="S60" s="253">
        <f t="shared" si="5"/>
        <v>5200000</v>
      </c>
      <c r="T60" s="253">
        <f t="shared" si="6"/>
        <v>86190000</v>
      </c>
    </row>
    <row r="61" spans="1:20" s="257" customFormat="1" x14ac:dyDescent="0.3">
      <c r="A61" s="258"/>
      <c r="B61" s="257" t="s">
        <v>83</v>
      </c>
      <c r="C61" s="249">
        <f t="shared" si="4"/>
        <v>93560000</v>
      </c>
      <c r="D61" s="250">
        <v>0</v>
      </c>
      <c r="E61" s="251">
        <v>1100000</v>
      </c>
      <c r="F61" s="2">
        <v>420000</v>
      </c>
      <c r="G61" s="249">
        <v>300000</v>
      </c>
      <c r="H61" s="251">
        <v>100000</v>
      </c>
      <c r="I61" s="2">
        <v>200000</v>
      </c>
      <c r="J61" s="253">
        <v>100000</v>
      </c>
      <c r="K61" s="2">
        <v>630000</v>
      </c>
      <c r="L61" s="253">
        <v>100000</v>
      </c>
      <c r="M61" s="252">
        <v>150000</v>
      </c>
      <c r="N61" s="253">
        <v>0</v>
      </c>
      <c r="O61" s="253">
        <v>100000</v>
      </c>
      <c r="P61" s="253">
        <v>0</v>
      </c>
      <c r="Q61" s="2">
        <v>2000000</v>
      </c>
      <c r="R61" s="2">
        <v>0</v>
      </c>
      <c r="S61" s="253">
        <f t="shared" si="5"/>
        <v>5200000</v>
      </c>
      <c r="T61" s="253">
        <f t="shared" si="6"/>
        <v>88360000</v>
      </c>
    </row>
    <row r="62" spans="1:20" s="257" customFormat="1" x14ac:dyDescent="0.3">
      <c r="A62" s="258"/>
      <c r="B62" s="257" t="s">
        <v>84</v>
      </c>
      <c r="C62" s="249">
        <f t="shared" si="4"/>
        <v>95730000</v>
      </c>
      <c r="D62" s="250">
        <v>0</v>
      </c>
      <c r="E62" s="251">
        <v>1100000</v>
      </c>
      <c r="F62" s="2">
        <v>420000</v>
      </c>
      <c r="G62" s="249">
        <v>300000</v>
      </c>
      <c r="H62" s="251">
        <v>100000</v>
      </c>
      <c r="I62" s="2">
        <v>200000</v>
      </c>
      <c r="J62" s="253">
        <v>100000</v>
      </c>
      <c r="K62" s="2">
        <v>630000</v>
      </c>
      <c r="L62" s="253">
        <v>100000</v>
      </c>
      <c r="M62" s="252">
        <v>150000</v>
      </c>
      <c r="N62" s="253">
        <v>0</v>
      </c>
      <c r="O62" s="253">
        <v>100000</v>
      </c>
      <c r="P62" s="253">
        <v>0</v>
      </c>
      <c r="Q62" s="2">
        <v>2000000</v>
      </c>
      <c r="R62" s="2">
        <v>0</v>
      </c>
      <c r="S62" s="253">
        <f t="shared" si="5"/>
        <v>5200000</v>
      </c>
      <c r="T62" s="253">
        <f t="shared" si="6"/>
        <v>90530000</v>
      </c>
    </row>
    <row r="63" spans="1:20" s="257" customFormat="1" x14ac:dyDescent="0.3">
      <c r="A63" s="258">
        <v>2028</v>
      </c>
      <c r="B63" s="257" t="s">
        <v>73</v>
      </c>
      <c r="C63" s="249">
        <f t="shared" si="4"/>
        <v>97900000</v>
      </c>
      <c r="D63" s="250">
        <v>0</v>
      </c>
      <c r="E63" s="251">
        <v>1100000</v>
      </c>
      <c r="F63" s="2">
        <v>420000</v>
      </c>
      <c r="G63" s="249">
        <v>300000</v>
      </c>
      <c r="H63" s="251">
        <v>100000</v>
      </c>
      <c r="I63" s="2">
        <v>200000</v>
      </c>
      <c r="J63" s="253">
        <v>100000</v>
      </c>
      <c r="K63" s="2">
        <v>630000</v>
      </c>
      <c r="L63" s="253">
        <v>100000</v>
      </c>
      <c r="M63" s="252">
        <v>150000</v>
      </c>
      <c r="N63" s="253">
        <v>0</v>
      </c>
      <c r="O63" s="253">
        <v>100000</v>
      </c>
      <c r="P63" s="253">
        <v>0</v>
      </c>
      <c r="Q63" s="2">
        <v>2000000</v>
      </c>
      <c r="R63" s="2">
        <v>0</v>
      </c>
      <c r="S63" s="253">
        <f t="shared" si="5"/>
        <v>5200000</v>
      </c>
      <c r="T63" s="253">
        <f t="shared" si="6"/>
        <v>92700000</v>
      </c>
    </row>
    <row r="64" spans="1:20" s="257" customFormat="1" x14ac:dyDescent="0.3">
      <c r="A64" s="258"/>
      <c r="B64" s="257" t="s">
        <v>74</v>
      </c>
      <c r="C64" s="249">
        <f t="shared" si="4"/>
        <v>100070000</v>
      </c>
      <c r="D64" s="250">
        <v>0</v>
      </c>
      <c r="E64" s="251">
        <v>1100000</v>
      </c>
      <c r="F64" s="2">
        <v>420000</v>
      </c>
      <c r="G64" s="249">
        <v>300000</v>
      </c>
      <c r="H64" s="251">
        <v>100000</v>
      </c>
      <c r="I64" s="2">
        <v>200000</v>
      </c>
      <c r="J64" s="253">
        <v>100000</v>
      </c>
      <c r="K64" s="2">
        <v>630000</v>
      </c>
      <c r="L64" s="253">
        <v>100000</v>
      </c>
      <c r="M64" s="252">
        <v>150000</v>
      </c>
      <c r="N64" s="253">
        <v>0</v>
      </c>
      <c r="O64" s="253">
        <v>100000</v>
      </c>
      <c r="P64" s="253">
        <v>0</v>
      </c>
      <c r="Q64" s="2">
        <v>2000000</v>
      </c>
      <c r="R64" s="2">
        <v>0</v>
      </c>
      <c r="S64" s="253">
        <f t="shared" si="5"/>
        <v>5200000</v>
      </c>
      <c r="T64" s="253">
        <f t="shared" si="6"/>
        <v>94870000</v>
      </c>
    </row>
    <row r="65" spans="1:20" s="257" customFormat="1" x14ac:dyDescent="0.3">
      <c r="A65" s="258"/>
      <c r="B65" s="257" t="s">
        <v>75</v>
      </c>
      <c r="C65" s="249">
        <f t="shared" si="4"/>
        <v>102240000</v>
      </c>
      <c r="D65" s="250">
        <v>0</v>
      </c>
      <c r="E65" s="251">
        <v>1100000</v>
      </c>
      <c r="F65" s="2">
        <v>420000</v>
      </c>
      <c r="G65" s="249">
        <v>300000</v>
      </c>
      <c r="H65" s="251">
        <v>100000</v>
      </c>
      <c r="I65" s="2">
        <v>200000</v>
      </c>
      <c r="J65" s="253">
        <v>100000</v>
      </c>
      <c r="K65" s="2">
        <v>630000</v>
      </c>
      <c r="L65" s="253">
        <v>100000</v>
      </c>
      <c r="M65" s="252">
        <v>150000</v>
      </c>
      <c r="N65" s="253">
        <v>0</v>
      </c>
      <c r="O65" s="253">
        <v>100000</v>
      </c>
      <c r="P65" s="253">
        <v>0</v>
      </c>
      <c r="Q65" s="2">
        <v>2000000</v>
      </c>
      <c r="R65" s="2">
        <v>0</v>
      </c>
      <c r="S65" s="253">
        <f t="shared" si="5"/>
        <v>5200000</v>
      </c>
      <c r="T65" s="253">
        <f t="shared" si="6"/>
        <v>97040000</v>
      </c>
    </row>
    <row r="66" spans="1:20" s="257" customFormat="1" x14ac:dyDescent="0.3">
      <c r="A66" s="258"/>
      <c r="B66" s="257" t="s">
        <v>76</v>
      </c>
      <c r="C66" s="249">
        <f t="shared" si="4"/>
        <v>104410000</v>
      </c>
      <c r="D66" s="250">
        <v>0</v>
      </c>
      <c r="E66" s="251">
        <v>1100000</v>
      </c>
      <c r="F66" s="2">
        <v>420000</v>
      </c>
      <c r="G66" s="249">
        <v>300000</v>
      </c>
      <c r="H66" s="251">
        <v>100000</v>
      </c>
      <c r="I66" s="2">
        <v>200000</v>
      </c>
      <c r="J66" s="253">
        <v>100000</v>
      </c>
      <c r="K66" s="2">
        <v>630000</v>
      </c>
      <c r="L66" s="253">
        <v>100000</v>
      </c>
      <c r="M66" s="252">
        <v>150000</v>
      </c>
      <c r="N66" s="253">
        <v>0</v>
      </c>
      <c r="O66" s="253">
        <v>100000</v>
      </c>
      <c r="P66" s="253">
        <v>0</v>
      </c>
      <c r="Q66" s="2">
        <v>2000000</v>
      </c>
      <c r="R66" s="2">
        <v>0</v>
      </c>
      <c r="S66" s="253">
        <f t="shared" si="5"/>
        <v>5200000</v>
      </c>
      <c r="T66" s="253">
        <f t="shared" si="6"/>
        <v>99210000</v>
      </c>
    </row>
    <row r="67" spans="1:20" s="257" customFormat="1" x14ac:dyDescent="0.3">
      <c r="A67" s="258"/>
      <c r="B67" s="257" t="s">
        <v>77</v>
      </c>
      <c r="C67" s="249">
        <f t="shared" si="4"/>
        <v>106580000</v>
      </c>
      <c r="D67" s="250">
        <v>0</v>
      </c>
      <c r="E67" s="251">
        <v>1100000</v>
      </c>
      <c r="F67" s="2">
        <v>420000</v>
      </c>
      <c r="G67" s="249">
        <v>300000</v>
      </c>
      <c r="H67" s="251">
        <v>100000</v>
      </c>
      <c r="I67" s="2">
        <v>200000</v>
      </c>
      <c r="J67" s="253">
        <v>100000</v>
      </c>
      <c r="K67" s="2">
        <v>630000</v>
      </c>
      <c r="L67" s="253">
        <v>100000</v>
      </c>
      <c r="M67" s="252">
        <v>150000</v>
      </c>
      <c r="N67" s="253">
        <v>0</v>
      </c>
      <c r="O67" s="253">
        <v>100000</v>
      </c>
      <c r="P67" s="253">
        <v>0</v>
      </c>
      <c r="Q67" s="2">
        <v>2000000</v>
      </c>
      <c r="R67" s="2">
        <v>0</v>
      </c>
      <c r="S67" s="253">
        <f t="shared" ref="S67:S98" si="7">SUM(D67:R67)</f>
        <v>5200000</v>
      </c>
      <c r="T67" s="253">
        <f t="shared" si="6"/>
        <v>101380000</v>
      </c>
    </row>
    <row r="68" spans="1:20" s="257" customFormat="1" x14ac:dyDescent="0.3">
      <c r="A68" s="258"/>
      <c r="B68" s="257" t="s">
        <v>78</v>
      </c>
      <c r="C68" s="249">
        <f t="shared" si="4"/>
        <v>108750000</v>
      </c>
      <c r="D68" s="250">
        <v>0</v>
      </c>
      <c r="E68" s="251">
        <v>1100000</v>
      </c>
      <c r="F68" s="2">
        <v>420000</v>
      </c>
      <c r="G68" s="249">
        <v>300000</v>
      </c>
      <c r="H68" s="251">
        <v>100000</v>
      </c>
      <c r="I68" s="2">
        <v>200000</v>
      </c>
      <c r="J68" s="253">
        <v>100000</v>
      </c>
      <c r="K68" s="2">
        <v>630000</v>
      </c>
      <c r="L68" s="253">
        <v>100000</v>
      </c>
      <c r="M68" s="252">
        <v>150000</v>
      </c>
      <c r="N68" s="253">
        <v>0</v>
      </c>
      <c r="O68" s="253">
        <v>100000</v>
      </c>
      <c r="P68" s="253">
        <v>0</v>
      </c>
      <c r="Q68" s="2">
        <v>2000000</v>
      </c>
      <c r="R68" s="2">
        <v>0</v>
      </c>
      <c r="S68" s="253">
        <f t="shared" si="7"/>
        <v>5200000</v>
      </c>
      <c r="T68" s="253">
        <f t="shared" si="6"/>
        <v>103550000</v>
      </c>
    </row>
    <row r="69" spans="1:20" s="257" customFormat="1" x14ac:dyDescent="0.3">
      <c r="A69" s="258"/>
      <c r="B69" s="257" t="s">
        <v>79</v>
      </c>
      <c r="C69" s="249">
        <f t="shared" si="4"/>
        <v>110920000</v>
      </c>
      <c r="D69" s="250">
        <v>0</v>
      </c>
      <c r="E69" s="251">
        <v>1100000</v>
      </c>
      <c r="F69" s="2">
        <v>420000</v>
      </c>
      <c r="G69" s="249">
        <v>300000</v>
      </c>
      <c r="H69" s="251">
        <v>100000</v>
      </c>
      <c r="I69" s="2">
        <v>200000</v>
      </c>
      <c r="J69" s="253">
        <v>100000</v>
      </c>
      <c r="K69" s="2">
        <v>630000</v>
      </c>
      <c r="L69" s="253">
        <v>100000</v>
      </c>
      <c r="M69" s="252">
        <v>150000</v>
      </c>
      <c r="N69" s="253">
        <v>0</v>
      </c>
      <c r="O69" s="253">
        <v>100000</v>
      </c>
      <c r="P69" s="253">
        <v>0</v>
      </c>
      <c r="Q69" s="2">
        <v>2000000</v>
      </c>
      <c r="R69" s="2">
        <v>0</v>
      </c>
      <c r="S69" s="253">
        <f t="shared" si="7"/>
        <v>5200000</v>
      </c>
      <c r="T69" s="253">
        <f t="shared" si="6"/>
        <v>105720000</v>
      </c>
    </row>
    <row r="70" spans="1:20" s="257" customFormat="1" x14ac:dyDescent="0.3">
      <c r="A70" s="258"/>
      <c r="B70" s="257" t="s">
        <v>80</v>
      </c>
      <c r="C70" s="249">
        <f t="shared" si="4"/>
        <v>113090000</v>
      </c>
      <c r="D70" s="250">
        <v>0</v>
      </c>
      <c r="E70" s="251">
        <v>1100000</v>
      </c>
      <c r="F70" s="2">
        <v>420000</v>
      </c>
      <c r="G70" s="249">
        <v>300000</v>
      </c>
      <c r="H70" s="251">
        <v>100000</v>
      </c>
      <c r="I70" s="2">
        <v>200000</v>
      </c>
      <c r="J70" s="253">
        <v>100000</v>
      </c>
      <c r="K70" s="2">
        <v>630000</v>
      </c>
      <c r="L70" s="253">
        <v>100000</v>
      </c>
      <c r="M70" s="252">
        <v>150000</v>
      </c>
      <c r="N70" s="253">
        <v>0</v>
      </c>
      <c r="O70" s="253">
        <v>100000</v>
      </c>
      <c r="P70" s="253">
        <v>0</v>
      </c>
      <c r="Q70" s="2">
        <v>2000000</v>
      </c>
      <c r="R70" s="2">
        <v>0</v>
      </c>
      <c r="S70" s="253">
        <f t="shared" si="7"/>
        <v>5200000</v>
      </c>
      <c r="T70" s="253">
        <f t="shared" si="6"/>
        <v>107890000</v>
      </c>
    </row>
    <row r="71" spans="1:20" s="257" customFormat="1" x14ac:dyDescent="0.3">
      <c r="A71" s="258"/>
      <c r="B71" s="257" t="s">
        <v>81</v>
      </c>
      <c r="C71" s="249">
        <f t="shared" si="4"/>
        <v>115260000</v>
      </c>
      <c r="D71" s="250">
        <v>0</v>
      </c>
      <c r="E71" s="251">
        <v>1100000</v>
      </c>
      <c r="F71" s="2">
        <v>420000</v>
      </c>
      <c r="G71" s="249">
        <v>300000</v>
      </c>
      <c r="H71" s="251">
        <v>100000</v>
      </c>
      <c r="I71" s="2">
        <v>200000</v>
      </c>
      <c r="J71" s="253">
        <v>100000</v>
      </c>
      <c r="K71" s="2">
        <v>630000</v>
      </c>
      <c r="L71" s="253">
        <v>100000</v>
      </c>
      <c r="M71" s="252">
        <v>150000</v>
      </c>
      <c r="N71" s="253">
        <v>0</v>
      </c>
      <c r="O71" s="253">
        <v>100000</v>
      </c>
      <c r="P71" s="253">
        <v>0</v>
      </c>
      <c r="Q71" s="2">
        <v>2000000</v>
      </c>
      <c r="R71" s="2">
        <v>0</v>
      </c>
      <c r="S71" s="253">
        <f t="shared" si="7"/>
        <v>5200000</v>
      </c>
      <c r="T71" s="253">
        <f t="shared" si="6"/>
        <v>110060000</v>
      </c>
    </row>
    <row r="72" spans="1:20" s="257" customFormat="1" x14ac:dyDescent="0.3">
      <c r="A72" s="258"/>
      <c r="B72" s="257" t="s">
        <v>82</v>
      </c>
      <c r="C72" s="249">
        <f t="shared" si="4"/>
        <v>117430000</v>
      </c>
      <c r="D72" s="250">
        <v>0</v>
      </c>
      <c r="E72" s="251">
        <v>1100000</v>
      </c>
      <c r="F72" s="2">
        <v>420000</v>
      </c>
      <c r="G72" s="249">
        <v>300000</v>
      </c>
      <c r="H72" s="251">
        <v>100000</v>
      </c>
      <c r="I72" s="2">
        <v>200000</v>
      </c>
      <c r="J72" s="253">
        <v>100000</v>
      </c>
      <c r="K72" s="2">
        <v>630000</v>
      </c>
      <c r="L72" s="253">
        <v>100000</v>
      </c>
      <c r="M72" s="252">
        <v>150000</v>
      </c>
      <c r="N72" s="253">
        <v>0</v>
      </c>
      <c r="O72" s="253">
        <v>100000</v>
      </c>
      <c r="P72" s="253">
        <v>0</v>
      </c>
      <c r="Q72" s="2">
        <v>2000000</v>
      </c>
      <c r="R72" s="2">
        <v>0</v>
      </c>
      <c r="S72" s="253">
        <f t="shared" si="7"/>
        <v>5200000</v>
      </c>
      <c r="T72" s="253">
        <f t="shared" si="6"/>
        <v>112230000</v>
      </c>
    </row>
    <row r="73" spans="1:20" s="257" customFormat="1" x14ac:dyDescent="0.3">
      <c r="A73" s="258"/>
      <c r="B73" s="257" t="s">
        <v>83</v>
      </c>
      <c r="C73" s="249">
        <f t="shared" si="4"/>
        <v>119600000</v>
      </c>
      <c r="D73" s="250">
        <v>0</v>
      </c>
      <c r="E73" s="251">
        <v>1100000</v>
      </c>
      <c r="F73" s="2">
        <v>420000</v>
      </c>
      <c r="G73" s="249">
        <v>300000</v>
      </c>
      <c r="H73" s="251">
        <v>100000</v>
      </c>
      <c r="I73" s="2">
        <v>200000</v>
      </c>
      <c r="J73" s="253">
        <v>100000</v>
      </c>
      <c r="K73" s="2">
        <v>630000</v>
      </c>
      <c r="L73" s="253">
        <v>100000</v>
      </c>
      <c r="M73" s="252">
        <v>150000</v>
      </c>
      <c r="N73" s="253">
        <v>0</v>
      </c>
      <c r="O73" s="253">
        <v>100000</v>
      </c>
      <c r="P73" s="253">
        <v>0</v>
      </c>
      <c r="Q73" s="2">
        <v>2000000</v>
      </c>
      <c r="R73" s="2">
        <v>0</v>
      </c>
      <c r="S73" s="253">
        <f t="shared" si="7"/>
        <v>5200000</v>
      </c>
      <c r="T73" s="253">
        <f t="shared" si="6"/>
        <v>114400000</v>
      </c>
    </row>
    <row r="74" spans="1:20" s="257" customFormat="1" x14ac:dyDescent="0.3">
      <c r="A74" s="258"/>
      <c r="B74" s="257" t="s">
        <v>84</v>
      </c>
      <c r="C74" s="249">
        <f t="shared" si="4"/>
        <v>121770000</v>
      </c>
      <c r="D74" s="250">
        <v>0</v>
      </c>
      <c r="E74" s="251">
        <v>1100000</v>
      </c>
      <c r="F74" s="2">
        <v>420000</v>
      </c>
      <c r="G74" s="249">
        <v>300000</v>
      </c>
      <c r="H74" s="251">
        <v>100000</v>
      </c>
      <c r="I74" s="2">
        <v>200000</v>
      </c>
      <c r="J74" s="253">
        <v>100000</v>
      </c>
      <c r="K74" s="2">
        <v>630000</v>
      </c>
      <c r="L74" s="253">
        <v>100000</v>
      </c>
      <c r="M74" s="252">
        <v>150000</v>
      </c>
      <c r="N74" s="253">
        <v>0</v>
      </c>
      <c r="O74" s="253">
        <v>100000</v>
      </c>
      <c r="P74" s="253">
        <v>0</v>
      </c>
      <c r="Q74" s="2">
        <v>2000000</v>
      </c>
      <c r="R74" s="2">
        <v>0</v>
      </c>
      <c r="S74" s="253">
        <f t="shared" si="7"/>
        <v>5200000</v>
      </c>
      <c r="T74" s="253">
        <f t="shared" si="6"/>
        <v>116570000</v>
      </c>
    </row>
    <row r="75" spans="1:20" s="257" customFormat="1" x14ac:dyDescent="0.3">
      <c r="A75" s="258">
        <v>2029</v>
      </c>
      <c r="B75" s="257" t="s">
        <v>73</v>
      </c>
      <c r="C75" s="249">
        <f t="shared" si="4"/>
        <v>123940000</v>
      </c>
      <c r="D75" s="250">
        <v>0</v>
      </c>
      <c r="E75" s="251">
        <v>1100000</v>
      </c>
      <c r="F75" s="2">
        <v>420000</v>
      </c>
      <c r="G75" s="249">
        <v>300000</v>
      </c>
      <c r="H75" s="251">
        <v>100000</v>
      </c>
      <c r="I75" s="2">
        <v>200000</v>
      </c>
      <c r="J75" s="253">
        <v>100000</v>
      </c>
      <c r="K75" s="2">
        <v>630000</v>
      </c>
      <c r="L75" s="253">
        <v>100000</v>
      </c>
      <c r="M75" s="252">
        <v>150000</v>
      </c>
      <c r="N75" s="253">
        <v>0</v>
      </c>
      <c r="O75" s="253">
        <v>100000</v>
      </c>
      <c r="P75" s="253">
        <v>0</v>
      </c>
      <c r="Q75" s="2">
        <v>2000000</v>
      </c>
      <c r="R75" s="2">
        <v>0</v>
      </c>
      <c r="S75" s="253">
        <f t="shared" si="7"/>
        <v>5200000</v>
      </c>
      <c r="T75" s="253">
        <f t="shared" si="6"/>
        <v>118740000</v>
      </c>
    </row>
    <row r="76" spans="1:20" s="257" customFormat="1" x14ac:dyDescent="0.3">
      <c r="A76" s="258"/>
      <c r="B76" s="257" t="s">
        <v>74</v>
      </c>
      <c r="C76" s="249">
        <f t="shared" si="4"/>
        <v>126110000</v>
      </c>
      <c r="D76" s="250">
        <v>0</v>
      </c>
      <c r="E76" s="251">
        <v>1100000</v>
      </c>
      <c r="F76" s="2">
        <v>420000</v>
      </c>
      <c r="G76" s="249">
        <v>300000</v>
      </c>
      <c r="H76" s="251">
        <v>100000</v>
      </c>
      <c r="I76" s="2">
        <v>200000</v>
      </c>
      <c r="J76" s="253">
        <v>100000</v>
      </c>
      <c r="K76" s="2">
        <v>630000</v>
      </c>
      <c r="L76" s="253">
        <v>100000</v>
      </c>
      <c r="M76" s="252">
        <v>150000</v>
      </c>
      <c r="N76" s="253">
        <v>0</v>
      </c>
      <c r="O76" s="253">
        <v>100000</v>
      </c>
      <c r="P76" s="253">
        <v>0</v>
      </c>
      <c r="Q76" s="2">
        <v>2000000</v>
      </c>
      <c r="R76" s="2">
        <v>0</v>
      </c>
      <c r="S76" s="253">
        <f t="shared" si="7"/>
        <v>5200000</v>
      </c>
      <c r="T76" s="253">
        <f t="shared" si="6"/>
        <v>120910000</v>
      </c>
    </row>
    <row r="77" spans="1:20" s="257" customFormat="1" x14ac:dyDescent="0.3">
      <c r="A77" s="258"/>
      <c r="B77" s="257" t="s">
        <v>75</v>
      </c>
      <c r="C77" s="249">
        <f t="shared" si="4"/>
        <v>128280000</v>
      </c>
      <c r="D77" s="250">
        <v>0</v>
      </c>
      <c r="E77" s="251">
        <v>1100000</v>
      </c>
      <c r="F77" s="2">
        <v>420000</v>
      </c>
      <c r="G77" s="249">
        <v>300000</v>
      </c>
      <c r="H77" s="251">
        <v>100000</v>
      </c>
      <c r="I77" s="2">
        <v>200000</v>
      </c>
      <c r="J77" s="253">
        <v>100000</v>
      </c>
      <c r="K77" s="2">
        <v>630000</v>
      </c>
      <c r="L77" s="253">
        <v>100000</v>
      </c>
      <c r="M77" s="252">
        <v>150000</v>
      </c>
      <c r="N77" s="253">
        <v>0</v>
      </c>
      <c r="O77" s="253">
        <v>100000</v>
      </c>
      <c r="P77" s="253">
        <v>0</v>
      </c>
      <c r="Q77" s="2">
        <v>2000000</v>
      </c>
      <c r="R77" s="2">
        <v>0</v>
      </c>
      <c r="S77" s="253">
        <f t="shared" si="7"/>
        <v>5200000</v>
      </c>
      <c r="T77" s="253">
        <f t="shared" ref="T77:T108" si="8" xml:space="preserve"> C77 - S77</f>
        <v>123080000</v>
      </c>
    </row>
    <row r="78" spans="1:20" s="257" customFormat="1" x14ac:dyDescent="0.3">
      <c r="A78" s="258"/>
      <c r="B78" s="257" t="s">
        <v>76</v>
      </c>
      <c r="C78" s="249">
        <f t="shared" si="4"/>
        <v>130450000</v>
      </c>
      <c r="D78" s="250">
        <v>0</v>
      </c>
      <c r="E78" s="251">
        <v>1100000</v>
      </c>
      <c r="F78" s="2">
        <v>420000</v>
      </c>
      <c r="G78" s="249">
        <v>300000</v>
      </c>
      <c r="H78" s="251">
        <v>100000</v>
      </c>
      <c r="I78" s="2">
        <v>200000</v>
      </c>
      <c r="J78" s="253">
        <v>100000</v>
      </c>
      <c r="K78" s="2">
        <v>630000</v>
      </c>
      <c r="L78" s="253">
        <v>100000</v>
      </c>
      <c r="M78" s="252">
        <v>150000</v>
      </c>
      <c r="N78" s="253">
        <v>0</v>
      </c>
      <c r="O78" s="253">
        <v>100000</v>
      </c>
      <c r="P78" s="253">
        <v>0</v>
      </c>
      <c r="Q78" s="2">
        <v>2000000</v>
      </c>
      <c r="R78" s="2">
        <v>0</v>
      </c>
      <c r="S78" s="253">
        <f t="shared" si="7"/>
        <v>5200000</v>
      </c>
      <c r="T78" s="253">
        <f t="shared" si="8"/>
        <v>125250000</v>
      </c>
    </row>
    <row r="79" spans="1:20" s="257" customFormat="1" x14ac:dyDescent="0.3">
      <c r="A79" s="258"/>
      <c r="B79" s="257" t="s">
        <v>77</v>
      </c>
      <c r="C79" s="249">
        <f t="shared" si="4"/>
        <v>132620000</v>
      </c>
      <c r="D79" s="250">
        <v>0</v>
      </c>
      <c r="E79" s="251">
        <v>1100000</v>
      </c>
      <c r="F79" s="2">
        <v>420000</v>
      </c>
      <c r="G79" s="249">
        <v>300000</v>
      </c>
      <c r="H79" s="251">
        <v>100000</v>
      </c>
      <c r="I79" s="2">
        <v>200000</v>
      </c>
      <c r="J79" s="253">
        <v>100000</v>
      </c>
      <c r="K79" s="2">
        <v>630000</v>
      </c>
      <c r="L79" s="253">
        <v>100000</v>
      </c>
      <c r="M79" s="252">
        <v>150000</v>
      </c>
      <c r="N79" s="253">
        <v>0</v>
      </c>
      <c r="O79" s="253">
        <v>100000</v>
      </c>
      <c r="P79" s="253">
        <v>0</v>
      </c>
      <c r="Q79" s="2">
        <v>2000000</v>
      </c>
      <c r="R79" s="2">
        <v>0</v>
      </c>
      <c r="S79" s="253">
        <f t="shared" si="7"/>
        <v>5200000</v>
      </c>
      <c r="T79" s="253">
        <f t="shared" si="8"/>
        <v>127420000</v>
      </c>
    </row>
    <row r="80" spans="1:20" s="257" customFormat="1" x14ac:dyDescent="0.3">
      <c r="A80" s="258"/>
      <c r="B80" s="257" t="s">
        <v>78</v>
      </c>
      <c r="C80" s="249">
        <f t="shared" si="4"/>
        <v>134790000</v>
      </c>
      <c r="D80" s="250">
        <v>0</v>
      </c>
      <c r="E80" s="251">
        <v>1100000</v>
      </c>
      <c r="F80" s="2">
        <v>420000</v>
      </c>
      <c r="G80" s="249">
        <v>300000</v>
      </c>
      <c r="H80" s="251">
        <v>100000</v>
      </c>
      <c r="I80" s="2">
        <v>200000</v>
      </c>
      <c r="J80" s="253">
        <v>100000</v>
      </c>
      <c r="K80" s="2">
        <v>630000</v>
      </c>
      <c r="L80" s="253">
        <v>100000</v>
      </c>
      <c r="M80" s="252">
        <v>150000</v>
      </c>
      <c r="N80" s="253">
        <v>0</v>
      </c>
      <c r="O80" s="253">
        <v>100000</v>
      </c>
      <c r="P80" s="253">
        <v>0</v>
      </c>
      <c r="Q80" s="2">
        <v>2000000</v>
      </c>
      <c r="R80" s="2">
        <v>0</v>
      </c>
      <c r="S80" s="253">
        <f t="shared" si="7"/>
        <v>5200000</v>
      </c>
      <c r="T80" s="253">
        <f t="shared" si="8"/>
        <v>129590000</v>
      </c>
    </row>
    <row r="81" spans="1:20" s="257" customFormat="1" x14ac:dyDescent="0.3">
      <c r="A81" s="258"/>
      <c r="B81" s="257" t="s">
        <v>79</v>
      </c>
      <c r="C81" s="249">
        <f t="shared" si="4"/>
        <v>136960000</v>
      </c>
      <c r="D81" s="250">
        <v>0</v>
      </c>
      <c r="E81" s="251">
        <v>1100000</v>
      </c>
      <c r="F81" s="2">
        <v>420000</v>
      </c>
      <c r="G81" s="249">
        <v>300000</v>
      </c>
      <c r="H81" s="251">
        <v>100000</v>
      </c>
      <c r="I81" s="2">
        <v>200000</v>
      </c>
      <c r="J81" s="253">
        <v>100000</v>
      </c>
      <c r="K81" s="2">
        <v>630000</v>
      </c>
      <c r="L81" s="253">
        <v>100000</v>
      </c>
      <c r="M81" s="252">
        <v>150000</v>
      </c>
      <c r="N81" s="253">
        <v>0</v>
      </c>
      <c r="O81" s="253">
        <v>100000</v>
      </c>
      <c r="P81" s="253">
        <v>0</v>
      </c>
      <c r="Q81" s="2">
        <v>2000000</v>
      </c>
      <c r="R81" s="2">
        <v>0</v>
      </c>
      <c r="S81" s="253">
        <f t="shared" si="7"/>
        <v>5200000</v>
      </c>
      <c r="T81" s="253">
        <f t="shared" si="8"/>
        <v>131760000</v>
      </c>
    </row>
    <row r="82" spans="1:20" s="257" customFormat="1" x14ac:dyDescent="0.3">
      <c r="A82" s="258"/>
      <c r="B82" s="257" t="s">
        <v>80</v>
      </c>
      <c r="C82" s="249">
        <f t="shared" si="4"/>
        <v>139130000</v>
      </c>
      <c r="D82" s="250">
        <v>0</v>
      </c>
      <c r="E82" s="251">
        <v>1100000</v>
      </c>
      <c r="F82" s="2">
        <v>420000</v>
      </c>
      <c r="G82" s="249">
        <v>300000</v>
      </c>
      <c r="H82" s="251">
        <v>100000</v>
      </c>
      <c r="I82" s="2">
        <v>200000</v>
      </c>
      <c r="J82" s="253">
        <v>100000</v>
      </c>
      <c r="K82" s="2">
        <v>630000</v>
      </c>
      <c r="L82" s="253">
        <v>100000</v>
      </c>
      <c r="M82" s="252">
        <v>150000</v>
      </c>
      <c r="N82" s="253">
        <v>0</v>
      </c>
      <c r="O82" s="253">
        <v>100000</v>
      </c>
      <c r="P82" s="253">
        <v>0</v>
      </c>
      <c r="Q82" s="2">
        <v>2000000</v>
      </c>
      <c r="R82" s="2">
        <v>0</v>
      </c>
      <c r="S82" s="253">
        <f t="shared" si="7"/>
        <v>5200000</v>
      </c>
      <c r="T82" s="253">
        <f t="shared" si="8"/>
        <v>133930000</v>
      </c>
    </row>
    <row r="83" spans="1:20" s="257" customFormat="1" x14ac:dyDescent="0.3">
      <c r="A83" s="258"/>
      <c r="B83" s="257" t="s">
        <v>81</v>
      </c>
      <c r="C83" s="249">
        <f t="shared" si="4"/>
        <v>141300000</v>
      </c>
      <c r="D83" s="250">
        <v>0</v>
      </c>
      <c r="E83" s="251">
        <v>1100000</v>
      </c>
      <c r="F83" s="2">
        <v>420000</v>
      </c>
      <c r="G83" s="249">
        <v>300000</v>
      </c>
      <c r="H83" s="251">
        <v>100000</v>
      </c>
      <c r="I83" s="2">
        <v>200000</v>
      </c>
      <c r="J83" s="253">
        <v>100000</v>
      </c>
      <c r="K83" s="2">
        <v>630000</v>
      </c>
      <c r="L83" s="253">
        <v>100000</v>
      </c>
      <c r="M83" s="252">
        <v>150000</v>
      </c>
      <c r="N83" s="253">
        <v>0</v>
      </c>
      <c r="O83" s="253">
        <v>100000</v>
      </c>
      <c r="P83" s="253">
        <v>0</v>
      </c>
      <c r="Q83" s="2">
        <v>2000000</v>
      </c>
      <c r="R83" s="2">
        <v>0</v>
      </c>
      <c r="S83" s="253">
        <f t="shared" si="7"/>
        <v>5200000</v>
      </c>
      <c r="T83" s="253">
        <f t="shared" si="8"/>
        <v>136100000</v>
      </c>
    </row>
    <row r="84" spans="1:20" s="257" customFormat="1" x14ac:dyDescent="0.3">
      <c r="A84" s="258"/>
      <c r="B84" s="257" t="s">
        <v>82</v>
      </c>
      <c r="C84" s="249">
        <f t="shared" si="4"/>
        <v>143470000</v>
      </c>
      <c r="D84" s="250">
        <v>0</v>
      </c>
      <c r="E84" s="251">
        <v>1100000</v>
      </c>
      <c r="F84" s="2">
        <v>420000</v>
      </c>
      <c r="G84" s="249">
        <v>300000</v>
      </c>
      <c r="H84" s="251">
        <v>100000</v>
      </c>
      <c r="I84" s="2">
        <v>200000</v>
      </c>
      <c r="J84" s="253">
        <v>100000</v>
      </c>
      <c r="K84" s="2">
        <v>630000</v>
      </c>
      <c r="L84" s="253">
        <v>100000</v>
      </c>
      <c r="M84" s="252">
        <v>150000</v>
      </c>
      <c r="N84" s="253">
        <v>0</v>
      </c>
      <c r="O84" s="253">
        <v>100000</v>
      </c>
      <c r="P84" s="253">
        <v>0</v>
      </c>
      <c r="Q84" s="2">
        <v>2000000</v>
      </c>
      <c r="R84" s="2">
        <v>0</v>
      </c>
      <c r="S84" s="253">
        <f t="shared" si="7"/>
        <v>5200000</v>
      </c>
      <c r="T84" s="253">
        <f t="shared" si="8"/>
        <v>138270000</v>
      </c>
    </row>
    <row r="85" spans="1:20" s="257" customFormat="1" x14ac:dyDescent="0.3">
      <c r="A85" s="258"/>
      <c r="B85" s="257" t="s">
        <v>83</v>
      </c>
      <c r="C85" s="249">
        <f t="shared" si="4"/>
        <v>145640000</v>
      </c>
      <c r="D85" s="250">
        <v>0</v>
      </c>
      <c r="E85" s="251">
        <v>1100000</v>
      </c>
      <c r="F85" s="2">
        <v>420000</v>
      </c>
      <c r="G85" s="249">
        <v>300000</v>
      </c>
      <c r="H85" s="251">
        <v>100000</v>
      </c>
      <c r="I85" s="2">
        <v>200000</v>
      </c>
      <c r="J85" s="253">
        <v>100000</v>
      </c>
      <c r="K85" s="2">
        <v>630000</v>
      </c>
      <c r="L85" s="253">
        <v>100000</v>
      </c>
      <c r="M85" s="252">
        <v>150000</v>
      </c>
      <c r="N85" s="253">
        <v>0</v>
      </c>
      <c r="O85" s="253">
        <v>100000</v>
      </c>
      <c r="P85" s="253">
        <v>0</v>
      </c>
      <c r="Q85" s="2">
        <v>2000000</v>
      </c>
      <c r="R85" s="2">
        <v>0</v>
      </c>
      <c r="S85" s="253">
        <f t="shared" si="7"/>
        <v>5200000</v>
      </c>
      <c r="T85" s="253">
        <f t="shared" si="8"/>
        <v>140440000</v>
      </c>
    </row>
    <row r="86" spans="1:20" s="257" customFormat="1" x14ac:dyDescent="0.3">
      <c r="A86" s="258"/>
      <c r="B86" s="257" t="s">
        <v>84</v>
      </c>
      <c r="C86" s="249">
        <f t="shared" si="4"/>
        <v>147810000</v>
      </c>
      <c r="D86" s="250">
        <v>0</v>
      </c>
      <c r="E86" s="251">
        <v>1100000</v>
      </c>
      <c r="F86" s="2">
        <v>420000</v>
      </c>
      <c r="G86" s="249">
        <v>300000</v>
      </c>
      <c r="H86" s="251">
        <v>100000</v>
      </c>
      <c r="I86" s="2">
        <v>200000</v>
      </c>
      <c r="J86" s="253">
        <v>100000</v>
      </c>
      <c r="K86" s="2">
        <v>630000</v>
      </c>
      <c r="L86" s="253">
        <v>100000</v>
      </c>
      <c r="M86" s="252">
        <v>150000</v>
      </c>
      <c r="N86" s="253">
        <v>0</v>
      </c>
      <c r="O86" s="253">
        <v>100000</v>
      </c>
      <c r="P86" s="253">
        <v>0</v>
      </c>
      <c r="Q86" s="2">
        <v>2000000</v>
      </c>
      <c r="R86" s="2">
        <v>0</v>
      </c>
      <c r="S86" s="253">
        <f t="shared" si="7"/>
        <v>5200000</v>
      </c>
      <c r="T86" s="253">
        <f t="shared" si="8"/>
        <v>142610000</v>
      </c>
    </row>
    <row r="87" spans="1:20" s="257" customFormat="1" x14ac:dyDescent="0.3">
      <c r="A87" s="258">
        <v>2030</v>
      </c>
      <c r="B87" s="257" t="s">
        <v>73</v>
      </c>
      <c r="C87" s="249">
        <f t="shared" si="4"/>
        <v>149980000</v>
      </c>
      <c r="D87" s="250">
        <v>0</v>
      </c>
      <c r="E87" s="251">
        <v>1100000</v>
      </c>
      <c r="F87" s="2">
        <v>420000</v>
      </c>
      <c r="G87" s="249">
        <v>300000</v>
      </c>
      <c r="H87" s="251">
        <v>100000</v>
      </c>
      <c r="I87" s="2">
        <v>200000</v>
      </c>
      <c r="J87" s="253">
        <v>100000</v>
      </c>
      <c r="K87" s="2">
        <v>630000</v>
      </c>
      <c r="L87" s="253">
        <v>100000</v>
      </c>
      <c r="M87" s="252">
        <v>150000</v>
      </c>
      <c r="N87" s="253">
        <v>0</v>
      </c>
      <c r="O87" s="253">
        <v>100000</v>
      </c>
      <c r="P87" s="253">
        <v>0</v>
      </c>
      <c r="Q87" s="2">
        <v>2000000</v>
      </c>
      <c r="R87" s="2">
        <v>0</v>
      </c>
      <c r="S87" s="253">
        <f t="shared" si="7"/>
        <v>5200000</v>
      </c>
      <c r="T87" s="253">
        <f t="shared" si="8"/>
        <v>144780000</v>
      </c>
    </row>
    <row r="88" spans="1:20" s="257" customFormat="1" x14ac:dyDescent="0.3">
      <c r="A88" s="258"/>
      <c r="B88" s="257" t="s">
        <v>74</v>
      </c>
      <c r="C88" s="249">
        <f t="shared" si="4"/>
        <v>152150000</v>
      </c>
      <c r="D88" s="250">
        <v>0</v>
      </c>
      <c r="E88" s="251">
        <v>1100000</v>
      </c>
      <c r="F88" s="2">
        <v>420000</v>
      </c>
      <c r="G88" s="249">
        <v>300000</v>
      </c>
      <c r="H88" s="251">
        <v>100000</v>
      </c>
      <c r="I88" s="2">
        <v>200000</v>
      </c>
      <c r="J88" s="253">
        <v>100000</v>
      </c>
      <c r="K88" s="2">
        <v>630000</v>
      </c>
      <c r="L88" s="253">
        <v>100000</v>
      </c>
      <c r="M88" s="252">
        <v>150000</v>
      </c>
      <c r="N88" s="253">
        <v>0</v>
      </c>
      <c r="O88" s="253">
        <v>100000</v>
      </c>
      <c r="P88" s="253">
        <v>0</v>
      </c>
      <c r="Q88" s="2">
        <v>2000000</v>
      </c>
      <c r="R88" s="2">
        <v>0</v>
      </c>
      <c r="S88" s="253">
        <f t="shared" si="7"/>
        <v>5200000</v>
      </c>
      <c r="T88" s="253">
        <f t="shared" si="8"/>
        <v>146950000</v>
      </c>
    </row>
    <row r="89" spans="1:20" s="257" customFormat="1" x14ac:dyDescent="0.3">
      <c r="A89" s="258"/>
      <c r="B89" s="257" t="s">
        <v>75</v>
      </c>
      <c r="C89" s="249">
        <f t="shared" si="4"/>
        <v>154320000</v>
      </c>
      <c r="D89" s="250">
        <v>0</v>
      </c>
      <c r="E89" s="251">
        <v>1100000</v>
      </c>
      <c r="F89" s="2">
        <v>420000</v>
      </c>
      <c r="G89" s="249">
        <v>300000</v>
      </c>
      <c r="H89" s="251">
        <v>100000</v>
      </c>
      <c r="I89" s="2">
        <v>200000</v>
      </c>
      <c r="J89" s="253">
        <v>100000</v>
      </c>
      <c r="K89" s="2">
        <v>630000</v>
      </c>
      <c r="L89" s="253">
        <v>100000</v>
      </c>
      <c r="M89" s="252">
        <v>150000</v>
      </c>
      <c r="N89" s="253">
        <v>0</v>
      </c>
      <c r="O89" s="253">
        <v>100000</v>
      </c>
      <c r="P89" s="253">
        <v>0</v>
      </c>
      <c r="Q89" s="2">
        <v>2000000</v>
      </c>
      <c r="R89" s="2">
        <v>0</v>
      </c>
      <c r="S89" s="253">
        <f t="shared" si="7"/>
        <v>5200000</v>
      </c>
      <c r="T89" s="253">
        <f t="shared" si="8"/>
        <v>149120000</v>
      </c>
    </row>
    <row r="90" spans="1:20" s="257" customFormat="1" x14ac:dyDescent="0.3">
      <c r="A90" s="258"/>
      <c r="B90" s="257" t="s">
        <v>76</v>
      </c>
      <c r="C90" s="249">
        <f t="shared" si="4"/>
        <v>156490000</v>
      </c>
      <c r="D90" s="250">
        <v>0</v>
      </c>
      <c r="E90" s="251">
        <v>1100000</v>
      </c>
      <c r="F90" s="2">
        <v>420000</v>
      </c>
      <c r="G90" s="249">
        <v>300000</v>
      </c>
      <c r="H90" s="251">
        <v>100000</v>
      </c>
      <c r="I90" s="2">
        <v>200000</v>
      </c>
      <c r="J90" s="253">
        <v>100000</v>
      </c>
      <c r="K90" s="2">
        <v>630000</v>
      </c>
      <c r="L90" s="253">
        <v>100000</v>
      </c>
      <c r="M90" s="252">
        <v>150000</v>
      </c>
      <c r="N90" s="253">
        <v>0</v>
      </c>
      <c r="O90" s="253">
        <v>100000</v>
      </c>
      <c r="P90" s="253">
        <v>0</v>
      </c>
      <c r="Q90" s="2">
        <v>2000000</v>
      </c>
      <c r="R90" s="2">
        <v>0</v>
      </c>
      <c r="S90" s="253">
        <f t="shared" si="7"/>
        <v>5200000</v>
      </c>
      <c r="T90" s="253">
        <f t="shared" si="8"/>
        <v>151290000</v>
      </c>
    </row>
    <row r="91" spans="1:20" s="257" customFormat="1" x14ac:dyDescent="0.3">
      <c r="A91" s="258"/>
      <c r="B91" s="257" t="s">
        <v>77</v>
      </c>
      <c r="C91" s="249">
        <f t="shared" ref="C91:C122" si="9" xml:space="preserve"> T90 + 7370000</f>
        <v>158660000</v>
      </c>
      <c r="D91" s="250">
        <v>0</v>
      </c>
      <c r="E91" s="251">
        <v>1100000</v>
      </c>
      <c r="F91" s="2">
        <v>420000</v>
      </c>
      <c r="G91" s="249">
        <v>300000</v>
      </c>
      <c r="H91" s="251">
        <v>100000</v>
      </c>
      <c r="I91" s="2">
        <v>200000</v>
      </c>
      <c r="J91" s="253">
        <v>100000</v>
      </c>
      <c r="K91" s="2">
        <v>630000</v>
      </c>
      <c r="L91" s="253">
        <v>100000</v>
      </c>
      <c r="M91" s="252">
        <v>150000</v>
      </c>
      <c r="N91" s="253">
        <v>0</v>
      </c>
      <c r="O91" s="253">
        <v>100000</v>
      </c>
      <c r="P91" s="253">
        <v>0</v>
      </c>
      <c r="Q91" s="2">
        <v>2000000</v>
      </c>
      <c r="R91" s="2">
        <v>0</v>
      </c>
      <c r="S91" s="253">
        <f t="shared" si="7"/>
        <v>5200000</v>
      </c>
      <c r="T91" s="253">
        <f t="shared" si="8"/>
        <v>153460000</v>
      </c>
    </row>
    <row r="92" spans="1:20" s="257" customFormat="1" x14ac:dyDescent="0.3">
      <c r="A92" s="258"/>
      <c r="B92" s="257" t="s">
        <v>78</v>
      </c>
      <c r="C92" s="249">
        <f t="shared" si="9"/>
        <v>160830000</v>
      </c>
      <c r="D92" s="250">
        <v>0</v>
      </c>
      <c r="E92" s="251">
        <v>1100000</v>
      </c>
      <c r="F92" s="2">
        <v>420000</v>
      </c>
      <c r="G92" s="249">
        <v>300000</v>
      </c>
      <c r="H92" s="251">
        <v>100000</v>
      </c>
      <c r="I92" s="2">
        <v>200000</v>
      </c>
      <c r="J92" s="253">
        <v>100000</v>
      </c>
      <c r="K92" s="2">
        <v>630000</v>
      </c>
      <c r="L92" s="253">
        <v>100000</v>
      </c>
      <c r="M92" s="252">
        <v>150000</v>
      </c>
      <c r="N92" s="253">
        <v>0</v>
      </c>
      <c r="O92" s="253">
        <v>100000</v>
      </c>
      <c r="P92" s="253">
        <v>0</v>
      </c>
      <c r="Q92" s="2">
        <v>2000000</v>
      </c>
      <c r="R92" s="2">
        <v>0</v>
      </c>
      <c r="S92" s="253">
        <f t="shared" si="7"/>
        <v>5200000</v>
      </c>
      <c r="T92" s="253">
        <f t="shared" si="8"/>
        <v>155630000</v>
      </c>
    </row>
    <row r="93" spans="1:20" s="257" customFormat="1" x14ac:dyDescent="0.3">
      <c r="A93" s="258"/>
      <c r="B93" s="257" t="s">
        <v>79</v>
      </c>
      <c r="C93" s="249">
        <f t="shared" si="9"/>
        <v>163000000</v>
      </c>
      <c r="D93" s="250">
        <v>0</v>
      </c>
      <c r="E93" s="251">
        <v>1100000</v>
      </c>
      <c r="F93" s="2">
        <v>420000</v>
      </c>
      <c r="G93" s="249">
        <v>300000</v>
      </c>
      <c r="H93" s="251">
        <v>100000</v>
      </c>
      <c r="I93" s="2">
        <v>200000</v>
      </c>
      <c r="J93" s="253">
        <v>100000</v>
      </c>
      <c r="K93" s="2">
        <v>630000</v>
      </c>
      <c r="L93" s="253">
        <v>100000</v>
      </c>
      <c r="M93" s="252">
        <v>150000</v>
      </c>
      <c r="N93" s="253">
        <v>0</v>
      </c>
      <c r="O93" s="253">
        <v>100000</v>
      </c>
      <c r="P93" s="253">
        <v>0</v>
      </c>
      <c r="Q93" s="2">
        <v>2000000</v>
      </c>
      <c r="R93" s="2">
        <v>0</v>
      </c>
      <c r="S93" s="253">
        <f t="shared" si="7"/>
        <v>5200000</v>
      </c>
      <c r="T93" s="253">
        <f t="shared" si="8"/>
        <v>157800000</v>
      </c>
    </row>
    <row r="94" spans="1:20" s="257" customFormat="1" x14ac:dyDescent="0.3">
      <c r="A94" s="258"/>
      <c r="B94" s="257" t="s">
        <v>80</v>
      </c>
      <c r="C94" s="249">
        <f t="shared" si="9"/>
        <v>165170000</v>
      </c>
      <c r="D94" s="250">
        <v>0</v>
      </c>
      <c r="E94" s="251">
        <v>1100000</v>
      </c>
      <c r="F94" s="2">
        <v>420000</v>
      </c>
      <c r="G94" s="249">
        <v>300000</v>
      </c>
      <c r="H94" s="251">
        <v>100000</v>
      </c>
      <c r="I94" s="2">
        <v>200000</v>
      </c>
      <c r="J94" s="253">
        <v>100000</v>
      </c>
      <c r="K94" s="2">
        <v>630000</v>
      </c>
      <c r="L94" s="253">
        <v>100000</v>
      </c>
      <c r="M94" s="252">
        <v>150000</v>
      </c>
      <c r="N94" s="253">
        <v>0</v>
      </c>
      <c r="O94" s="253">
        <v>100000</v>
      </c>
      <c r="P94" s="253">
        <v>0</v>
      </c>
      <c r="Q94" s="2">
        <v>2000000</v>
      </c>
      <c r="R94" s="2">
        <v>0</v>
      </c>
      <c r="S94" s="253">
        <f t="shared" si="7"/>
        <v>5200000</v>
      </c>
      <c r="T94" s="253">
        <f t="shared" si="8"/>
        <v>159970000</v>
      </c>
    </row>
    <row r="95" spans="1:20" s="257" customFormat="1" x14ac:dyDescent="0.3">
      <c r="A95" s="258"/>
      <c r="B95" s="257" t="s">
        <v>81</v>
      </c>
      <c r="C95" s="249">
        <f t="shared" si="9"/>
        <v>167340000</v>
      </c>
      <c r="D95" s="250">
        <v>0</v>
      </c>
      <c r="E95" s="251">
        <v>1100000</v>
      </c>
      <c r="F95" s="2">
        <v>420000</v>
      </c>
      <c r="G95" s="249">
        <v>300000</v>
      </c>
      <c r="H95" s="251">
        <v>100000</v>
      </c>
      <c r="I95" s="2">
        <v>200000</v>
      </c>
      <c r="J95" s="253">
        <v>100000</v>
      </c>
      <c r="K95" s="2">
        <v>630000</v>
      </c>
      <c r="L95" s="253">
        <v>100000</v>
      </c>
      <c r="M95" s="252">
        <v>150000</v>
      </c>
      <c r="N95" s="253">
        <v>0</v>
      </c>
      <c r="O95" s="253">
        <v>100000</v>
      </c>
      <c r="P95" s="253">
        <v>0</v>
      </c>
      <c r="Q95" s="2">
        <v>2000000</v>
      </c>
      <c r="R95" s="2">
        <v>0</v>
      </c>
      <c r="S95" s="253">
        <f t="shared" si="7"/>
        <v>5200000</v>
      </c>
      <c r="T95" s="253">
        <f t="shared" si="8"/>
        <v>162140000</v>
      </c>
    </row>
    <row r="96" spans="1:20" s="257" customFormat="1" x14ac:dyDescent="0.3">
      <c r="A96" s="258"/>
      <c r="B96" s="257" t="s">
        <v>82</v>
      </c>
      <c r="C96" s="249">
        <f t="shared" si="9"/>
        <v>169510000</v>
      </c>
      <c r="D96" s="250">
        <v>0</v>
      </c>
      <c r="E96" s="251">
        <v>1100000</v>
      </c>
      <c r="F96" s="2">
        <v>420000</v>
      </c>
      <c r="G96" s="249">
        <v>300000</v>
      </c>
      <c r="H96" s="251">
        <v>100000</v>
      </c>
      <c r="I96" s="2">
        <v>200000</v>
      </c>
      <c r="J96" s="253">
        <v>100000</v>
      </c>
      <c r="K96" s="2">
        <v>630000</v>
      </c>
      <c r="L96" s="253">
        <v>100000</v>
      </c>
      <c r="M96" s="252">
        <v>150000</v>
      </c>
      <c r="N96" s="253">
        <v>0</v>
      </c>
      <c r="O96" s="253">
        <v>100000</v>
      </c>
      <c r="P96" s="253">
        <v>0</v>
      </c>
      <c r="Q96" s="2">
        <v>2000000</v>
      </c>
      <c r="R96" s="2">
        <v>0</v>
      </c>
      <c r="S96" s="253">
        <f t="shared" si="7"/>
        <v>5200000</v>
      </c>
      <c r="T96" s="253">
        <f t="shared" si="8"/>
        <v>164310000</v>
      </c>
    </row>
    <row r="97" spans="1:20" s="257" customFormat="1" x14ac:dyDescent="0.3">
      <c r="A97" s="258"/>
      <c r="B97" s="257" t="s">
        <v>83</v>
      </c>
      <c r="C97" s="249">
        <f t="shared" si="9"/>
        <v>171680000</v>
      </c>
      <c r="D97" s="250">
        <v>0</v>
      </c>
      <c r="E97" s="251">
        <v>1100000</v>
      </c>
      <c r="F97" s="2">
        <v>420000</v>
      </c>
      <c r="G97" s="249">
        <v>300000</v>
      </c>
      <c r="H97" s="251">
        <v>100000</v>
      </c>
      <c r="I97" s="2">
        <v>200000</v>
      </c>
      <c r="J97" s="253">
        <v>100000</v>
      </c>
      <c r="K97" s="2">
        <v>630000</v>
      </c>
      <c r="L97" s="253">
        <v>100000</v>
      </c>
      <c r="M97" s="252">
        <v>150000</v>
      </c>
      <c r="N97" s="253">
        <v>0</v>
      </c>
      <c r="O97" s="253">
        <v>100000</v>
      </c>
      <c r="P97" s="253">
        <v>0</v>
      </c>
      <c r="Q97" s="2">
        <v>2000000</v>
      </c>
      <c r="R97" s="2">
        <v>0</v>
      </c>
      <c r="S97" s="253">
        <f t="shared" si="7"/>
        <v>5200000</v>
      </c>
      <c r="T97" s="253">
        <f t="shared" si="8"/>
        <v>166480000</v>
      </c>
    </row>
    <row r="98" spans="1:20" s="257" customFormat="1" x14ac:dyDescent="0.3">
      <c r="A98" s="258"/>
      <c r="B98" s="257" t="s">
        <v>84</v>
      </c>
      <c r="C98" s="249">
        <f t="shared" si="9"/>
        <v>173850000</v>
      </c>
      <c r="D98" s="250">
        <v>0</v>
      </c>
      <c r="E98" s="251">
        <v>1100000</v>
      </c>
      <c r="F98" s="2">
        <v>420000</v>
      </c>
      <c r="G98" s="249">
        <v>300000</v>
      </c>
      <c r="H98" s="251">
        <v>100000</v>
      </c>
      <c r="I98" s="2">
        <v>200000</v>
      </c>
      <c r="J98" s="253">
        <v>100000</v>
      </c>
      <c r="K98" s="2">
        <v>630000</v>
      </c>
      <c r="L98" s="253">
        <v>100000</v>
      </c>
      <c r="M98" s="252">
        <v>150000</v>
      </c>
      <c r="N98" s="253">
        <v>0</v>
      </c>
      <c r="O98" s="253">
        <v>100000</v>
      </c>
      <c r="P98" s="253">
        <v>0</v>
      </c>
      <c r="Q98" s="2">
        <v>2000000</v>
      </c>
      <c r="R98" s="2">
        <v>0</v>
      </c>
      <c r="S98" s="253">
        <f t="shared" si="7"/>
        <v>5200000</v>
      </c>
      <c r="T98" s="253">
        <f t="shared" si="8"/>
        <v>168650000</v>
      </c>
    </row>
    <row r="99" spans="1:20" s="257" customFormat="1" x14ac:dyDescent="0.3">
      <c r="A99" s="258">
        <v>2031</v>
      </c>
      <c r="B99" s="257" t="s">
        <v>73</v>
      </c>
      <c r="C99" s="249">
        <f t="shared" si="9"/>
        <v>176020000</v>
      </c>
      <c r="D99" s="250">
        <v>0</v>
      </c>
      <c r="E99" s="251">
        <v>1100000</v>
      </c>
      <c r="F99" s="2">
        <v>420000</v>
      </c>
      <c r="G99" s="249">
        <v>300000</v>
      </c>
      <c r="H99" s="251">
        <v>100000</v>
      </c>
      <c r="I99" s="2">
        <v>200000</v>
      </c>
      <c r="J99" s="253">
        <v>100000</v>
      </c>
      <c r="K99" s="2">
        <v>630000</v>
      </c>
      <c r="L99" s="253">
        <v>100000</v>
      </c>
      <c r="M99" s="252">
        <v>150000</v>
      </c>
      <c r="N99" s="253">
        <v>0</v>
      </c>
      <c r="O99" s="253">
        <v>100000</v>
      </c>
      <c r="P99" s="253">
        <v>0</v>
      </c>
      <c r="Q99" s="2">
        <v>2000000</v>
      </c>
      <c r="R99" s="2">
        <v>0</v>
      </c>
      <c r="S99" s="253">
        <f t="shared" ref="S99:S122" si="10">SUM(D99:R99)</f>
        <v>5200000</v>
      </c>
      <c r="T99" s="253">
        <f t="shared" si="8"/>
        <v>170820000</v>
      </c>
    </row>
    <row r="100" spans="1:20" s="257" customFormat="1" x14ac:dyDescent="0.3">
      <c r="A100" s="258"/>
      <c r="B100" s="257" t="s">
        <v>74</v>
      </c>
      <c r="C100" s="249">
        <f t="shared" si="9"/>
        <v>178190000</v>
      </c>
      <c r="D100" s="250">
        <v>0</v>
      </c>
      <c r="E100" s="251">
        <v>1100000</v>
      </c>
      <c r="F100" s="2">
        <v>420000</v>
      </c>
      <c r="G100" s="249">
        <v>300000</v>
      </c>
      <c r="H100" s="251">
        <v>100000</v>
      </c>
      <c r="I100" s="2">
        <v>200000</v>
      </c>
      <c r="J100" s="253">
        <v>100000</v>
      </c>
      <c r="K100" s="2">
        <v>630000</v>
      </c>
      <c r="L100" s="253">
        <v>100000</v>
      </c>
      <c r="M100" s="252">
        <v>150000</v>
      </c>
      <c r="N100" s="253">
        <v>0</v>
      </c>
      <c r="O100" s="253">
        <v>100000</v>
      </c>
      <c r="P100" s="253">
        <v>0</v>
      </c>
      <c r="Q100" s="2">
        <v>2000000</v>
      </c>
      <c r="R100" s="2">
        <v>0</v>
      </c>
      <c r="S100" s="253">
        <f t="shared" si="10"/>
        <v>5200000</v>
      </c>
      <c r="T100" s="253">
        <f t="shared" si="8"/>
        <v>172990000</v>
      </c>
    </row>
    <row r="101" spans="1:20" s="257" customFormat="1" x14ac:dyDescent="0.3">
      <c r="A101" s="258"/>
      <c r="B101" s="257" t="s">
        <v>75</v>
      </c>
      <c r="C101" s="249">
        <f t="shared" si="9"/>
        <v>180360000</v>
      </c>
      <c r="D101" s="250">
        <v>0</v>
      </c>
      <c r="E101" s="251">
        <v>1100000</v>
      </c>
      <c r="F101" s="2">
        <v>420000</v>
      </c>
      <c r="G101" s="249">
        <v>300000</v>
      </c>
      <c r="H101" s="251">
        <v>100000</v>
      </c>
      <c r="I101" s="2">
        <v>200000</v>
      </c>
      <c r="J101" s="253">
        <v>100000</v>
      </c>
      <c r="K101" s="2">
        <v>630000</v>
      </c>
      <c r="L101" s="253">
        <v>100000</v>
      </c>
      <c r="M101" s="252">
        <v>150000</v>
      </c>
      <c r="N101" s="253">
        <v>0</v>
      </c>
      <c r="O101" s="253">
        <v>100000</v>
      </c>
      <c r="P101" s="253">
        <v>0</v>
      </c>
      <c r="Q101" s="2">
        <v>2000000</v>
      </c>
      <c r="R101" s="2">
        <v>0</v>
      </c>
      <c r="S101" s="253">
        <f t="shared" si="10"/>
        <v>5200000</v>
      </c>
      <c r="T101" s="253">
        <f t="shared" si="8"/>
        <v>175160000</v>
      </c>
    </row>
    <row r="102" spans="1:20" s="257" customFormat="1" x14ac:dyDescent="0.3">
      <c r="A102" s="258"/>
      <c r="B102" s="257" t="s">
        <v>76</v>
      </c>
      <c r="C102" s="249">
        <f t="shared" si="9"/>
        <v>182530000</v>
      </c>
      <c r="D102" s="250">
        <v>0</v>
      </c>
      <c r="E102" s="251">
        <v>1100000</v>
      </c>
      <c r="F102" s="2">
        <v>420000</v>
      </c>
      <c r="G102" s="249">
        <v>300000</v>
      </c>
      <c r="H102" s="251">
        <v>100000</v>
      </c>
      <c r="I102" s="2">
        <v>200000</v>
      </c>
      <c r="J102" s="253">
        <v>100000</v>
      </c>
      <c r="K102" s="2">
        <v>630000</v>
      </c>
      <c r="L102" s="253">
        <v>100000</v>
      </c>
      <c r="M102" s="252">
        <v>150000</v>
      </c>
      <c r="N102" s="253">
        <v>0</v>
      </c>
      <c r="O102" s="253">
        <v>100000</v>
      </c>
      <c r="P102" s="253">
        <v>0</v>
      </c>
      <c r="Q102" s="2">
        <v>2000000</v>
      </c>
      <c r="R102" s="2">
        <v>0</v>
      </c>
      <c r="S102" s="253">
        <f t="shared" si="10"/>
        <v>5200000</v>
      </c>
      <c r="T102" s="253">
        <f t="shared" si="8"/>
        <v>177330000</v>
      </c>
    </row>
    <row r="103" spans="1:20" s="257" customFormat="1" x14ac:dyDescent="0.3">
      <c r="A103" s="258"/>
      <c r="B103" s="257" t="s">
        <v>77</v>
      </c>
      <c r="C103" s="249">
        <f t="shared" si="9"/>
        <v>184700000</v>
      </c>
      <c r="D103" s="250">
        <v>0</v>
      </c>
      <c r="E103" s="251">
        <v>1100000</v>
      </c>
      <c r="F103" s="2">
        <v>420000</v>
      </c>
      <c r="G103" s="249">
        <v>300000</v>
      </c>
      <c r="H103" s="251">
        <v>100000</v>
      </c>
      <c r="I103" s="2">
        <v>200000</v>
      </c>
      <c r="J103" s="253">
        <v>100000</v>
      </c>
      <c r="K103" s="2">
        <v>630000</v>
      </c>
      <c r="L103" s="253">
        <v>100000</v>
      </c>
      <c r="M103" s="252">
        <v>150000</v>
      </c>
      <c r="N103" s="253">
        <v>0</v>
      </c>
      <c r="O103" s="253">
        <v>100000</v>
      </c>
      <c r="P103" s="253">
        <v>0</v>
      </c>
      <c r="Q103" s="2">
        <v>2000000</v>
      </c>
      <c r="R103" s="2">
        <v>0</v>
      </c>
      <c r="S103" s="253">
        <f t="shared" si="10"/>
        <v>5200000</v>
      </c>
      <c r="T103" s="253">
        <f t="shared" si="8"/>
        <v>179500000</v>
      </c>
    </row>
    <row r="104" spans="1:20" s="257" customFormat="1" x14ac:dyDescent="0.3">
      <c r="A104" s="258"/>
      <c r="B104" s="257" t="s">
        <v>78</v>
      </c>
      <c r="C104" s="249">
        <f t="shared" si="9"/>
        <v>186870000</v>
      </c>
      <c r="D104" s="250">
        <v>0</v>
      </c>
      <c r="E104" s="251">
        <v>1100000</v>
      </c>
      <c r="F104" s="2">
        <v>420000</v>
      </c>
      <c r="G104" s="249">
        <v>300000</v>
      </c>
      <c r="H104" s="251">
        <v>100000</v>
      </c>
      <c r="I104" s="2">
        <v>200000</v>
      </c>
      <c r="J104" s="253">
        <v>100000</v>
      </c>
      <c r="K104" s="2">
        <v>630000</v>
      </c>
      <c r="L104" s="253">
        <v>100000</v>
      </c>
      <c r="M104" s="252">
        <v>150000</v>
      </c>
      <c r="N104" s="253">
        <v>0</v>
      </c>
      <c r="O104" s="253">
        <v>100000</v>
      </c>
      <c r="P104" s="253">
        <v>0</v>
      </c>
      <c r="Q104" s="2">
        <v>2000000</v>
      </c>
      <c r="R104" s="2">
        <v>0</v>
      </c>
      <c r="S104" s="253">
        <f t="shared" si="10"/>
        <v>5200000</v>
      </c>
      <c r="T104" s="253">
        <f t="shared" si="8"/>
        <v>181670000</v>
      </c>
    </row>
    <row r="105" spans="1:20" s="257" customFormat="1" x14ac:dyDescent="0.3">
      <c r="A105" s="258"/>
      <c r="B105" s="257" t="s">
        <v>79</v>
      </c>
      <c r="C105" s="249">
        <f t="shared" si="9"/>
        <v>189040000</v>
      </c>
      <c r="D105" s="250">
        <v>0</v>
      </c>
      <c r="E105" s="251">
        <v>1100000</v>
      </c>
      <c r="F105" s="2">
        <v>420000</v>
      </c>
      <c r="G105" s="249">
        <v>300000</v>
      </c>
      <c r="H105" s="251">
        <v>100000</v>
      </c>
      <c r="I105" s="2">
        <v>200000</v>
      </c>
      <c r="J105" s="253">
        <v>100000</v>
      </c>
      <c r="K105" s="2">
        <v>630000</v>
      </c>
      <c r="L105" s="253">
        <v>100000</v>
      </c>
      <c r="M105" s="252">
        <v>150000</v>
      </c>
      <c r="N105" s="253">
        <v>0</v>
      </c>
      <c r="O105" s="253">
        <v>100000</v>
      </c>
      <c r="P105" s="253">
        <v>0</v>
      </c>
      <c r="Q105" s="2">
        <v>2000000</v>
      </c>
      <c r="R105" s="2">
        <v>0</v>
      </c>
      <c r="S105" s="253">
        <f t="shared" si="10"/>
        <v>5200000</v>
      </c>
      <c r="T105" s="253">
        <f t="shared" si="8"/>
        <v>183840000</v>
      </c>
    </row>
    <row r="106" spans="1:20" s="257" customFormat="1" x14ac:dyDescent="0.3">
      <c r="A106" s="258"/>
      <c r="B106" s="257" t="s">
        <v>80</v>
      </c>
      <c r="C106" s="249">
        <f t="shared" si="9"/>
        <v>191210000</v>
      </c>
      <c r="D106" s="250">
        <v>0</v>
      </c>
      <c r="E106" s="251">
        <v>1100000</v>
      </c>
      <c r="F106" s="2">
        <v>420000</v>
      </c>
      <c r="G106" s="249">
        <v>300000</v>
      </c>
      <c r="H106" s="251">
        <v>100000</v>
      </c>
      <c r="I106" s="2">
        <v>200000</v>
      </c>
      <c r="J106" s="253">
        <v>100000</v>
      </c>
      <c r="K106" s="2">
        <v>630000</v>
      </c>
      <c r="L106" s="253">
        <v>100000</v>
      </c>
      <c r="M106" s="252">
        <v>150000</v>
      </c>
      <c r="N106" s="253">
        <v>0</v>
      </c>
      <c r="O106" s="253">
        <v>100000</v>
      </c>
      <c r="P106" s="253">
        <v>0</v>
      </c>
      <c r="Q106" s="2">
        <v>2000000</v>
      </c>
      <c r="R106" s="2">
        <v>0</v>
      </c>
      <c r="S106" s="253">
        <f t="shared" si="10"/>
        <v>5200000</v>
      </c>
      <c r="T106" s="253">
        <f t="shared" si="8"/>
        <v>186010000</v>
      </c>
    </row>
    <row r="107" spans="1:20" s="257" customFormat="1" x14ac:dyDescent="0.3">
      <c r="A107" s="258"/>
      <c r="B107" s="257" t="s">
        <v>81</v>
      </c>
      <c r="C107" s="249">
        <f t="shared" si="9"/>
        <v>193380000</v>
      </c>
      <c r="D107" s="250">
        <v>0</v>
      </c>
      <c r="E107" s="251">
        <v>1100000</v>
      </c>
      <c r="F107" s="2">
        <v>420000</v>
      </c>
      <c r="G107" s="249">
        <v>300000</v>
      </c>
      <c r="H107" s="251">
        <v>100000</v>
      </c>
      <c r="I107" s="2">
        <v>200000</v>
      </c>
      <c r="J107" s="253">
        <v>100000</v>
      </c>
      <c r="K107" s="2">
        <v>630000</v>
      </c>
      <c r="L107" s="253">
        <v>100000</v>
      </c>
      <c r="M107" s="252">
        <v>150000</v>
      </c>
      <c r="N107" s="253">
        <v>0</v>
      </c>
      <c r="O107" s="253">
        <v>100000</v>
      </c>
      <c r="P107" s="253">
        <v>0</v>
      </c>
      <c r="Q107" s="2">
        <v>2000000</v>
      </c>
      <c r="R107" s="2">
        <v>0</v>
      </c>
      <c r="S107" s="253">
        <f t="shared" si="10"/>
        <v>5200000</v>
      </c>
      <c r="T107" s="253">
        <f t="shared" si="8"/>
        <v>188180000</v>
      </c>
    </row>
    <row r="108" spans="1:20" s="257" customFormat="1" x14ac:dyDescent="0.3">
      <c r="A108" s="258"/>
      <c r="B108" s="257" t="s">
        <v>82</v>
      </c>
      <c r="C108" s="249">
        <f t="shared" si="9"/>
        <v>195550000</v>
      </c>
      <c r="D108" s="250">
        <v>0</v>
      </c>
      <c r="E108" s="251">
        <v>1100000</v>
      </c>
      <c r="F108" s="2">
        <v>420000</v>
      </c>
      <c r="G108" s="249">
        <v>300000</v>
      </c>
      <c r="H108" s="251">
        <v>100000</v>
      </c>
      <c r="I108" s="2">
        <v>200000</v>
      </c>
      <c r="J108" s="253">
        <v>100000</v>
      </c>
      <c r="K108" s="2">
        <v>630000</v>
      </c>
      <c r="L108" s="253">
        <v>100000</v>
      </c>
      <c r="M108" s="252">
        <v>150000</v>
      </c>
      <c r="N108" s="253">
        <v>0</v>
      </c>
      <c r="O108" s="253">
        <v>100000</v>
      </c>
      <c r="P108" s="253">
        <v>0</v>
      </c>
      <c r="Q108" s="2">
        <v>2000000</v>
      </c>
      <c r="R108" s="2">
        <v>0</v>
      </c>
      <c r="S108" s="253">
        <f t="shared" si="10"/>
        <v>5200000</v>
      </c>
      <c r="T108" s="253">
        <f t="shared" si="8"/>
        <v>190350000</v>
      </c>
    </row>
    <row r="109" spans="1:20" s="257" customFormat="1" x14ac:dyDescent="0.3">
      <c r="A109" s="258"/>
      <c r="B109" s="257" t="s">
        <v>83</v>
      </c>
      <c r="C109" s="249">
        <f t="shared" si="9"/>
        <v>197720000</v>
      </c>
      <c r="D109" s="250">
        <v>0</v>
      </c>
      <c r="E109" s="251">
        <v>1100000</v>
      </c>
      <c r="F109" s="2">
        <v>420000</v>
      </c>
      <c r="G109" s="249">
        <v>300000</v>
      </c>
      <c r="H109" s="251">
        <v>100000</v>
      </c>
      <c r="I109" s="2">
        <v>200000</v>
      </c>
      <c r="J109" s="253">
        <v>100000</v>
      </c>
      <c r="K109" s="2">
        <v>630000</v>
      </c>
      <c r="L109" s="253">
        <v>100000</v>
      </c>
      <c r="M109" s="252">
        <v>150000</v>
      </c>
      <c r="N109" s="253">
        <v>0</v>
      </c>
      <c r="O109" s="253">
        <v>100000</v>
      </c>
      <c r="P109" s="253">
        <v>0</v>
      </c>
      <c r="Q109" s="2">
        <v>2000000</v>
      </c>
      <c r="R109" s="2">
        <v>0</v>
      </c>
      <c r="S109" s="253">
        <f t="shared" si="10"/>
        <v>5200000</v>
      </c>
      <c r="T109" s="253">
        <f t="shared" ref="T109:T122" si="11" xml:space="preserve"> C109 - S109</f>
        <v>192520000</v>
      </c>
    </row>
    <row r="110" spans="1:20" s="257" customFormat="1" x14ac:dyDescent="0.3">
      <c r="A110" s="258"/>
      <c r="B110" s="257" t="s">
        <v>84</v>
      </c>
      <c r="C110" s="249">
        <f t="shared" si="9"/>
        <v>199890000</v>
      </c>
      <c r="D110" s="250">
        <v>0</v>
      </c>
      <c r="E110" s="251">
        <v>1100000</v>
      </c>
      <c r="F110" s="2">
        <v>420000</v>
      </c>
      <c r="G110" s="249">
        <v>300000</v>
      </c>
      <c r="H110" s="251">
        <v>100000</v>
      </c>
      <c r="I110" s="2">
        <v>200000</v>
      </c>
      <c r="J110" s="253">
        <v>100000</v>
      </c>
      <c r="K110" s="2">
        <v>630000</v>
      </c>
      <c r="L110" s="253">
        <v>100000</v>
      </c>
      <c r="M110" s="252">
        <v>150000</v>
      </c>
      <c r="N110" s="253">
        <v>0</v>
      </c>
      <c r="O110" s="253">
        <v>100000</v>
      </c>
      <c r="P110" s="253">
        <v>0</v>
      </c>
      <c r="Q110" s="2">
        <v>2000000</v>
      </c>
      <c r="R110" s="2">
        <v>0</v>
      </c>
      <c r="S110" s="253">
        <f t="shared" si="10"/>
        <v>5200000</v>
      </c>
      <c r="T110" s="253">
        <f t="shared" si="11"/>
        <v>194690000</v>
      </c>
    </row>
    <row r="111" spans="1:20" s="257" customFormat="1" x14ac:dyDescent="0.3">
      <c r="A111" s="258">
        <v>2032</v>
      </c>
      <c r="B111" s="257" t="s">
        <v>73</v>
      </c>
      <c r="C111" s="249">
        <f t="shared" si="9"/>
        <v>202060000</v>
      </c>
      <c r="D111" s="250">
        <v>0</v>
      </c>
      <c r="E111" s="251">
        <v>1100000</v>
      </c>
      <c r="F111" s="2">
        <v>420000</v>
      </c>
      <c r="G111" s="249">
        <v>300000</v>
      </c>
      <c r="H111" s="251">
        <v>100000</v>
      </c>
      <c r="I111" s="2">
        <v>200000</v>
      </c>
      <c r="J111" s="253">
        <v>100000</v>
      </c>
      <c r="K111" s="2">
        <v>630000</v>
      </c>
      <c r="L111" s="253">
        <v>100000</v>
      </c>
      <c r="M111" s="252">
        <v>150000</v>
      </c>
      <c r="N111" s="253">
        <v>0</v>
      </c>
      <c r="O111" s="253">
        <v>100000</v>
      </c>
      <c r="P111" s="253">
        <v>0</v>
      </c>
      <c r="Q111" s="2">
        <v>2000000</v>
      </c>
      <c r="R111" s="2">
        <v>0</v>
      </c>
      <c r="S111" s="253">
        <f t="shared" si="10"/>
        <v>5200000</v>
      </c>
      <c r="T111" s="253">
        <f t="shared" si="11"/>
        <v>196860000</v>
      </c>
    </row>
    <row r="112" spans="1:20" s="257" customFormat="1" x14ac:dyDescent="0.3">
      <c r="A112" s="258"/>
      <c r="B112" s="257" t="s">
        <v>74</v>
      </c>
      <c r="C112" s="249">
        <f t="shared" si="9"/>
        <v>204230000</v>
      </c>
      <c r="D112" s="250">
        <v>0</v>
      </c>
      <c r="E112" s="251">
        <v>1100000</v>
      </c>
      <c r="F112" s="2">
        <v>420000</v>
      </c>
      <c r="G112" s="249">
        <v>300000</v>
      </c>
      <c r="H112" s="251">
        <v>100000</v>
      </c>
      <c r="I112" s="2">
        <v>200000</v>
      </c>
      <c r="J112" s="253">
        <v>100000</v>
      </c>
      <c r="K112" s="2">
        <v>630000</v>
      </c>
      <c r="L112" s="253">
        <v>100000</v>
      </c>
      <c r="M112" s="252">
        <v>150000</v>
      </c>
      <c r="N112" s="253">
        <v>0</v>
      </c>
      <c r="O112" s="253">
        <v>100000</v>
      </c>
      <c r="P112" s="253">
        <v>0</v>
      </c>
      <c r="Q112" s="2">
        <v>2000000</v>
      </c>
      <c r="R112" s="2">
        <v>0</v>
      </c>
      <c r="S112" s="253">
        <f t="shared" si="10"/>
        <v>5200000</v>
      </c>
      <c r="T112" s="253">
        <f t="shared" si="11"/>
        <v>199030000</v>
      </c>
    </row>
    <row r="113" spans="1:20" s="257" customFormat="1" x14ac:dyDescent="0.3">
      <c r="A113" s="258"/>
      <c r="B113" s="257" t="s">
        <v>75</v>
      </c>
      <c r="C113" s="249">
        <f t="shared" si="9"/>
        <v>206400000</v>
      </c>
      <c r="D113" s="250">
        <v>0</v>
      </c>
      <c r="E113" s="251">
        <v>1100000</v>
      </c>
      <c r="F113" s="2">
        <v>420000</v>
      </c>
      <c r="G113" s="249">
        <v>300000</v>
      </c>
      <c r="H113" s="251">
        <v>100000</v>
      </c>
      <c r="I113" s="2">
        <v>200000</v>
      </c>
      <c r="J113" s="253">
        <v>100000</v>
      </c>
      <c r="K113" s="2">
        <v>630000</v>
      </c>
      <c r="L113" s="253">
        <v>100000</v>
      </c>
      <c r="M113" s="252">
        <v>150000</v>
      </c>
      <c r="N113" s="253">
        <v>0</v>
      </c>
      <c r="O113" s="253">
        <v>100000</v>
      </c>
      <c r="P113" s="253">
        <v>0</v>
      </c>
      <c r="Q113" s="2">
        <v>2000000</v>
      </c>
      <c r="R113" s="2">
        <v>0</v>
      </c>
      <c r="S113" s="253">
        <f t="shared" si="10"/>
        <v>5200000</v>
      </c>
      <c r="T113" s="253">
        <f t="shared" si="11"/>
        <v>201200000</v>
      </c>
    </row>
    <row r="114" spans="1:20" s="257" customFormat="1" x14ac:dyDescent="0.3">
      <c r="A114" s="258"/>
      <c r="B114" s="257" t="s">
        <v>76</v>
      </c>
      <c r="C114" s="249">
        <f t="shared" si="9"/>
        <v>208570000</v>
      </c>
      <c r="D114" s="250">
        <v>0</v>
      </c>
      <c r="E114" s="251">
        <v>1100000</v>
      </c>
      <c r="F114" s="2">
        <v>420000</v>
      </c>
      <c r="G114" s="249">
        <v>300000</v>
      </c>
      <c r="H114" s="251">
        <v>100000</v>
      </c>
      <c r="I114" s="2">
        <v>200000</v>
      </c>
      <c r="J114" s="253">
        <v>100000</v>
      </c>
      <c r="K114" s="2">
        <v>630000</v>
      </c>
      <c r="L114" s="253">
        <v>100000</v>
      </c>
      <c r="M114" s="252">
        <v>150000</v>
      </c>
      <c r="N114" s="253">
        <v>0</v>
      </c>
      <c r="O114" s="253">
        <v>100000</v>
      </c>
      <c r="P114" s="253">
        <v>0</v>
      </c>
      <c r="Q114" s="2">
        <v>2000000</v>
      </c>
      <c r="R114" s="2">
        <v>0</v>
      </c>
      <c r="S114" s="253">
        <f t="shared" si="10"/>
        <v>5200000</v>
      </c>
      <c r="T114" s="253">
        <f t="shared" si="11"/>
        <v>203370000</v>
      </c>
    </row>
    <row r="115" spans="1:20" s="257" customFormat="1" x14ac:dyDescent="0.3">
      <c r="A115" s="258"/>
      <c r="B115" s="257" t="s">
        <v>77</v>
      </c>
      <c r="C115" s="249">
        <f t="shared" si="9"/>
        <v>210740000</v>
      </c>
      <c r="D115" s="250">
        <v>0</v>
      </c>
      <c r="E115" s="251">
        <v>1100000</v>
      </c>
      <c r="F115" s="2">
        <v>420000</v>
      </c>
      <c r="G115" s="249">
        <v>300000</v>
      </c>
      <c r="H115" s="251">
        <v>100000</v>
      </c>
      <c r="I115" s="2">
        <v>200000</v>
      </c>
      <c r="J115" s="253">
        <v>100000</v>
      </c>
      <c r="K115" s="2">
        <v>630000</v>
      </c>
      <c r="L115" s="253">
        <v>100000</v>
      </c>
      <c r="M115" s="252">
        <v>150000</v>
      </c>
      <c r="N115" s="253">
        <v>0</v>
      </c>
      <c r="O115" s="253">
        <v>100000</v>
      </c>
      <c r="P115" s="253">
        <v>0</v>
      </c>
      <c r="Q115" s="2">
        <v>2000000</v>
      </c>
      <c r="R115" s="2">
        <v>0</v>
      </c>
      <c r="S115" s="253">
        <f t="shared" si="10"/>
        <v>5200000</v>
      </c>
      <c r="T115" s="253">
        <f t="shared" si="11"/>
        <v>205540000</v>
      </c>
    </row>
    <row r="116" spans="1:20" s="257" customFormat="1" x14ac:dyDescent="0.3">
      <c r="A116" s="258"/>
      <c r="B116" s="257" t="s">
        <v>78</v>
      </c>
      <c r="C116" s="249">
        <f t="shared" si="9"/>
        <v>212910000</v>
      </c>
      <c r="D116" s="250">
        <v>0</v>
      </c>
      <c r="E116" s="251">
        <v>1100000</v>
      </c>
      <c r="F116" s="2">
        <v>420000</v>
      </c>
      <c r="G116" s="249">
        <v>300000</v>
      </c>
      <c r="H116" s="251">
        <v>100000</v>
      </c>
      <c r="I116" s="2">
        <v>200000</v>
      </c>
      <c r="J116" s="253">
        <v>100000</v>
      </c>
      <c r="K116" s="2">
        <v>630000</v>
      </c>
      <c r="L116" s="253">
        <v>100000</v>
      </c>
      <c r="M116" s="252">
        <v>150000</v>
      </c>
      <c r="N116" s="253">
        <v>0</v>
      </c>
      <c r="O116" s="253">
        <v>100000</v>
      </c>
      <c r="P116" s="253">
        <v>0</v>
      </c>
      <c r="Q116" s="2">
        <v>2000000</v>
      </c>
      <c r="R116" s="2">
        <v>0</v>
      </c>
      <c r="S116" s="253">
        <f t="shared" si="10"/>
        <v>5200000</v>
      </c>
      <c r="T116" s="253">
        <f t="shared" si="11"/>
        <v>207710000</v>
      </c>
    </row>
    <row r="117" spans="1:20" s="257" customFormat="1" x14ac:dyDescent="0.3">
      <c r="A117" s="258"/>
      <c r="B117" s="257" t="s">
        <v>79</v>
      </c>
      <c r="C117" s="249">
        <f t="shared" si="9"/>
        <v>215080000</v>
      </c>
      <c r="D117" s="250">
        <v>0</v>
      </c>
      <c r="E117" s="251">
        <v>1100000</v>
      </c>
      <c r="F117" s="2">
        <v>420000</v>
      </c>
      <c r="G117" s="249">
        <v>300000</v>
      </c>
      <c r="H117" s="251">
        <v>100000</v>
      </c>
      <c r="I117" s="2">
        <v>200000</v>
      </c>
      <c r="J117" s="253">
        <v>100000</v>
      </c>
      <c r="K117" s="2">
        <v>630000</v>
      </c>
      <c r="L117" s="253">
        <v>100000</v>
      </c>
      <c r="M117" s="252">
        <v>150000</v>
      </c>
      <c r="N117" s="253">
        <v>0</v>
      </c>
      <c r="O117" s="253">
        <v>100000</v>
      </c>
      <c r="P117" s="253">
        <v>0</v>
      </c>
      <c r="Q117" s="2">
        <v>2000000</v>
      </c>
      <c r="R117" s="2">
        <v>0</v>
      </c>
      <c r="S117" s="253">
        <f t="shared" si="10"/>
        <v>5200000</v>
      </c>
      <c r="T117" s="253">
        <f t="shared" si="11"/>
        <v>209880000</v>
      </c>
    </row>
    <row r="118" spans="1:20" s="257" customFormat="1" x14ac:dyDescent="0.3">
      <c r="A118" s="258"/>
      <c r="B118" s="257" t="s">
        <v>80</v>
      </c>
      <c r="C118" s="249">
        <f t="shared" si="9"/>
        <v>217250000</v>
      </c>
      <c r="D118" s="250">
        <v>0</v>
      </c>
      <c r="E118" s="251">
        <v>1100000</v>
      </c>
      <c r="F118" s="2">
        <v>420000</v>
      </c>
      <c r="G118" s="249">
        <v>300000</v>
      </c>
      <c r="H118" s="251">
        <v>100000</v>
      </c>
      <c r="I118" s="2">
        <v>200000</v>
      </c>
      <c r="J118" s="253">
        <v>100000</v>
      </c>
      <c r="K118" s="2">
        <v>630000</v>
      </c>
      <c r="L118" s="253">
        <v>100000</v>
      </c>
      <c r="M118" s="252">
        <v>150000</v>
      </c>
      <c r="N118" s="253">
        <v>0</v>
      </c>
      <c r="O118" s="253">
        <v>100000</v>
      </c>
      <c r="P118" s="253">
        <v>0</v>
      </c>
      <c r="Q118" s="2">
        <v>2000000</v>
      </c>
      <c r="R118" s="2">
        <v>0</v>
      </c>
      <c r="S118" s="253">
        <f t="shared" si="10"/>
        <v>5200000</v>
      </c>
      <c r="T118" s="253">
        <f t="shared" si="11"/>
        <v>212050000</v>
      </c>
    </row>
    <row r="119" spans="1:20" s="257" customFormat="1" x14ac:dyDescent="0.3">
      <c r="A119" s="258"/>
      <c r="B119" s="257" t="s">
        <v>81</v>
      </c>
      <c r="C119" s="249">
        <f t="shared" si="9"/>
        <v>219420000</v>
      </c>
      <c r="D119" s="250">
        <v>0</v>
      </c>
      <c r="E119" s="251">
        <v>1100000</v>
      </c>
      <c r="F119" s="2">
        <v>420000</v>
      </c>
      <c r="G119" s="249">
        <v>300000</v>
      </c>
      <c r="H119" s="251">
        <v>100000</v>
      </c>
      <c r="I119" s="2">
        <v>200000</v>
      </c>
      <c r="J119" s="253">
        <v>100000</v>
      </c>
      <c r="K119" s="2">
        <v>630000</v>
      </c>
      <c r="L119" s="253">
        <v>100000</v>
      </c>
      <c r="M119" s="252">
        <v>150000</v>
      </c>
      <c r="N119" s="253">
        <v>0</v>
      </c>
      <c r="O119" s="253">
        <v>100000</v>
      </c>
      <c r="P119" s="253">
        <v>0</v>
      </c>
      <c r="Q119" s="2">
        <v>2000000</v>
      </c>
      <c r="R119" s="2">
        <v>0</v>
      </c>
      <c r="S119" s="253">
        <f t="shared" si="10"/>
        <v>5200000</v>
      </c>
      <c r="T119" s="253">
        <f t="shared" si="11"/>
        <v>214220000</v>
      </c>
    </row>
    <row r="120" spans="1:20" s="257" customFormat="1" x14ac:dyDescent="0.3">
      <c r="A120" s="258"/>
      <c r="B120" s="257" t="s">
        <v>82</v>
      </c>
      <c r="C120" s="249">
        <f t="shared" si="9"/>
        <v>221590000</v>
      </c>
      <c r="D120" s="250">
        <v>0</v>
      </c>
      <c r="E120" s="251">
        <v>1100000</v>
      </c>
      <c r="F120" s="2">
        <v>420000</v>
      </c>
      <c r="G120" s="249">
        <v>300000</v>
      </c>
      <c r="H120" s="251">
        <v>100000</v>
      </c>
      <c r="I120" s="2">
        <v>200000</v>
      </c>
      <c r="J120" s="253">
        <v>100000</v>
      </c>
      <c r="K120" s="2">
        <v>630000</v>
      </c>
      <c r="L120" s="253">
        <v>100000</v>
      </c>
      <c r="M120" s="252">
        <v>150000</v>
      </c>
      <c r="N120" s="253">
        <v>0</v>
      </c>
      <c r="O120" s="253">
        <v>100000</v>
      </c>
      <c r="P120" s="253">
        <v>0</v>
      </c>
      <c r="Q120" s="2">
        <v>2000000</v>
      </c>
      <c r="R120" s="2">
        <v>0</v>
      </c>
      <c r="S120" s="253">
        <f t="shared" si="10"/>
        <v>5200000</v>
      </c>
      <c r="T120" s="253">
        <f t="shared" si="11"/>
        <v>216390000</v>
      </c>
    </row>
    <row r="121" spans="1:20" s="257" customFormat="1" x14ac:dyDescent="0.3">
      <c r="A121" s="258"/>
      <c r="B121" s="257" t="s">
        <v>83</v>
      </c>
      <c r="C121" s="249">
        <f t="shared" si="9"/>
        <v>223760000</v>
      </c>
      <c r="D121" s="250">
        <v>0</v>
      </c>
      <c r="E121" s="251">
        <v>1100000</v>
      </c>
      <c r="F121" s="2">
        <v>420000</v>
      </c>
      <c r="G121" s="249">
        <v>300000</v>
      </c>
      <c r="H121" s="251">
        <v>100000</v>
      </c>
      <c r="I121" s="2">
        <v>200000</v>
      </c>
      <c r="J121" s="253">
        <v>100000</v>
      </c>
      <c r="K121" s="2">
        <v>630000</v>
      </c>
      <c r="L121" s="253">
        <v>100000</v>
      </c>
      <c r="M121" s="252">
        <v>150000</v>
      </c>
      <c r="N121" s="253">
        <v>0</v>
      </c>
      <c r="O121" s="253">
        <v>100000</v>
      </c>
      <c r="P121" s="253">
        <v>0</v>
      </c>
      <c r="Q121" s="2">
        <v>2000000</v>
      </c>
      <c r="R121" s="2">
        <v>0</v>
      </c>
      <c r="S121" s="253">
        <f t="shared" si="10"/>
        <v>5200000</v>
      </c>
      <c r="T121" s="253">
        <f t="shared" si="11"/>
        <v>218560000</v>
      </c>
    </row>
    <row r="122" spans="1:20" s="257" customFormat="1" x14ac:dyDescent="0.3">
      <c r="A122" s="258"/>
      <c r="B122" s="257" t="s">
        <v>84</v>
      </c>
      <c r="C122" s="249">
        <f t="shared" si="9"/>
        <v>225930000</v>
      </c>
      <c r="D122" s="250">
        <v>0</v>
      </c>
      <c r="E122" s="251">
        <v>1100000</v>
      </c>
      <c r="F122" s="2">
        <v>420000</v>
      </c>
      <c r="G122" s="249">
        <v>300000</v>
      </c>
      <c r="H122" s="251">
        <v>100000</v>
      </c>
      <c r="I122" s="2">
        <v>200000</v>
      </c>
      <c r="J122" s="253">
        <v>100000</v>
      </c>
      <c r="K122" s="2">
        <v>630000</v>
      </c>
      <c r="L122" s="253">
        <v>100000</v>
      </c>
      <c r="M122" s="252">
        <v>150000</v>
      </c>
      <c r="N122" s="253">
        <v>0</v>
      </c>
      <c r="O122" s="253">
        <v>100000</v>
      </c>
      <c r="P122" s="253">
        <v>0</v>
      </c>
      <c r="Q122" s="2">
        <v>2000000</v>
      </c>
      <c r="R122" s="2">
        <v>0</v>
      </c>
      <c r="S122" s="253">
        <f t="shared" si="10"/>
        <v>5200000</v>
      </c>
      <c r="T122" s="253">
        <f t="shared" si="11"/>
        <v>220730000</v>
      </c>
    </row>
    <row r="123" spans="1:20" x14ac:dyDescent="0.3">
      <c r="F123" s="2">
        <f>SUM(F7:F122)</f>
        <v>48720000</v>
      </c>
      <c r="G123" s="2">
        <f>SUM(G7:G122)</f>
        <v>35850000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14"/>
      <c r="C1" s="214"/>
    </row>
    <row r="2" spans="2:18" x14ac:dyDescent="0.3">
      <c r="B2" s="213" t="s">
        <v>72</v>
      </c>
      <c r="C2" s="213"/>
      <c r="E2" s="210" t="s">
        <v>72</v>
      </c>
      <c r="F2" s="211"/>
      <c r="G2" s="211"/>
      <c r="H2" s="212"/>
      <c r="J2" s="210" t="s">
        <v>96</v>
      </c>
      <c r="K2" s="211"/>
      <c r="L2" s="211"/>
      <c r="M2" s="212"/>
      <c r="O2" s="210" t="s">
        <v>97</v>
      </c>
      <c r="P2" s="211"/>
      <c r="Q2" s="211"/>
      <c r="R2" s="212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10" t="s">
        <v>174</v>
      </c>
      <c r="F25" s="211"/>
      <c r="G25" s="211"/>
      <c r="H25" s="212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194" t="s">
        <v>37</v>
      </c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3:14" x14ac:dyDescent="0.3"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33">
        <f xml:space="preserve"> D22 + E22 + F22 + G22</f>
        <v>18921448</v>
      </c>
      <c r="E23" s="234"/>
      <c r="F23" s="234"/>
      <c r="G23" s="234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35">
        <f xml:space="preserve"> D23 / I23 * 100</f>
        <v>84.996483606996279</v>
      </c>
      <c r="E24" s="236"/>
      <c r="F24" s="236"/>
      <c r="G24" s="237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26" t="s">
        <v>102</v>
      </c>
      <c r="C27" s="228" t="s">
        <v>118</v>
      </c>
      <c r="D27" s="238" t="s">
        <v>100</v>
      </c>
      <c r="E27" s="239"/>
      <c r="F27" s="240"/>
      <c r="G27" s="226" t="s">
        <v>105</v>
      </c>
      <c r="H27" s="230" t="s">
        <v>121</v>
      </c>
      <c r="I27" s="241" t="s">
        <v>98</v>
      </c>
      <c r="J27" s="226" t="s">
        <v>108</v>
      </c>
      <c r="K27" s="226" t="s">
        <v>119</v>
      </c>
    </row>
    <row r="28" spans="2:12" ht="17.25" thickBot="1" x14ac:dyDescent="0.35">
      <c r="B28" s="227"/>
      <c r="C28" s="229"/>
      <c r="D28" s="226" t="s">
        <v>99</v>
      </c>
      <c r="E28" s="230" t="s">
        <v>104</v>
      </c>
      <c r="F28" s="231" t="s">
        <v>107</v>
      </c>
      <c r="G28" s="227"/>
      <c r="H28" s="227"/>
      <c r="I28" s="242"/>
      <c r="J28" s="227"/>
      <c r="K28" s="227"/>
    </row>
    <row r="29" spans="2:12" ht="37.5" customHeight="1" thickBot="1" x14ac:dyDescent="0.35">
      <c r="B29" s="227"/>
      <c r="C29" s="229"/>
      <c r="D29" s="227"/>
      <c r="E29" s="227"/>
      <c r="F29" s="232"/>
      <c r="G29" s="227"/>
      <c r="H29" s="227"/>
      <c r="I29" s="58" t="s">
        <v>101</v>
      </c>
      <c r="J29" s="243"/>
      <c r="K29" s="243"/>
    </row>
    <row r="30" spans="2:12" x14ac:dyDescent="0.3">
      <c r="B30" s="208" t="s">
        <v>103</v>
      </c>
      <c r="C30" s="222">
        <v>521300000000</v>
      </c>
      <c r="D30" s="61">
        <v>521300000000</v>
      </c>
      <c r="E30" s="60">
        <v>0.46</v>
      </c>
      <c r="F30" s="62">
        <v>10.81</v>
      </c>
      <c r="G30" s="217">
        <f xml:space="preserve"> C30 + D31</f>
        <v>22182978723.404297</v>
      </c>
      <c r="H30" s="222">
        <v>65480000</v>
      </c>
      <c r="I30" s="224">
        <f xml:space="preserve"> G30 / H30</f>
        <v>338.77487360116521</v>
      </c>
      <c r="J30" s="215" t="s">
        <v>106</v>
      </c>
      <c r="K30" s="217">
        <f xml:space="preserve"> D30 / H30</f>
        <v>7961.2095296273674</v>
      </c>
    </row>
    <row r="31" spans="2:12" ht="17.25" thickBot="1" x14ac:dyDescent="0.35">
      <c r="B31" s="209"/>
      <c r="C31" s="223"/>
      <c r="D31" s="219">
        <f xml:space="preserve"> (D30 * (E30 - F30)) / F30</f>
        <v>-499117021276.5957</v>
      </c>
      <c r="E31" s="220"/>
      <c r="F31" s="221"/>
      <c r="G31" s="209"/>
      <c r="H31" s="223"/>
      <c r="I31" s="225"/>
      <c r="J31" s="216"/>
      <c r="K31" s="218"/>
    </row>
    <row r="32" spans="2:12" x14ac:dyDescent="0.3">
      <c r="B32" s="208" t="s">
        <v>117</v>
      </c>
      <c r="C32" s="222">
        <v>4679754000</v>
      </c>
      <c r="D32" s="61">
        <v>4679754000</v>
      </c>
      <c r="E32" s="60">
        <v>0</v>
      </c>
      <c r="F32" s="62">
        <v>10.81</v>
      </c>
      <c r="G32" s="217">
        <f xml:space="preserve"> C32 + D33</f>
        <v>0</v>
      </c>
      <c r="H32" s="222">
        <v>583000000</v>
      </c>
      <c r="I32" s="224">
        <f xml:space="preserve"> G32 / H32</f>
        <v>0</v>
      </c>
      <c r="J32" s="215" t="s">
        <v>106</v>
      </c>
      <c r="K32" s="217">
        <f xml:space="preserve"> D32 / H32</f>
        <v>8.0270222984562611</v>
      </c>
    </row>
    <row r="33" spans="1:11" ht="17.25" thickBot="1" x14ac:dyDescent="0.35">
      <c r="B33" s="209"/>
      <c r="C33" s="223"/>
      <c r="D33" s="219">
        <f xml:space="preserve"> (D32 * (E32 - F32)) / F32</f>
        <v>-4679754000</v>
      </c>
      <c r="E33" s="220"/>
      <c r="F33" s="221"/>
      <c r="G33" s="209"/>
      <c r="H33" s="223"/>
      <c r="I33" s="225"/>
      <c r="J33" s="216"/>
      <c r="K33" s="218"/>
    </row>
    <row r="34" spans="1:11" x14ac:dyDescent="0.3">
      <c r="B34" s="208" t="s">
        <v>123</v>
      </c>
      <c r="C34" s="222">
        <v>10054000000</v>
      </c>
      <c r="D34" s="61">
        <v>10054000000</v>
      </c>
      <c r="E34" s="60">
        <v>2.72</v>
      </c>
      <c r="F34" s="62">
        <v>10.81</v>
      </c>
      <c r="G34" s="217">
        <f xml:space="preserve"> C34 + D35</f>
        <v>2529776133.2099915</v>
      </c>
      <c r="H34" s="222">
        <v>1792000000</v>
      </c>
      <c r="I34" s="224">
        <f xml:space="preserve"> G34 / H34</f>
        <v>1.4117054314787898</v>
      </c>
      <c r="J34" s="215" t="s">
        <v>106</v>
      </c>
      <c r="K34" s="217">
        <f xml:space="preserve"> D34 / H34</f>
        <v>5.6104910714285712</v>
      </c>
    </row>
    <row r="35" spans="1:11" ht="17.25" thickBot="1" x14ac:dyDescent="0.35">
      <c r="B35" s="209"/>
      <c r="C35" s="223"/>
      <c r="D35" s="219">
        <f xml:space="preserve"> (D34 * (E34 - F34)) / F34</f>
        <v>-7524223866.7900085</v>
      </c>
      <c r="E35" s="220"/>
      <c r="F35" s="221"/>
      <c r="G35" s="209"/>
      <c r="H35" s="223"/>
      <c r="I35" s="225"/>
      <c r="J35" s="216"/>
      <c r="K35" s="218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9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9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9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9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8" t="s">
        <v>248</v>
      </c>
      <c r="B2" s="188" t="s">
        <v>278</v>
      </c>
    </row>
    <row r="3" spans="1:2" x14ac:dyDescent="0.3">
      <c r="A3" s="188" t="s">
        <v>249</v>
      </c>
      <c r="B3" s="188" t="s">
        <v>279</v>
      </c>
    </row>
    <row r="4" spans="1:2" x14ac:dyDescent="0.3">
      <c r="A4" s="188" t="s">
        <v>250</v>
      </c>
      <c r="B4" s="188" t="s">
        <v>280</v>
      </c>
    </row>
    <row r="5" spans="1:2" x14ac:dyDescent="0.3">
      <c r="A5" s="188" t="s">
        <v>251</v>
      </c>
      <c r="B5" s="188" t="s">
        <v>281</v>
      </c>
    </row>
    <row r="6" spans="1:2" x14ac:dyDescent="0.3">
      <c r="A6" s="188" t="s">
        <v>252</v>
      </c>
      <c r="B6" s="188" t="s">
        <v>282</v>
      </c>
    </row>
    <row r="7" spans="1:2" x14ac:dyDescent="0.3">
      <c r="A7" s="188" t="s">
        <v>253</v>
      </c>
      <c r="B7" s="188" t="s">
        <v>283</v>
      </c>
    </row>
    <row r="8" spans="1:2" x14ac:dyDescent="0.3">
      <c r="A8" s="188" t="s">
        <v>254</v>
      </c>
      <c r="B8" s="188" t="s">
        <v>284</v>
      </c>
    </row>
    <row r="9" spans="1:2" x14ac:dyDescent="0.3">
      <c r="A9" s="188" t="s">
        <v>255</v>
      </c>
      <c r="B9" s="188" t="s">
        <v>285</v>
      </c>
    </row>
    <row r="10" spans="1:2" x14ac:dyDescent="0.3">
      <c r="A10" s="188"/>
      <c r="B10" s="188"/>
    </row>
    <row r="11" spans="1:2" x14ac:dyDescent="0.3">
      <c r="A11" t="s">
        <v>246</v>
      </c>
      <c r="B11" t="s">
        <v>247</v>
      </c>
    </row>
    <row r="12" spans="1:2" x14ac:dyDescent="0.3">
      <c r="A12" s="188" t="s">
        <v>256</v>
      </c>
      <c r="B12" s="188" t="s">
        <v>276</v>
      </c>
    </row>
    <row r="13" spans="1:2" x14ac:dyDescent="0.3">
      <c r="A13" s="188" t="s">
        <v>257</v>
      </c>
      <c r="B13" s="188" t="s">
        <v>258</v>
      </c>
    </row>
    <row r="14" spans="1:2" x14ac:dyDescent="0.3">
      <c r="A14" s="188" t="s">
        <v>259</v>
      </c>
      <c r="B14" s="188" t="s">
        <v>260</v>
      </c>
    </row>
    <row r="15" spans="1:2" x14ac:dyDescent="0.3">
      <c r="A15" s="188" t="s">
        <v>261</v>
      </c>
      <c r="B15" s="188" t="s">
        <v>277</v>
      </c>
    </row>
    <row r="16" spans="1:2" x14ac:dyDescent="0.3">
      <c r="A16" s="188" t="s">
        <v>262</v>
      </c>
      <c r="B16" s="188" t="s">
        <v>263</v>
      </c>
    </row>
    <row r="17" spans="1:3" x14ac:dyDescent="0.3">
      <c r="A17" s="188" t="s">
        <v>264</v>
      </c>
      <c r="B17" s="188" t="s">
        <v>265</v>
      </c>
    </row>
    <row r="18" spans="1:3" x14ac:dyDescent="0.3">
      <c r="A18" s="188" t="s">
        <v>266</v>
      </c>
      <c r="B18" s="188" t="s">
        <v>260</v>
      </c>
    </row>
    <row r="19" spans="1:3" x14ac:dyDescent="0.3">
      <c r="A19" s="188" t="s">
        <v>267</v>
      </c>
      <c r="B19" s="188" t="s">
        <v>268</v>
      </c>
    </row>
    <row r="20" spans="1:3" x14ac:dyDescent="0.3">
      <c r="A20" s="188"/>
      <c r="B20" s="188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8" t="s">
        <v>187</v>
      </c>
      <c r="B23" s="188" t="s">
        <v>190</v>
      </c>
      <c r="C23" s="188" t="s">
        <v>189</v>
      </c>
    </row>
    <row r="24" spans="1:3" x14ac:dyDescent="0.3">
      <c r="A24" s="188" t="s">
        <v>212</v>
      </c>
      <c r="B24" s="188" t="s">
        <v>213</v>
      </c>
      <c r="C24" s="188" t="s">
        <v>214</v>
      </c>
    </row>
    <row r="25" spans="1:3" x14ac:dyDescent="0.3">
      <c r="A25" s="188" t="s">
        <v>215</v>
      </c>
      <c r="B25" s="188" t="s">
        <v>216</v>
      </c>
      <c r="C25" s="188" t="s">
        <v>217</v>
      </c>
    </row>
    <row r="26" spans="1:3" x14ac:dyDescent="0.3">
      <c r="A26" s="188" t="s">
        <v>218</v>
      </c>
      <c r="B26" s="188" t="s">
        <v>219</v>
      </c>
      <c r="C26" s="188" t="s">
        <v>220</v>
      </c>
    </row>
    <row r="27" spans="1:3" x14ac:dyDescent="0.3">
      <c r="A27" s="188" t="s">
        <v>221</v>
      </c>
      <c r="B27" s="188" t="s">
        <v>222</v>
      </c>
      <c r="C27" s="188" t="s">
        <v>211</v>
      </c>
    </row>
    <row r="28" spans="1:3" x14ac:dyDescent="0.3">
      <c r="A28" s="188" t="s">
        <v>223</v>
      </c>
      <c r="B28" s="188" t="s">
        <v>224</v>
      </c>
      <c r="C28" s="188" t="s">
        <v>211</v>
      </c>
    </row>
    <row r="29" spans="1:3" x14ac:dyDescent="0.3">
      <c r="A29" s="188" t="s">
        <v>225</v>
      </c>
      <c r="B29" s="188" t="s">
        <v>226</v>
      </c>
      <c r="C29" s="188" t="s">
        <v>211</v>
      </c>
    </row>
    <row r="30" spans="1:3" x14ac:dyDescent="0.3">
      <c r="A30" s="188" t="s">
        <v>227</v>
      </c>
      <c r="B30" s="188" t="s">
        <v>228</v>
      </c>
      <c r="C30" s="188" t="s">
        <v>211</v>
      </c>
    </row>
    <row r="31" spans="1:3" x14ac:dyDescent="0.3">
      <c r="A31" s="188" t="s">
        <v>229</v>
      </c>
      <c r="B31" s="188" t="s">
        <v>230</v>
      </c>
      <c r="C31" s="188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8" t="s">
        <v>187</v>
      </c>
      <c r="B34" s="188" t="s">
        <v>190</v>
      </c>
      <c r="C34" s="188" t="s">
        <v>189</v>
      </c>
    </row>
    <row r="35" spans="1:3" x14ac:dyDescent="0.3">
      <c r="A35" s="188" t="s">
        <v>191</v>
      </c>
      <c r="B35" s="188" t="s">
        <v>192</v>
      </c>
      <c r="C35" s="188" t="s">
        <v>193</v>
      </c>
    </row>
    <row r="36" spans="1:3" x14ac:dyDescent="0.3">
      <c r="A36" s="188" t="s">
        <v>194</v>
      </c>
      <c r="B36" s="188" t="s">
        <v>195</v>
      </c>
      <c r="C36" s="188" t="s">
        <v>196</v>
      </c>
    </row>
    <row r="37" spans="1:3" x14ac:dyDescent="0.3">
      <c r="A37" s="188" t="s">
        <v>197</v>
      </c>
      <c r="B37" s="188" t="s">
        <v>198</v>
      </c>
      <c r="C37" s="188" t="s">
        <v>199</v>
      </c>
    </row>
    <row r="38" spans="1:3" x14ac:dyDescent="0.3">
      <c r="A38" s="188" t="s">
        <v>200</v>
      </c>
      <c r="B38" s="188" t="s">
        <v>201</v>
      </c>
      <c r="C38" s="188" t="s">
        <v>202</v>
      </c>
    </row>
    <row r="39" spans="1:3" x14ac:dyDescent="0.3">
      <c r="A39" s="188" t="s">
        <v>203</v>
      </c>
      <c r="B39" s="188" t="s">
        <v>204</v>
      </c>
      <c r="C39" s="188" t="s">
        <v>205</v>
      </c>
    </row>
    <row r="40" spans="1:3" x14ac:dyDescent="0.3">
      <c r="A40" s="188" t="s">
        <v>206</v>
      </c>
      <c r="B40" s="188" t="s">
        <v>207</v>
      </c>
      <c r="C40" s="188" t="s">
        <v>208</v>
      </c>
    </row>
    <row r="41" spans="1:3" x14ac:dyDescent="0.3">
      <c r="A41" s="188" t="s">
        <v>209</v>
      </c>
      <c r="B41" s="188" t="s">
        <v>210</v>
      </c>
      <c r="C41" s="188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8" t="s">
        <v>187</v>
      </c>
      <c r="B44" s="188" t="s">
        <v>190</v>
      </c>
      <c r="C44" s="188" t="s">
        <v>189</v>
      </c>
    </row>
    <row r="45" spans="1:3" x14ac:dyDescent="0.3">
      <c r="A45" s="188" t="s">
        <v>197</v>
      </c>
      <c r="B45" s="188" t="s">
        <v>198</v>
      </c>
      <c r="C45" s="188" t="s">
        <v>199</v>
      </c>
    </row>
    <row r="46" spans="1:3" x14ac:dyDescent="0.3">
      <c r="A46" s="188" t="s">
        <v>231</v>
      </c>
      <c r="B46" s="188" t="s">
        <v>232</v>
      </c>
      <c r="C46" s="188" t="s">
        <v>233</v>
      </c>
    </row>
    <row r="47" spans="1:3" x14ac:dyDescent="0.3">
      <c r="A47" s="188" t="s">
        <v>234</v>
      </c>
      <c r="B47" s="188" t="s">
        <v>235</v>
      </c>
      <c r="C47" s="188" t="s">
        <v>236</v>
      </c>
    </row>
    <row r="48" spans="1:3" x14ac:dyDescent="0.3">
      <c r="A48" s="188" t="s">
        <v>237</v>
      </c>
      <c r="B48" s="188" t="s">
        <v>238</v>
      </c>
      <c r="C48" s="188" t="s">
        <v>239</v>
      </c>
    </row>
    <row r="49" spans="1:3" x14ac:dyDescent="0.3">
      <c r="A49" s="188" t="s">
        <v>240</v>
      </c>
      <c r="B49" s="188" t="s">
        <v>241</v>
      </c>
      <c r="C49" s="188" t="s">
        <v>242</v>
      </c>
    </row>
    <row r="50" spans="1:3" x14ac:dyDescent="0.3">
      <c r="A50" s="188" t="s">
        <v>243</v>
      </c>
      <c r="B50" s="188" t="s">
        <v>244</v>
      </c>
      <c r="C50" s="188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8" t="s">
        <v>248</v>
      </c>
      <c r="B2" s="188" t="s">
        <v>287</v>
      </c>
    </row>
    <row r="3" spans="1:2" x14ac:dyDescent="0.3">
      <c r="A3" s="188" t="s">
        <v>249</v>
      </c>
      <c r="B3" s="188" t="s">
        <v>287</v>
      </c>
    </row>
    <row r="4" spans="1:2" x14ac:dyDescent="0.3">
      <c r="A4" s="188" t="s">
        <v>250</v>
      </c>
      <c r="B4" s="188" t="s">
        <v>288</v>
      </c>
    </row>
    <row r="5" spans="1:2" x14ac:dyDescent="0.3">
      <c r="A5" s="188" t="s">
        <v>251</v>
      </c>
      <c r="B5" s="188" t="s">
        <v>289</v>
      </c>
    </row>
    <row r="6" spans="1:2" x14ac:dyDescent="0.3">
      <c r="A6" s="188" t="s">
        <v>252</v>
      </c>
      <c r="B6" s="188" t="s">
        <v>290</v>
      </c>
    </row>
    <row r="7" spans="1:2" x14ac:dyDescent="0.3">
      <c r="A7" s="188" t="s">
        <v>253</v>
      </c>
      <c r="B7" s="188" t="s">
        <v>269</v>
      </c>
    </row>
    <row r="8" spans="1:2" x14ac:dyDescent="0.3">
      <c r="A8" s="188" t="s">
        <v>254</v>
      </c>
      <c r="B8" s="188" t="s">
        <v>291</v>
      </c>
    </row>
    <row r="9" spans="1:2" x14ac:dyDescent="0.3">
      <c r="A9" s="188" t="s">
        <v>255</v>
      </c>
      <c r="B9" s="188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8" t="s">
        <v>256</v>
      </c>
      <c r="B12" s="188" t="s">
        <v>286</v>
      </c>
    </row>
    <row r="13" spans="1:2" x14ac:dyDescent="0.3">
      <c r="A13" s="188" t="s">
        <v>257</v>
      </c>
      <c r="B13" s="188" t="s">
        <v>270</v>
      </c>
    </row>
    <row r="14" spans="1:2" x14ac:dyDescent="0.3">
      <c r="A14" s="188" t="s">
        <v>259</v>
      </c>
      <c r="B14" s="188" t="s">
        <v>260</v>
      </c>
    </row>
    <row r="15" spans="1:2" x14ac:dyDescent="0.3">
      <c r="A15" s="188" t="s">
        <v>261</v>
      </c>
      <c r="B15" s="188" t="s">
        <v>271</v>
      </c>
    </row>
    <row r="16" spans="1:2" x14ac:dyDescent="0.3">
      <c r="A16" s="188" t="s">
        <v>262</v>
      </c>
      <c r="B16" s="188" t="s">
        <v>272</v>
      </c>
    </row>
    <row r="17" spans="1:2" x14ac:dyDescent="0.3">
      <c r="A17" s="188" t="s">
        <v>264</v>
      </c>
      <c r="B17" s="188" t="s">
        <v>273</v>
      </c>
    </row>
    <row r="18" spans="1:2" x14ac:dyDescent="0.3">
      <c r="A18" s="188" t="s">
        <v>266</v>
      </c>
      <c r="B18" s="188" t="s">
        <v>260</v>
      </c>
    </row>
    <row r="19" spans="1:2" x14ac:dyDescent="0.3">
      <c r="A19" s="188" t="s">
        <v>267</v>
      </c>
      <c r="B19" s="188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34" t="s">
        <v>148</v>
      </c>
      <c r="B29" s="234"/>
      <c r="C29" s="234"/>
    </row>
    <row r="30" spans="1:11" x14ac:dyDescent="0.3">
      <c r="A30" s="1">
        <v>1</v>
      </c>
      <c r="B30" s="234" t="s">
        <v>149</v>
      </c>
      <c r="C30" s="1" t="s">
        <v>150</v>
      </c>
    </row>
    <row r="31" spans="1:11" x14ac:dyDescent="0.3">
      <c r="A31" s="1">
        <v>2</v>
      </c>
      <c r="B31" s="234"/>
      <c r="C31" s="1" t="s">
        <v>151</v>
      </c>
    </row>
    <row r="32" spans="1:11" x14ac:dyDescent="0.3">
      <c r="A32" s="1">
        <v>3</v>
      </c>
      <c r="B32" s="234"/>
      <c r="C32" s="1" t="s">
        <v>152</v>
      </c>
    </row>
    <row r="33" spans="1:3" x14ac:dyDescent="0.3">
      <c r="A33" s="1">
        <v>4</v>
      </c>
      <c r="B33" s="234"/>
      <c r="C33" s="1" t="s">
        <v>153</v>
      </c>
    </row>
    <row r="34" spans="1:3" x14ac:dyDescent="0.3">
      <c r="A34" s="1">
        <v>5</v>
      </c>
      <c r="B34" s="234" t="s">
        <v>157</v>
      </c>
      <c r="C34" s="1" t="s">
        <v>154</v>
      </c>
    </row>
    <row r="35" spans="1:3" x14ac:dyDescent="0.3">
      <c r="A35" s="1">
        <v>6</v>
      </c>
      <c r="B35" s="234"/>
      <c r="C35" s="1" t="s">
        <v>155</v>
      </c>
    </row>
    <row r="36" spans="1:3" x14ac:dyDescent="0.3">
      <c r="A36" s="1">
        <v>7</v>
      </c>
      <c r="B36" s="234"/>
      <c r="C36" s="1" t="s">
        <v>156</v>
      </c>
    </row>
    <row r="37" spans="1:3" x14ac:dyDescent="0.3">
      <c r="A37" s="1">
        <v>8</v>
      </c>
      <c r="B37" s="234" t="s">
        <v>158</v>
      </c>
      <c r="C37" s="1" t="s">
        <v>159</v>
      </c>
    </row>
    <row r="38" spans="1:3" x14ac:dyDescent="0.3">
      <c r="A38" s="1">
        <v>9</v>
      </c>
      <c r="B38" s="234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13" t="s">
        <v>67</v>
      </c>
      <c r="C2" s="213"/>
      <c r="E2" s="213" t="s">
        <v>68</v>
      </c>
      <c r="F2" s="213"/>
      <c r="H2" s="213" t="s">
        <v>69</v>
      </c>
      <c r="I2" s="213"/>
      <c r="K2" s="213" t="s">
        <v>70</v>
      </c>
      <c r="L2" s="213"/>
      <c r="N2" s="213" t="s">
        <v>71</v>
      </c>
      <c r="O2" s="213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2023-12-26T02:42:22Z</dcterms:modified>
</cp:coreProperties>
</file>