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E6493D3-659B-4CC8-A011-D166088C983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I14" i="19" l="1"/>
  <c r="H14" i="19"/>
  <c r="F14" i="19"/>
  <c r="E14" i="19"/>
  <c r="D14" i="19"/>
  <c r="B14" i="19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P97" i="18"/>
  <c r="K81" i="18"/>
  <c r="Q81" i="18" s="1"/>
  <c r="S81" i="18" s="1"/>
  <c r="T64" i="5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sharedStrings.xml><?xml version="1.0" encoding="utf-8"?>
<sst xmlns="http://schemas.openxmlformats.org/spreadsheetml/2006/main" count="396" uniqueCount="189">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</sst>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46" borderId="1" xfId="0" applyFill="1" applyBorder="1">
      <alignment vertical="center"/>
    </xf>
    <xf numFmtId="0" fontId="0" fillId="46" borderId="4" xfId="0" applyFill="1" applyBorder="1">
      <alignment vertical="center"/>
    </xf>
    <xf numFmtId="176" fontId="0" fillId="46" borderId="1" xfId="0" applyNumberFormat="1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6" fontId="2" fillId="46" borderId="5" xfId="0" applyNumberFormat="1" applyFont="1" applyFill="1" applyBorder="1">
      <alignment vertical="center"/>
    </xf>
    <xf numFmtId="182" fontId="2" fillId="46" borderId="4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4" xfId="0" applyFont="1" applyFill="1" applyBorder="1">
      <alignment vertical="center"/>
    </xf>
    <xf numFmtId="176" fontId="2" fillId="46" borderId="1" xfId="0" applyNumberFormat="1" applyFont="1" applyFill="1" applyBorder="1">
      <alignment vertical="center"/>
    </xf>
    <xf numFmtId="0" fontId="0" fillId="46" borderId="43" xfId="0" applyFill="1" applyBorder="1">
      <alignment vertical="center"/>
    </xf>
    <xf numFmtId="0" fontId="0" fillId="46" borderId="42" xfId="0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9" xfId="0" applyFill="1" applyBorder="1">
      <alignment vertical="center"/>
    </xf>
    <xf numFmtId="176" fontId="2" fillId="46" borderId="62" xfId="0" applyNumberFormat="1" applyFont="1" applyFill="1" applyBorder="1">
      <alignment vertical="center"/>
    </xf>
    <xf numFmtId="182" fontId="2" fillId="46" borderId="3" xfId="0" applyNumberFormat="1" applyFont="1" applyFill="1" applyBorder="1">
      <alignment vertical="center"/>
    </xf>
    <xf numFmtId="0" fontId="2" fillId="46" borderId="39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C1" workbookViewId="0">
      <selection activeCell="J21" sqref="J21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8" customWidth="1"/>
    <col min="8" max="9" width="12.5" style="141" bestFit="1" customWidth="1"/>
    <col min="10" max="10" width="14.25" style="141" customWidth="1"/>
    <col min="11" max="11" width="14.875" style="204" bestFit="1" customWidth="1"/>
    <col min="12" max="12" width="11.25" style="145" bestFit="1" customWidth="1"/>
    <col min="13" max="13" width="14.25" style="165" bestFit="1" customWidth="1"/>
    <col min="14" max="14" width="16.625" style="164" bestFit="1" customWidth="1"/>
    <col min="15" max="15" width="9.125" style="119" bestFit="1" customWidth="1"/>
    <col min="16" max="16" width="14.25" style="165" bestFit="1" customWidth="1"/>
    <col min="17" max="17" width="16.625" style="215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37"/>
      <c r="B1" s="237"/>
      <c r="C1" s="238"/>
      <c r="D1" s="239" t="s">
        <v>87</v>
      </c>
      <c r="E1" s="240"/>
      <c r="F1" s="240"/>
      <c r="G1" s="240"/>
      <c r="H1" s="244" t="s">
        <v>181</v>
      </c>
      <c r="I1" s="244"/>
      <c r="J1" s="241" t="s">
        <v>171</v>
      </c>
      <c r="K1" s="242"/>
      <c r="L1" s="243"/>
      <c r="M1" s="233" t="s">
        <v>172</v>
      </c>
      <c r="N1" s="234"/>
      <c r="O1" s="234"/>
      <c r="P1" s="235"/>
      <c r="Q1" s="230" t="s">
        <v>184</v>
      </c>
      <c r="R1" s="227" t="s">
        <v>185</v>
      </c>
      <c r="S1" s="228" t="s">
        <v>186</v>
      </c>
    </row>
    <row r="2" spans="1:20" ht="33" x14ac:dyDescent="0.3">
      <c r="A2" s="237"/>
      <c r="B2" s="237"/>
      <c r="C2" s="238"/>
      <c r="D2" s="212" t="s">
        <v>168</v>
      </c>
      <c r="E2" s="206" t="s">
        <v>167</v>
      </c>
      <c r="F2" s="137" t="s">
        <v>173</v>
      </c>
      <c r="G2" s="193" t="s">
        <v>174</v>
      </c>
      <c r="H2" s="205" t="s">
        <v>182</v>
      </c>
      <c r="I2" s="205" t="s">
        <v>183</v>
      </c>
      <c r="J2" s="205" t="s">
        <v>180</v>
      </c>
      <c r="K2" s="199" t="s">
        <v>88</v>
      </c>
      <c r="L2" s="159" t="s">
        <v>14</v>
      </c>
      <c r="M2" s="166" t="s">
        <v>177</v>
      </c>
      <c r="N2" s="162" t="s">
        <v>89</v>
      </c>
      <c r="O2" s="138" t="s">
        <v>14</v>
      </c>
      <c r="P2" s="168" t="s">
        <v>178</v>
      </c>
      <c r="Q2" s="230"/>
      <c r="R2" s="227"/>
      <c r="S2" s="228"/>
    </row>
    <row r="3" spans="1:20" s="26" customFormat="1" x14ac:dyDescent="0.3">
      <c r="A3" s="33" t="s">
        <v>15</v>
      </c>
      <c r="B3" s="33"/>
      <c r="C3" s="34"/>
      <c r="D3" s="118">
        <v>0</v>
      </c>
      <c r="E3" s="207"/>
      <c r="F3" s="139"/>
      <c r="G3" s="194"/>
      <c r="H3" s="139"/>
      <c r="I3" s="139"/>
      <c r="J3" s="139"/>
      <c r="K3" s="200">
        <v>800000</v>
      </c>
      <c r="L3" s="160"/>
      <c r="M3" s="48">
        <v>0</v>
      </c>
      <c r="N3" s="163">
        <v>0</v>
      </c>
      <c r="O3" s="34"/>
      <c r="P3" s="48">
        <v>0</v>
      </c>
      <c r="Q3" s="215"/>
      <c r="R3" s="27"/>
      <c r="S3" s="27"/>
    </row>
    <row r="4" spans="1:20" s="31" customFormat="1" hidden="1" x14ac:dyDescent="0.3">
      <c r="A4" s="31">
        <v>1</v>
      </c>
      <c r="B4" s="236">
        <v>2022</v>
      </c>
      <c r="C4" s="154">
        <v>1</v>
      </c>
      <c r="D4" s="213">
        <v>2500000</v>
      </c>
      <c r="E4" s="208">
        <v>0</v>
      </c>
      <c r="F4" s="141"/>
      <c r="G4" s="195">
        <v>400000</v>
      </c>
      <c r="H4" s="141"/>
      <c r="I4" s="141"/>
      <c r="J4" s="141"/>
      <c r="K4" s="200">
        <f t="shared" ref="K4:K15" si="0" xml:space="preserve"> (K3 + G4) + ((K3 + G4) * O4 )</f>
        <v>1212000</v>
      </c>
      <c r="L4" s="160"/>
      <c r="M4" s="48"/>
      <c r="N4" s="163">
        <v>0</v>
      </c>
      <c r="O4" s="34">
        <v>0.01</v>
      </c>
      <c r="P4" s="33"/>
      <c r="Q4" s="215"/>
      <c r="T4" s="123"/>
    </row>
    <row r="5" spans="1:20" s="31" customFormat="1" hidden="1" x14ac:dyDescent="0.3">
      <c r="B5" s="236"/>
      <c r="C5" s="154">
        <v>2</v>
      </c>
      <c r="D5" s="213">
        <v>2500000</v>
      </c>
      <c r="E5" s="208">
        <v>0</v>
      </c>
      <c r="F5" s="141"/>
      <c r="G5" s="195">
        <v>400000</v>
      </c>
      <c r="H5" s="141"/>
      <c r="I5" s="141"/>
      <c r="J5" s="141"/>
      <c r="K5" s="200">
        <f t="shared" si="0"/>
        <v>1628120</v>
      </c>
      <c r="L5" s="160"/>
      <c r="M5" s="48"/>
      <c r="N5" s="163">
        <v>0</v>
      </c>
      <c r="O5" s="34">
        <v>0.01</v>
      </c>
      <c r="P5" s="33"/>
      <c r="Q5" s="215"/>
      <c r="T5" s="123"/>
    </row>
    <row r="6" spans="1:20" s="31" customFormat="1" hidden="1" x14ac:dyDescent="0.3">
      <c r="B6" s="236"/>
      <c r="C6" s="154">
        <v>3</v>
      </c>
      <c r="D6" s="213">
        <v>2500000</v>
      </c>
      <c r="E6" s="208">
        <v>0</v>
      </c>
      <c r="F6" s="141"/>
      <c r="G6" s="195">
        <v>400000</v>
      </c>
      <c r="H6" s="141"/>
      <c r="I6" s="141"/>
      <c r="J6" s="141"/>
      <c r="K6" s="200">
        <f t="shared" si="0"/>
        <v>2048401.2</v>
      </c>
      <c r="L6" s="160"/>
      <c r="M6" s="48"/>
      <c r="N6" s="163">
        <v>0</v>
      </c>
      <c r="O6" s="34">
        <v>0.01</v>
      </c>
      <c r="P6" s="33"/>
      <c r="Q6" s="215"/>
      <c r="T6" s="123"/>
    </row>
    <row r="7" spans="1:20" s="31" customFormat="1" hidden="1" x14ac:dyDescent="0.3">
      <c r="B7" s="236"/>
      <c r="C7" s="154">
        <v>4</v>
      </c>
      <c r="D7" s="213">
        <v>2500000</v>
      </c>
      <c r="E7" s="208">
        <v>0</v>
      </c>
      <c r="F7" s="141"/>
      <c r="G7" s="195">
        <v>400000</v>
      </c>
      <c r="H7" s="141"/>
      <c r="I7" s="141"/>
      <c r="J7" s="141"/>
      <c r="K7" s="200">
        <f t="shared" si="0"/>
        <v>2472885.2120000003</v>
      </c>
      <c r="L7" s="160"/>
      <c r="M7" s="48"/>
      <c r="N7" s="163">
        <v>0</v>
      </c>
      <c r="O7" s="34">
        <v>0.01</v>
      </c>
      <c r="P7" s="33"/>
      <c r="Q7" s="215"/>
      <c r="T7" s="123"/>
    </row>
    <row r="8" spans="1:20" s="31" customFormat="1" hidden="1" x14ac:dyDescent="0.3">
      <c r="B8" s="236"/>
      <c r="C8" s="154">
        <v>5</v>
      </c>
      <c r="D8" s="213">
        <v>2500000</v>
      </c>
      <c r="E8" s="208">
        <v>1000000</v>
      </c>
      <c r="F8" s="141"/>
      <c r="G8" s="195">
        <v>400000</v>
      </c>
      <c r="H8" s="141"/>
      <c r="I8" s="141"/>
      <c r="J8" s="141"/>
      <c r="K8" s="200">
        <f t="shared" si="0"/>
        <v>2901614.0641200002</v>
      </c>
      <c r="L8" s="160"/>
      <c r="M8" s="48"/>
      <c r="N8" s="163">
        <v>0</v>
      </c>
      <c r="O8" s="34">
        <v>0.01</v>
      </c>
      <c r="P8" s="33"/>
      <c r="Q8" s="215"/>
      <c r="T8" s="123"/>
    </row>
    <row r="9" spans="1:20" s="31" customFormat="1" hidden="1" x14ac:dyDescent="0.3">
      <c r="B9" s="236"/>
      <c r="C9" s="154">
        <v>6</v>
      </c>
      <c r="D9" s="213">
        <v>2500000</v>
      </c>
      <c r="E9" s="208">
        <v>0</v>
      </c>
      <c r="F9" s="141"/>
      <c r="G9" s="195">
        <v>400000</v>
      </c>
      <c r="H9" s="141"/>
      <c r="I9" s="141"/>
      <c r="J9" s="141"/>
      <c r="K9" s="200">
        <f t="shared" si="0"/>
        <v>3334630.2047612001</v>
      </c>
      <c r="L9" s="160"/>
      <c r="M9" s="48"/>
      <c r="N9" s="163">
        <v>0</v>
      </c>
      <c r="O9" s="34">
        <v>0.01</v>
      </c>
      <c r="P9" s="33"/>
      <c r="Q9" s="215"/>
      <c r="T9" s="123"/>
    </row>
    <row r="10" spans="1:20" s="31" customFormat="1" hidden="1" x14ac:dyDescent="0.3">
      <c r="B10" s="236"/>
      <c r="C10" s="154">
        <v>7</v>
      </c>
      <c r="D10" s="213">
        <v>2500000</v>
      </c>
      <c r="E10" s="208">
        <v>600000</v>
      </c>
      <c r="F10" s="141"/>
      <c r="G10" s="195">
        <v>400000</v>
      </c>
      <c r="H10" s="141"/>
      <c r="I10" s="141"/>
      <c r="J10" s="141"/>
      <c r="K10" s="200">
        <f t="shared" si="0"/>
        <v>3771976.5068088123</v>
      </c>
      <c r="L10" s="160"/>
      <c r="M10" s="48"/>
      <c r="N10" s="163">
        <v>0</v>
      </c>
      <c r="O10" s="34">
        <v>0.01</v>
      </c>
      <c r="P10" s="33"/>
      <c r="Q10" s="215"/>
      <c r="T10" s="123"/>
    </row>
    <row r="11" spans="1:20" s="31" customFormat="1" hidden="1" x14ac:dyDescent="0.3">
      <c r="B11" s="236"/>
      <c r="C11" s="154">
        <v>8</v>
      </c>
      <c r="D11" s="213">
        <v>2500000</v>
      </c>
      <c r="E11" s="208">
        <v>5056544</v>
      </c>
      <c r="F11" s="141"/>
      <c r="G11" s="195">
        <v>400000</v>
      </c>
      <c r="H11" s="141"/>
      <c r="I11" s="141"/>
      <c r="J11" s="141"/>
      <c r="K11" s="200">
        <f t="shared" si="0"/>
        <v>4213696.2718769005</v>
      </c>
      <c r="L11" s="160"/>
      <c r="M11" s="48"/>
      <c r="N11" s="163">
        <v>0</v>
      </c>
      <c r="O11" s="34">
        <v>0.01</v>
      </c>
      <c r="P11" s="33"/>
      <c r="Q11" s="215"/>
      <c r="T11" s="123"/>
    </row>
    <row r="12" spans="1:20" s="31" customFormat="1" hidden="1" x14ac:dyDescent="0.3">
      <c r="B12" s="236"/>
      <c r="C12" s="154">
        <v>9</v>
      </c>
      <c r="D12" s="213">
        <v>1800000</v>
      </c>
      <c r="E12" s="208">
        <v>1600000</v>
      </c>
      <c r="F12" s="141"/>
      <c r="G12" s="195">
        <v>400000</v>
      </c>
      <c r="H12" s="141"/>
      <c r="I12" s="141"/>
      <c r="J12" s="141"/>
      <c r="K12" s="200">
        <f t="shared" si="0"/>
        <v>4696742.8047706848</v>
      </c>
      <c r="L12" s="160"/>
      <c r="M12" s="48"/>
      <c r="N12" s="163">
        <v>0</v>
      </c>
      <c r="O12" s="34">
        <v>1.7999999999999999E-2</v>
      </c>
      <c r="P12" s="33"/>
      <c r="Q12" s="215"/>
      <c r="T12" s="123"/>
    </row>
    <row r="13" spans="1:20" s="31" customFormat="1" hidden="1" x14ac:dyDescent="0.3">
      <c r="B13" s="236"/>
      <c r="C13" s="154">
        <v>10</v>
      </c>
      <c r="D13" s="213">
        <v>4500000</v>
      </c>
      <c r="E13" s="208">
        <v>3700000</v>
      </c>
      <c r="F13" s="141"/>
      <c r="G13" s="195">
        <v>400000</v>
      </c>
      <c r="H13" s="141"/>
      <c r="I13" s="141"/>
      <c r="J13" s="141"/>
      <c r="K13" s="200">
        <f t="shared" si="0"/>
        <v>4638035.9523413228</v>
      </c>
      <c r="L13" s="160"/>
      <c r="M13" s="48"/>
      <c r="N13" s="163">
        <v>0</v>
      </c>
      <c r="O13" s="34">
        <v>-0.09</v>
      </c>
      <c r="P13" s="33"/>
      <c r="Q13" s="215"/>
      <c r="T13" s="123"/>
    </row>
    <row r="14" spans="1:20" s="32" customFormat="1" ht="15.75" hidden="1" customHeight="1" thickBot="1" x14ac:dyDescent="0.3">
      <c r="A14" s="31"/>
      <c r="B14" s="236"/>
      <c r="C14" s="154">
        <v>11</v>
      </c>
      <c r="D14" s="213">
        <v>3500000</v>
      </c>
      <c r="E14" s="208">
        <v>0</v>
      </c>
      <c r="F14" s="141"/>
      <c r="G14" s="195">
        <v>400000</v>
      </c>
      <c r="H14" s="141"/>
      <c r="I14" s="141"/>
      <c r="J14" s="141"/>
      <c r="K14" s="200">
        <f t="shared" si="0"/>
        <v>5128720.5994834667</v>
      </c>
      <c r="L14" s="160"/>
      <c r="M14" s="48"/>
      <c r="N14" s="163">
        <v>0</v>
      </c>
      <c r="O14" s="34">
        <v>1.7999999999999999E-2</v>
      </c>
      <c r="P14" s="33"/>
      <c r="Q14" s="215"/>
      <c r="R14" s="31"/>
      <c r="S14" s="31"/>
      <c r="T14" s="124"/>
    </row>
    <row r="15" spans="1:20" s="30" customFormat="1" ht="17.25" hidden="1" thickBot="1" x14ac:dyDescent="0.35">
      <c r="A15" s="49"/>
      <c r="B15" s="236"/>
      <c r="C15" s="155">
        <v>12</v>
      </c>
      <c r="D15" s="213">
        <v>2500000</v>
      </c>
      <c r="E15" s="209">
        <v>1000000</v>
      </c>
      <c r="F15" s="142"/>
      <c r="G15" s="196">
        <v>400000</v>
      </c>
      <c r="H15" s="142"/>
      <c r="I15" s="142"/>
      <c r="J15" s="142"/>
      <c r="K15" s="163">
        <f t="shared" si="0"/>
        <v>5241227.1283103265</v>
      </c>
      <c r="L15" s="160"/>
      <c r="M15" s="48"/>
      <c r="N15" s="163">
        <v>0</v>
      </c>
      <c r="O15" s="167">
        <v>-5.1999999999999998E-2</v>
      </c>
      <c r="P15" s="118"/>
      <c r="Q15" s="215"/>
      <c r="R15" s="49"/>
      <c r="S15" s="49"/>
      <c r="T15" s="47"/>
    </row>
    <row r="16" spans="1:20" s="44" customFormat="1" x14ac:dyDescent="0.3">
      <c r="A16" s="31">
        <v>2</v>
      </c>
      <c r="B16" s="231">
        <v>2023</v>
      </c>
      <c r="C16" s="154">
        <v>1</v>
      </c>
      <c r="D16" s="214">
        <v>2500000</v>
      </c>
      <c r="E16" s="208">
        <v>0</v>
      </c>
      <c r="F16" s="140"/>
      <c r="G16" s="197">
        <v>400000</v>
      </c>
      <c r="H16" s="140"/>
      <c r="I16" s="140"/>
      <c r="J16" s="140"/>
      <c r="K16" s="173">
        <f xml:space="preserve"> (K15 + 400000) + ((K15 + 400000) * O16 )</f>
        <v>5906364.8033409119</v>
      </c>
      <c r="L16" s="175"/>
      <c r="M16" s="172">
        <v>0</v>
      </c>
      <c r="N16" s="173">
        <v>0</v>
      </c>
      <c r="O16" s="174">
        <v>4.7E-2</v>
      </c>
      <c r="P16" s="176"/>
      <c r="Q16" s="176"/>
      <c r="R16" s="31"/>
      <c r="S16" s="31"/>
      <c r="T16" s="125"/>
    </row>
    <row r="17" spans="1:20" s="31" customFormat="1" x14ac:dyDescent="0.3">
      <c r="B17" s="231"/>
      <c r="C17" s="154">
        <v>2</v>
      </c>
      <c r="D17" s="214">
        <v>2500000</v>
      </c>
      <c r="E17" s="208">
        <v>0</v>
      </c>
      <c r="F17" s="140"/>
      <c r="G17" s="197">
        <v>400000</v>
      </c>
      <c r="H17" s="140"/>
      <c r="I17" s="140"/>
      <c r="J17" s="140"/>
      <c r="K17" s="173">
        <f xml:space="preserve"> (K16 + 400000) + ((K16 + 400000) * O17 )</f>
        <v>6325283.8977509346</v>
      </c>
      <c r="L17" s="175"/>
      <c r="M17" s="172">
        <v>0</v>
      </c>
      <c r="N17" s="173">
        <v>0</v>
      </c>
      <c r="O17" s="174">
        <v>3.0000000000000001E-3</v>
      </c>
      <c r="P17" s="176"/>
      <c r="Q17" s="176"/>
      <c r="T17" s="123"/>
    </row>
    <row r="18" spans="1:20" s="31" customFormat="1" x14ac:dyDescent="0.3">
      <c r="B18" s="231"/>
      <c r="C18" s="154">
        <v>3</v>
      </c>
      <c r="D18" s="214">
        <v>2500000</v>
      </c>
      <c r="E18" s="208">
        <v>0</v>
      </c>
      <c r="F18" s="140"/>
      <c r="G18" s="197">
        <v>400000</v>
      </c>
      <c r="H18" s="140"/>
      <c r="I18" s="140"/>
      <c r="J18" s="140"/>
      <c r="K18" s="173">
        <f xml:space="preserve"> (K17 + 400000) + ((K17 + 400000) * O18 )</f>
        <v>6557151.8003071612</v>
      </c>
      <c r="L18" s="175"/>
      <c r="M18" s="172">
        <v>0</v>
      </c>
      <c r="N18" s="173">
        <v>19000000</v>
      </c>
      <c r="O18" s="174">
        <v>-2.5000000000000001E-2</v>
      </c>
      <c r="P18" s="176"/>
      <c r="Q18" s="176"/>
      <c r="T18" s="123"/>
    </row>
    <row r="19" spans="1:20" s="31" customFormat="1" x14ac:dyDescent="0.3">
      <c r="B19" s="231"/>
      <c r="C19" s="154">
        <v>4</v>
      </c>
      <c r="D19" s="214">
        <v>500000</v>
      </c>
      <c r="E19" s="208">
        <v>0</v>
      </c>
      <c r="F19" s="140"/>
      <c r="G19" s="197">
        <v>400000</v>
      </c>
      <c r="H19" s="140"/>
      <c r="I19" s="140"/>
      <c r="J19" s="140"/>
      <c r="K19" s="173">
        <f xml:space="preserve"> (K18 + 400000) + ((K18 + 400000) * O19 )</f>
        <v>6365793.8972810525</v>
      </c>
      <c r="L19" s="175"/>
      <c r="M19" s="172">
        <v>0</v>
      </c>
      <c r="N19" s="173">
        <f xml:space="preserve"> (N18 + D19 - E19 - M19) + ((N18 + D19 - E19 - M19) * O19)</f>
        <v>17842500</v>
      </c>
      <c r="O19" s="174">
        <v>-8.5000000000000006E-2</v>
      </c>
      <c r="P19" s="176"/>
      <c r="Q19" s="176"/>
      <c r="T19" s="123"/>
    </row>
    <row r="20" spans="1:20" s="31" customFormat="1" x14ac:dyDescent="0.3">
      <c r="B20" s="231"/>
      <c r="C20" s="154">
        <v>5</v>
      </c>
      <c r="D20" s="214">
        <v>100000</v>
      </c>
      <c r="E20" s="208">
        <v>0</v>
      </c>
      <c r="F20" s="140">
        <v>100000</v>
      </c>
      <c r="G20" s="197">
        <v>400000</v>
      </c>
      <c r="H20" s="140"/>
      <c r="I20" s="140"/>
      <c r="J20" s="140"/>
      <c r="K20" s="173">
        <f xml:space="preserve"> (K19 + G20 + F20) + ((K19 + G20 + F20) * L20 )</f>
        <v>7957455.1269487403</v>
      </c>
      <c r="L20" s="171">
        <v>0.159</v>
      </c>
      <c r="M20" s="172">
        <v>0</v>
      </c>
      <c r="N20" s="173">
        <f xml:space="preserve"> (N19 + D20 - E20 - M20) + ((N19 + D20 - E20 - M20) * O20)</f>
        <v>16148250</v>
      </c>
      <c r="O20" s="174">
        <v>-0.1</v>
      </c>
      <c r="P20" s="172">
        <f xml:space="preserve"> M20 + N20</f>
        <v>16148250</v>
      </c>
      <c r="Q20" s="170">
        <f xml:space="preserve"> K20 + P20</f>
        <v>24105705.12694874</v>
      </c>
      <c r="T20" s="123"/>
    </row>
    <row r="21" spans="1:20" s="31" customFormat="1" x14ac:dyDescent="0.3">
      <c r="B21" s="231"/>
      <c r="C21" s="154">
        <v>6</v>
      </c>
      <c r="D21" s="214">
        <v>15000000</v>
      </c>
      <c r="E21" s="208">
        <v>0</v>
      </c>
      <c r="F21" s="140">
        <v>750000</v>
      </c>
      <c r="G21" s="197">
        <v>500000</v>
      </c>
      <c r="H21" s="140"/>
      <c r="I21" s="140"/>
      <c r="J21" s="140"/>
      <c r="K21" s="173">
        <f xml:space="preserve"> (K20 + G21 + F21) + ((K20 + G21 + F21) * L21 )</f>
        <v>9373189.319233818</v>
      </c>
      <c r="L21" s="171">
        <v>1.7999999999999999E-2</v>
      </c>
      <c r="M21" s="172">
        <v>50000</v>
      </c>
      <c r="N21" s="173">
        <f xml:space="preserve"> (N20 + D21 - E21 - M21) + ((N20 + D21 - E21 - M21) * O21)</f>
        <v>36073970</v>
      </c>
      <c r="O21" s="174">
        <v>0.16</v>
      </c>
      <c r="P21" s="172">
        <f xml:space="preserve"> M21 + N21</f>
        <v>36123970</v>
      </c>
      <c r="Q21" s="170">
        <f xml:space="preserve"> K21 + P21</f>
        <v>45497159.31923382</v>
      </c>
      <c r="T21" s="123"/>
    </row>
    <row r="22" spans="1:20" s="31" customFormat="1" x14ac:dyDescent="0.3">
      <c r="B22" s="231"/>
      <c r="C22" s="154">
        <v>7</v>
      </c>
      <c r="D22" s="214">
        <v>700000</v>
      </c>
      <c r="E22" s="208">
        <v>0</v>
      </c>
      <c r="F22" s="140">
        <v>300000</v>
      </c>
      <c r="G22" s="197">
        <v>500000</v>
      </c>
      <c r="H22" s="140"/>
      <c r="I22" s="140"/>
      <c r="J22" s="140"/>
      <c r="K22" s="173">
        <f t="shared" ref="K22:K85" si="1" xml:space="preserve"> (K21 + G22 + F22) + ((K21 + G22 + F22) * L22 )</f>
        <v>10356306.726980027</v>
      </c>
      <c r="L22" s="171">
        <v>1.7999999999999999E-2</v>
      </c>
      <c r="M22" s="172">
        <v>100000</v>
      </c>
      <c r="N22" s="173">
        <f xml:space="preserve"> (N21 + D22 - E22 - M22) + ((N21 + D22 - E22 - M22) * O22)</f>
        <v>39607887.600000001</v>
      </c>
      <c r="O22" s="174">
        <v>0.08</v>
      </c>
      <c r="P22" s="172">
        <f t="shared" ref="P22:P85" si="2" xml:space="preserve"> M22 + N22</f>
        <v>39707887.600000001</v>
      </c>
      <c r="Q22" s="170">
        <f t="shared" ref="Q22:Q85" si="3" xml:space="preserve"> K22 + P22</f>
        <v>50064194.326980025</v>
      </c>
      <c r="T22" s="123"/>
    </row>
    <row r="23" spans="1:20" s="31" customFormat="1" x14ac:dyDescent="0.3">
      <c r="B23" s="231"/>
      <c r="C23" s="154">
        <v>8</v>
      </c>
      <c r="D23" s="214">
        <v>1100000</v>
      </c>
      <c r="E23" s="208">
        <v>17450000</v>
      </c>
      <c r="F23" s="140">
        <v>300000</v>
      </c>
      <c r="G23" s="197">
        <v>100000</v>
      </c>
      <c r="H23" s="140"/>
      <c r="I23" s="140"/>
      <c r="J23" s="140"/>
      <c r="K23" s="173">
        <f t="shared" si="1"/>
        <v>10853113.487522848</v>
      </c>
      <c r="L23" s="171">
        <v>8.9999999999999993E-3</v>
      </c>
      <c r="M23" s="172">
        <v>50000</v>
      </c>
      <c r="N23" s="173">
        <f xml:space="preserve"> (N22 + D23 - E23 - M23) + ((N22 + D23 - E23 - M23) * O23)</f>
        <v>19494625.584000003</v>
      </c>
      <c r="O23" s="174">
        <v>-0.16</v>
      </c>
      <c r="P23" s="172">
        <f t="shared" si="2"/>
        <v>19544625.584000003</v>
      </c>
      <c r="Q23" s="170">
        <f t="shared" si="3"/>
        <v>30397739.071522851</v>
      </c>
      <c r="T23" s="123"/>
    </row>
    <row r="24" spans="1:20" s="31" customFormat="1" x14ac:dyDescent="0.3">
      <c r="B24" s="231"/>
      <c r="C24" s="154">
        <v>9</v>
      </c>
      <c r="D24" s="214">
        <v>1100000</v>
      </c>
      <c r="E24" s="208">
        <v>0</v>
      </c>
      <c r="F24" s="140">
        <v>300000</v>
      </c>
      <c r="G24" s="197">
        <v>100000</v>
      </c>
      <c r="H24" s="140"/>
      <c r="I24" s="140"/>
      <c r="J24" s="140"/>
      <c r="K24" s="173">
        <f t="shared" si="1"/>
        <v>11050557.444747437</v>
      </c>
      <c r="L24" s="171">
        <v>-1.7999999999999999E-2</v>
      </c>
      <c r="M24" s="172">
        <v>50000</v>
      </c>
      <c r="N24" s="173">
        <f t="shared" ref="N24:N87" si="4" xml:space="preserve"> (N23 + D24 - E24 - M24) + ((N23 + D24 - E24 - M24) * O24)</f>
        <v>15203022.932160001</v>
      </c>
      <c r="O24" s="174">
        <v>-0.26</v>
      </c>
      <c r="P24" s="172">
        <f t="shared" si="2"/>
        <v>15253022.932160001</v>
      </c>
      <c r="Q24" s="170">
        <f t="shared" si="3"/>
        <v>26303580.376907438</v>
      </c>
      <c r="T24" s="123"/>
    </row>
    <row r="25" spans="1:20" s="27" customFormat="1" x14ac:dyDescent="0.3">
      <c r="B25" s="231"/>
      <c r="C25" s="37">
        <v>10</v>
      </c>
      <c r="D25" s="213">
        <v>7100000</v>
      </c>
      <c r="E25" s="210">
        <v>0</v>
      </c>
      <c r="F25" s="141">
        <v>300000</v>
      </c>
      <c r="G25" s="195">
        <v>100000</v>
      </c>
      <c r="H25" s="141">
        <v>16000000</v>
      </c>
      <c r="I25" s="141">
        <v>70000000</v>
      </c>
      <c r="J25" s="141">
        <v>54000000</v>
      </c>
      <c r="K25" s="200">
        <f t="shared" si="1"/>
        <v>11656667.478752891</v>
      </c>
      <c r="L25" s="161">
        <v>1.7999999999999999E-2</v>
      </c>
      <c r="M25" s="48">
        <v>50000</v>
      </c>
      <c r="N25" s="163">
        <f t="shared" si="4"/>
        <v>14241934.6765824</v>
      </c>
      <c r="O25" s="34">
        <v>-0.36</v>
      </c>
      <c r="P25" s="48">
        <f t="shared" si="2"/>
        <v>14291934.6765824</v>
      </c>
      <c r="Q25" s="216">
        <f t="shared" si="3"/>
        <v>25948602.155335292</v>
      </c>
      <c r="R25" s="143">
        <f xml:space="preserve"> H25 + I25</f>
        <v>86000000</v>
      </c>
      <c r="S25" s="143">
        <f xml:space="preserve"> J25 + Q25</f>
        <v>79948602.155335292</v>
      </c>
      <c r="T25" s="126"/>
    </row>
    <row r="26" spans="1:20" s="38" customFormat="1" ht="17.25" thickBot="1" x14ac:dyDescent="0.35">
      <c r="A26" s="27"/>
      <c r="B26" s="231"/>
      <c r="C26" s="37">
        <v>11</v>
      </c>
      <c r="D26" s="213">
        <v>1100000</v>
      </c>
      <c r="E26" s="210">
        <v>0</v>
      </c>
      <c r="F26" s="141">
        <v>300000</v>
      </c>
      <c r="G26" s="195">
        <v>100000</v>
      </c>
      <c r="H26" s="141">
        <v>16000000</v>
      </c>
      <c r="I26" s="141">
        <v>70000000</v>
      </c>
      <c r="J26" s="141">
        <v>54000000</v>
      </c>
      <c r="K26" s="200">
        <f t="shared" si="1"/>
        <v>12273687.493370442</v>
      </c>
      <c r="L26" s="161">
        <v>1.7999999999999999E-2</v>
      </c>
      <c r="M26" s="48">
        <v>50000</v>
      </c>
      <c r="N26" s="163">
        <f t="shared" si="4"/>
        <v>15567189.500760883</v>
      </c>
      <c r="O26" s="34">
        <v>1.7999999999999999E-2</v>
      </c>
      <c r="P26" s="48">
        <f t="shared" si="2"/>
        <v>15617189.500760883</v>
      </c>
      <c r="Q26" s="216">
        <f t="shared" si="3"/>
        <v>27890876.994131327</v>
      </c>
      <c r="R26" s="143">
        <f xml:space="preserve"> H26 + I26</f>
        <v>86000000</v>
      </c>
      <c r="S26" s="143">
        <f xml:space="preserve"> J26 + Q26</f>
        <v>81890876.994131327</v>
      </c>
      <c r="T26" s="127"/>
    </row>
    <row r="27" spans="1:20" s="298" customFormat="1" ht="17.25" thickBot="1" x14ac:dyDescent="0.35">
      <c r="A27" s="286"/>
      <c r="B27" s="231"/>
      <c r="C27" s="287">
        <v>12</v>
      </c>
      <c r="D27" s="288">
        <v>1100000</v>
      </c>
      <c r="E27" s="289">
        <v>0</v>
      </c>
      <c r="F27" s="290">
        <v>300000</v>
      </c>
      <c r="G27" s="291">
        <v>100000</v>
      </c>
      <c r="H27" s="290">
        <v>16000000</v>
      </c>
      <c r="I27" s="290">
        <v>70000000</v>
      </c>
      <c r="J27" s="290">
        <v>54000000</v>
      </c>
      <c r="K27" s="292">
        <f t="shared" si="1"/>
        <v>12901813.868251109</v>
      </c>
      <c r="L27" s="293">
        <v>1.7999999999999999E-2</v>
      </c>
      <c r="M27" s="294">
        <v>50000</v>
      </c>
      <c r="N27" s="292">
        <f t="shared" si="4"/>
        <v>16916298.911774579</v>
      </c>
      <c r="O27" s="295">
        <v>1.7999999999999999E-2</v>
      </c>
      <c r="P27" s="294">
        <f t="shared" si="2"/>
        <v>16966298.911774579</v>
      </c>
      <c r="Q27" s="296">
        <f t="shared" si="3"/>
        <v>29868112.780025691</v>
      </c>
      <c r="R27" s="290">
        <f t="shared" ref="R27:R90" si="5" xml:space="preserve"> H27 + I27</f>
        <v>86000000</v>
      </c>
      <c r="S27" s="290">
        <f t="shared" ref="S27:S90" si="6" xml:space="preserve"> J27 + Q27</f>
        <v>83868112.780025691</v>
      </c>
      <c r="T27" s="297"/>
    </row>
    <row r="28" spans="1:20" s="35" customFormat="1" x14ac:dyDescent="0.3">
      <c r="A28" s="35">
        <v>3</v>
      </c>
      <c r="B28" s="232">
        <v>2024</v>
      </c>
      <c r="C28" s="36">
        <v>1</v>
      </c>
      <c r="D28" s="213">
        <v>1600000</v>
      </c>
      <c r="E28" s="210">
        <v>0</v>
      </c>
      <c r="F28" s="141">
        <v>300000</v>
      </c>
      <c r="G28" s="195">
        <v>100000</v>
      </c>
      <c r="H28" s="141">
        <v>16000000</v>
      </c>
      <c r="I28" s="141">
        <v>70000000</v>
      </c>
      <c r="J28" s="141">
        <v>54000000</v>
      </c>
      <c r="K28" s="201">
        <f t="shared" si="1"/>
        <v>13541246.51787963</v>
      </c>
      <c r="L28" s="144">
        <v>1.7999999999999999E-2</v>
      </c>
      <c r="M28" s="48">
        <v>50000</v>
      </c>
      <c r="N28" s="163">
        <f t="shared" si="4"/>
        <v>18540164.107421678</v>
      </c>
      <c r="O28" s="120">
        <v>4.0000000000000001E-3</v>
      </c>
      <c r="P28" s="48">
        <f t="shared" si="2"/>
        <v>18590164.107421678</v>
      </c>
      <c r="Q28" s="216">
        <f t="shared" si="3"/>
        <v>32131410.625301309</v>
      </c>
      <c r="R28" s="143">
        <f t="shared" si="5"/>
        <v>86000000</v>
      </c>
      <c r="S28" s="143">
        <f t="shared" si="6"/>
        <v>86131410.625301301</v>
      </c>
      <c r="T28" s="128"/>
    </row>
    <row r="29" spans="1:20" s="41" customFormat="1" x14ac:dyDescent="0.3">
      <c r="B29" s="231"/>
      <c r="C29" s="42">
        <v>2</v>
      </c>
      <c r="D29" s="213">
        <v>1600000</v>
      </c>
      <c r="E29" s="210">
        <v>0</v>
      </c>
      <c r="F29" s="141">
        <v>300000</v>
      </c>
      <c r="G29" s="195">
        <v>100000</v>
      </c>
      <c r="H29" s="141">
        <v>16000000</v>
      </c>
      <c r="I29" s="141">
        <v>70000000</v>
      </c>
      <c r="J29" s="141">
        <v>54000000</v>
      </c>
      <c r="K29" s="202">
        <f t="shared" si="1"/>
        <v>14192188.955201462</v>
      </c>
      <c r="L29" s="144">
        <v>1.7999999999999999E-2</v>
      </c>
      <c r="M29" s="48">
        <v>50000</v>
      </c>
      <c r="N29" s="163">
        <f t="shared" si="4"/>
        <v>20451787.061355267</v>
      </c>
      <c r="O29" s="34">
        <v>1.7999999999999999E-2</v>
      </c>
      <c r="P29" s="48">
        <f t="shared" si="2"/>
        <v>20501787.061355267</v>
      </c>
      <c r="Q29" s="216">
        <f t="shared" si="3"/>
        <v>34693976.016556725</v>
      </c>
      <c r="R29" s="143">
        <f t="shared" si="5"/>
        <v>86000000</v>
      </c>
      <c r="S29" s="143">
        <f t="shared" si="6"/>
        <v>88693976.016556725</v>
      </c>
      <c r="T29" s="129"/>
    </row>
    <row r="30" spans="1:20" s="27" customFormat="1" x14ac:dyDescent="0.3">
      <c r="B30" s="231"/>
      <c r="C30" s="37">
        <v>3</v>
      </c>
      <c r="D30" s="213">
        <v>1600000</v>
      </c>
      <c r="E30" s="210">
        <v>0</v>
      </c>
      <c r="F30" s="141">
        <v>300000</v>
      </c>
      <c r="G30" s="195">
        <v>100000</v>
      </c>
      <c r="H30" s="141">
        <v>16000000</v>
      </c>
      <c r="I30" s="141">
        <v>70000000</v>
      </c>
      <c r="J30" s="141">
        <v>54000000</v>
      </c>
      <c r="K30" s="202">
        <f t="shared" si="1"/>
        <v>14854848.356395088</v>
      </c>
      <c r="L30" s="144">
        <v>1.7999999999999999E-2</v>
      </c>
      <c r="M30" s="48">
        <v>50000</v>
      </c>
      <c r="N30" s="163">
        <f t="shared" si="4"/>
        <v>22397819.22845966</v>
      </c>
      <c r="O30" s="34">
        <v>1.7999999999999999E-2</v>
      </c>
      <c r="P30" s="48">
        <f t="shared" si="2"/>
        <v>22447819.22845966</v>
      </c>
      <c r="Q30" s="216">
        <f t="shared" si="3"/>
        <v>37302667.584854752</v>
      </c>
      <c r="R30" s="143">
        <f t="shared" si="5"/>
        <v>86000000</v>
      </c>
      <c r="S30" s="143">
        <f t="shared" si="6"/>
        <v>91302667.584854752</v>
      </c>
      <c r="T30" s="126"/>
    </row>
    <row r="31" spans="1:20" s="27" customFormat="1" x14ac:dyDescent="0.3">
      <c r="B31" s="231"/>
      <c r="C31" s="37">
        <v>4</v>
      </c>
      <c r="D31" s="213">
        <v>1600000</v>
      </c>
      <c r="E31" s="210">
        <v>0</v>
      </c>
      <c r="F31" s="141">
        <v>300000</v>
      </c>
      <c r="G31" s="195">
        <v>100000</v>
      </c>
      <c r="H31" s="141">
        <v>16000000</v>
      </c>
      <c r="I31" s="141">
        <v>70000000</v>
      </c>
      <c r="J31" s="141">
        <v>54000000</v>
      </c>
      <c r="K31" s="202">
        <f t="shared" si="1"/>
        <v>15529435.626810201</v>
      </c>
      <c r="L31" s="144">
        <v>1.7999999999999999E-2</v>
      </c>
      <c r="M31" s="48">
        <v>50000</v>
      </c>
      <c r="N31" s="163">
        <f t="shared" si="4"/>
        <v>24378879.974571932</v>
      </c>
      <c r="O31" s="34">
        <v>1.7999999999999999E-2</v>
      </c>
      <c r="P31" s="48">
        <f t="shared" si="2"/>
        <v>24428879.974571932</v>
      </c>
      <c r="Q31" s="216">
        <f t="shared" si="3"/>
        <v>39958315.601382136</v>
      </c>
      <c r="R31" s="143">
        <f t="shared" si="5"/>
        <v>86000000</v>
      </c>
      <c r="S31" s="143">
        <f t="shared" si="6"/>
        <v>93958315.601382136</v>
      </c>
      <c r="T31" s="126"/>
    </row>
    <row r="32" spans="1:20" s="27" customFormat="1" x14ac:dyDescent="0.3">
      <c r="B32" s="231"/>
      <c r="C32" s="37">
        <v>5</v>
      </c>
      <c r="D32" s="213">
        <v>1600000</v>
      </c>
      <c r="E32" s="210">
        <v>0</v>
      </c>
      <c r="F32" s="141">
        <v>300000</v>
      </c>
      <c r="G32" s="195">
        <v>100000</v>
      </c>
      <c r="H32" s="141">
        <v>16000000</v>
      </c>
      <c r="I32" s="141">
        <v>70000000</v>
      </c>
      <c r="J32" s="141">
        <v>54000000</v>
      </c>
      <c r="K32" s="202">
        <f t="shared" si="1"/>
        <v>16216165.468092784</v>
      </c>
      <c r="L32" s="144">
        <v>1.7999999999999999E-2</v>
      </c>
      <c r="M32" s="48">
        <v>50000</v>
      </c>
      <c r="N32" s="163">
        <f t="shared" si="4"/>
        <v>26395599.814114228</v>
      </c>
      <c r="O32" s="34">
        <v>1.7999999999999999E-2</v>
      </c>
      <c r="P32" s="48">
        <f t="shared" si="2"/>
        <v>26445599.814114228</v>
      </c>
      <c r="Q32" s="216">
        <f t="shared" si="3"/>
        <v>42661765.282207012</v>
      </c>
      <c r="R32" s="143">
        <f t="shared" si="5"/>
        <v>86000000</v>
      </c>
      <c r="S32" s="143">
        <f t="shared" si="6"/>
        <v>96661765.282207012</v>
      </c>
      <c r="T32" s="126"/>
    </row>
    <row r="33" spans="1:20" s="27" customFormat="1" x14ac:dyDescent="0.3">
      <c r="B33" s="231"/>
      <c r="C33" s="37">
        <v>6</v>
      </c>
      <c r="D33" s="213">
        <v>1600000</v>
      </c>
      <c r="E33" s="210">
        <v>0</v>
      </c>
      <c r="F33" s="141">
        <v>300000</v>
      </c>
      <c r="G33" s="195">
        <v>100000</v>
      </c>
      <c r="H33" s="141">
        <v>16000000</v>
      </c>
      <c r="I33" s="141">
        <v>70000000</v>
      </c>
      <c r="J33" s="141">
        <v>54000000</v>
      </c>
      <c r="K33" s="202">
        <f t="shared" si="1"/>
        <v>16915256.446518455</v>
      </c>
      <c r="L33" s="144">
        <v>1.7999999999999999E-2</v>
      </c>
      <c r="M33" s="48">
        <v>50000</v>
      </c>
      <c r="N33" s="163">
        <f t="shared" si="4"/>
        <v>28448620.610768285</v>
      </c>
      <c r="O33" s="34">
        <v>1.7999999999999999E-2</v>
      </c>
      <c r="P33" s="48">
        <f t="shared" si="2"/>
        <v>28498620.610768285</v>
      </c>
      <c r="Q33" s="216">
        <f t="shared" si="3"/>
        <v>45413877.057286739</v>
      </c>
      <c r="R33" s="143">
        <f t="shared" si="5"/>
        <v>86000000</v>
      </c>
      <c r="S33" s="143">
        <f t="shared" si="6"/>
        <v>99413877.057286739</v>
      </c>
      <c r="T33" s="126"/>
    </row>
    <row r="34" spans="1:20" s="27" customFormat="1" x14ac:dyDescent="0.3">
      <c r="B34" s="231"/>
      <c r="C34" s="37">
        <v>7</v>
      </c>
      <c r="D34" s="213">
        <v>1600000</v>
      </c>
      <c r="E34" s="210">
        <v>0</v>
      </c>
      <c r="F34" s="141">
        <v>300000</v>
      </c>
      <c r="G34" s="195">
        <v>100000</v>
      </c>
      <c r="H34" s="141">
        <v>16000000</v>
      </c>
      <c r="I34" s="141">
        <v>70000000</v>
      </c>
      <c r="J34" s="141">
        <v>54000000</v>
      </c>
      <c r="K34" s="202">
        <f t="shared" si="1"/>
        <v>17626931.062555786</v>
      </c>
      <c r="L34" s="144">
        <v>1.7999999999999999E-2</v>
      </c>
      <c r="M34" s="48">
        <v>50000</v>
      </c>
      <c r="N34" s="163">
        <f t="shared" si="4"/>
        <v>30538595.781762112</v>
      </c>
      <c r="O34" s="34">
        <v>1.7999999999999999E-2</v>
      </c>
      <c r="P34" s="48">
        <f t="shared" si="2"/>
        <v>30588595.781762112</v>
      </c>
      <c r="Q34" s="216">
        <f t="shared" si="3"/>
        <v>48215526.844317898</v>
      </c>
      <c r="R34" s="143">
        <f t="shared" si="5"/>
        <v>86000000</v>
      </c>
      <c r="S34" s="143">
        <f t="shared" si="6"/>
        <v>102215526.8443179</v>
      </c>
      <c r="T34" s="126"/>
    </row>
    <row r="35" spans="1:20" s="27" customFormat="1" x14ac:dyDescent="0.3">
      <c r="B35" s="231"/>
      <c r="C35" s="37">
        <v>8</v>
      </c>
      <c r="D35" s="213">
        <v>1600000</v>
      </c>
      <c r="E35" s="210">
        <v>0</v>
      </c>
      <c r="F35" s="141">
        <v>300000</v>
      </c>
      <c r="G35" s="195">
        <v>100000</v>
      </c>
      <c r="H35" s="141">
        <v>16000000</v>
      </c>
      <c r="I35" s="141">
        <v>70000000</v>
      </c>
      <c r="J35" s="141">
        <v>54000000</v>
      </c>
      <c r="K35" s="202">
        <f t="shared" si="1"/>
        <v>18351415.82168179</v>
      </c>
      <c r="L35" s="144">
        <v>1.7999999999999999E-2</v>
      </c>
      <c r="M35" s="48">
        <v>50000</v>
      </c>
      <c r="N35" s="163">
        <f t="shared" si="4"/>
        <v>32666190.505833831</v>
      </c>
      <c r="O35" s="34">
        <v>1.7999999999999999E-2</v>
      </c>
      <c r="P35" s="48">
        <f t="shared" si="2"/>
        <v>32716190.505833831</v>
      </c>
      <c r="Q35" s="216">
        <f t="shared" si="3"/>
        <v>51067606.327515617</v>
      </c>
      <c r="R35" s="143">
        <f t="shared" si="5"/>
        <v>86000000</v>
      </c>
      <c r="S35" s="143">
        <f t="shared" si="6"/>
        <v>105067606.32751562</v>
      </c>
      <c r="T35" s="126"/>
    </row>
    <row r="36" spans="1:20" s="27" customFormat="1" x14ac:dyDescent="0.3">
      <c r="B36" s="231"/>
      <c r="C36" s="37">
        <v>9</v>
      </c>
      <c r="D36" s="213">
        <v>1600000</v>
      </c>
      <c r="E36" s="210">
        <v>0</v>
      </c>
      <c r="F36" s="141">
        <v>300000</v>
      </c>
      <c r="G36" s="195">
        <v>100000</v>
      </c>
      <c r="H36" s="141">
        <v>16000000</v>
      </c>
      <c r="I36" s="141">
        <v>70000000</v>
      </c>
      <c r="J36" s="141">
        <v>54000000</v>
      </c>
      <c r="K36" s="202">
        <f t="shared" si="1"/>
        <v>19088941.306472063</v>
      </c>
      <c r="L36" s="144">
        <v>1.7999999999999999E-2</v>
      </c>
      <c r="M36" s="48">
        <v>50000</v>
      </c>
      <c r="N36" s="163">
        <f t="shared" si="4"/>
        <v>34832081.934938841</v>
      </c>
      <c r="O36" s="34">
        <v>1.7999999999999999E-2</v>
      </c>
      <c r="P36" s="48">
        <f t="shared" si="2"/>
        <v>34882081.934938841</v>
      </c>
      <c r="Q36" s="216">
        <f t="shared" si="3"/>
        <v>53971023.241410904</v>
      </c>
      <c r="R36" s="143">
        <f t="shared" si="5"/>
        <v>86000000</v>
      </c>
      <c r="S36" s="143">
        <f t="shared" si="6"/>
        <v>107971023.24141091</v>
      </c>
      <c r="T36" s="126"/>
    </row>
    <row r="37" spans="1:20" s="27" customFormat="1" x14ac:dyDescent="0.3">
      <c r="B37" s="231"/>
      <c r="C37" s="37">
        <v>10</v>
      </c>
      <c r="D37" s="213">
        <v>1600000</v>
      </c>
      <c r="E37" s="210">
        <v>0</v>
      </c>
      <c r="F37" s="141">
        <v>300000</v>
      </c>
      <c r="G37" s="195">
        <v>100000</v>
      </c>
      <c r="H37" s="141">
        <v>16000000</v>
      </c>
      <c r="I37" s="141">
        <v>70000000</v>
      </c>
      <c r="J37" s="141">
        <v>54000000</v>
      </c>
      <c r="K37" s="202">
        <f t="shared" si="1"/>
        <v>19839742.24998856</v>
      </c>
      <c r="L37" s="144">
        <v>1.7999999999999999E-2</v>
      </c>
      <c r="M37" s="48">
        <v>50000</v>
      </c>
      <c r="N37" s="163">
        <f t="shared" si="4"/>
        <v>37036959.409767739</v>
      </c>
      <c r="O37" s="34">
        <v>1.7999999999999999E-2</v>
      </c>
      <c r="P37" s="48">
        <f t="shared" si="2"/>
        <v>37086959.409767739</v>
      </c>
      <c r="Q37" s="216">
        <f t="shared" si="3"/>
        <v>56926701.659756303</v>
      </c>
      <c r="R37" s="143">
        <f t="shared" si="5"/>
        <v>86000000</v>
      </c>
      <c r="S37" s="143">
        <f t="shared" si="6"/>
        <v>110926701.6597563</v>
      </c>
      <c r="T37" s="126"/>
    </row>
    <row r="38" spans="1:20" s="38" customFormat="1" ht="17.25" thickBot="1" x14ac:dyDescent="0.35">
      <c r="B38" s="231"/>
      <c r="C38" s="39">
        <v>11</v>
      </c>
      <c r="D38" s="213">
        <v>1600000</v>
      </c>
      <c r="E38" s="210">
        <v>0</v>
      </c>
      <c r="F38" s="141">
        <v>300000</v>
      </c>
      <c r="G38" s="195">
        <v>100000</v>
      </c>
      <c r="H38" s="141">
        <v>16000000</v>
      </c>
      <c r="I38" s="141">
        <v>70000000</v>
      </c>
      <c r="J38" s="141">
        <v>54000000</v>
      </c>
      <c r="K38" s="202">
        <f t="shared" si="1"/>
        <v>20604057.610488355</v>
      </c>
      <c r="L38" s="144">
        <v>1.7999999999999999E-2</v>
      </c>
      <c r="M38" s="48">
        <v>50000</v>
      </c>
      <c r="N38" s="163">
        <f t="shared" si="4"/>
        <v>39281524.679143555</v>
      </c>
      <c r="O38" s="121">
        <v>1.7999999999999999E-2</v>
      </c>
      <c r="P38" s="48">
        <f t="shared" si="2"/>
        <v>39331524.679143555</v>
      </c>
      <c r="Q38" s="216">
        <f t="shared" si="3"/>
        <v>59935582.289631911</v>
      </c>
      <c r="R38" s="143">
        <f t="shared" si="5"/>
        <v>86000000</v>
      </c>
      <c r="S38" s="143">
        <f t="shared" si="6"/>
        <v>113935582.2896319</v>
      </c>
      <c r="T38" s="127"/>
    </row>
    <row r="39" spans="1:20" s="298" customFormat="1" ht="17.25" thickBot="1" x14ac:dyDescent="0.35">
      <c r="A39" s="299"/>
      <c r="B39" s="231"/>
      <c r="C39" s="300">
        <v>12</v>
      </c>
      <c r="D39" s="288">
        <v>1600000</v>
      </c>
      <c r="E39" s="289">
        <v>0</v>
      </c>
      <c r="F39" s="290">
        <v>300000</v>
      </c>
      <c r="G39" s="291">
        <v>100000</v>
      </c>
      <c r="H39" s="290">
        <v>16000000</v>
      </c>
      <c r="I39" s="290">
        <v>70000000</v>
      </c>
      <c r="J39" s="290">
        <v>54000000</v>
      </c>
      <c r="K39" s="301">
        <f t="shared" si="1"/>
        <v>21382130.647477146</v>
      </c>
      <c r="L39" s="302">
        <v>1.7999999999999999E-2</v>
      </c>
      <c r="M39" s="294">
        <v>50000</v>
      </c>
      <c r="N39" s="292">
        <f t="shared" si="4"/>
        <v>41566492.123368137</v>
      </c>
      <c r="O39" s="303">
        <v>1.7999999999999999E-2</v>
      </c>
      <c r="P39" s="294">
        <f t="shared" si="2"/>
        <v>41616492.123368137</v>
      </c>
      <c r="Q39" s="296">
        <f t="shared" si="3"/>
        <v>62998622.770845279</v>
      </c>
      <c r="R39" s="290">
        <f t="shared" si="5"/>
        <v>86000000</v>
      </c>
      <c r="S39" s="290">
        <f t="shared" si="6"/>
        <v>116998622.77084528</v>
      </c>
      <c r="T39" s="297"/>
    </row>
    <row r="40" spans="1:20" s="35" customFormat="1" x14ac:dyDescent="0.3">
      <c r="A40" s="35">
        <v>4</v>
      </c>
      <c r="B40" s="231">
        <v>2025</v>
      </c>
      <c r="C40" s="36">
        <v>1</v>
      </c>
      <c r="D40" s="213">
        <v>1600000</v>
      </c>
      <c r="E40" s="210">
        <v>0</v>
      </c>
      <c r="F40" s="141">
        <v>300000</v>
      </c>
      <c r="G40" s="195">
        <v>100000</v>
      </c>
      <c r="H40" s="141">
        <v>16000000</v>
      </c>
      <c r="I40" s="141">
        <v>70000000</v>
      </c>
      <c r="J40" s="141">
        <v>54000000</v>
      </c>
      <c r="K40" s="202">
        <f t="shared" si="1"/>
        <v>22174208.999131735</v>
      </c>
      <c r="L40" s="144">
        <v>1.7999999999999999E-2</v>
      </c>
      <c r="M40" s="48">
        <v>50000</v>
      </c>
      <c r="N40" s="163">
        <f t="shared" si="4"/>
        <v>43288958.091861606</v>
      </c>
      <c r="O40" s="120">
        <v>4.0000000000000001E-3</v>
      </c>
      <c r="P40" s="48">
        <f t="shared" si="2"/>
        <v>43338958.091861606</v>
      </c>
      <c r="Q40" s="216">
        <f t="shared" si="3"/>
        <v>65513167.090993345</v>
      </c>
      <c r="R40" s="143">
        <f t="shared" si="5"/>
        <v>86000000</v>
      </c>
      <c r="S40" s="143">
        <f t="shared" si="6"/>
        <v>119513167.09099334</v>
      </c>
      <c r="T40" s="128"/>
    </row>
    <row r="41" spans="1:20" s="27" customFormat="1" x14ac:dyDescent="0.3">
      <c r="B41" s="231"/>
      <c r="C41" s="37">
        <v>2</v>
      </c>
      <c r="D41" s="213">
        <v>1600000</v>
      </c>
      <c r="E41" s="210">
        <v>0</v>
      </c>
      <c r="F41" s="141">
        <v>300000</v>
      </c>
      <c r="G41" s="195">
        <v>100000</v>
      </c>
      <c r="H41" s="141">
        <v>16000000</v>
      </c>
      <c r="I41" s="141">
        <v>70000000</v>
      </c>
      <c r="J41" s="141">
        <v>54000000</v>
      </c>
      <c r="K41" s="202">
        <f t="shared" si="1"/>
        <v>22980544.761116106</v>
      </c>
      <c r="L41" s="144">
        <v>1.7999999999999999E-2</v>
      </c>
      <c r="M41" s="48">
        <v>50000</v>
      </c>
      <c r="N41" s="163">
        <f t="shared" si="4"/>
        <v>45646059.337515116</v>
      </c>
      <c r="O41" s="34">
        <v>1.7999999999999999E-2</v>
      </c>
      <c r="P41" s="48">
        <f t="shared" si="2"/>
        <v>45696059.337515116</v>
      </c>
      <c r="Q41" s="216">
        <f t="shared" si="3"/>
        <v>68676604.098631218</v>
      </c>
      <c r="R41" s="143">
        <f t="shared" si="5"/>
        <v>86000000</v>
      </c>
      <c r="S41" s="143">
        <f t="shared" si="6"/>
        <v>122676604.09863122</v>
      </c>
      <c r="T41" s="126"/>
    </row>
    <row r="42" spans="1:20" s="27" customFormat="1" x14ac:dyDescent="0.3">
      <c r="B42" s="231"/>
      <c r="C42" s="37">
        <v>3</v>
      </c>
      <c r="D42" s="213">
        <v>1600000</v>
      </c>
      <c r="E42" s="210">
        <v>0</v>
      </c>
      <c r="F42" s="141">
        <v>300000</v>
      </c>
      <c r="G42" s="195">
        <v>100000</v>
      </c>
      <c r="H42" s="141">
        <v>16000000</v>
      </c>
      <c r="I42" s="141">
        <v>70000000</v>
      </c>
      <c r="J42" s="141">
        <v>54000000</v>
      </c>
      <c r="K42" s="202">
        <f t="shared" si="1"/>
        <v>23801394.566816196</v>
      </c>
      <c r="L42" s="144">
        <v>1.7999999999999999E-2</v>
      </c>
      <c r="M42" s="48">
        <v>50000</v>
      </c>
      <c r="N42" s="163">
        <f t="shared" si="4"/>
        <v>48045588.405590385</v>
      </c>
      <c r="O42" s="34">
        <v>1.7999999999999999E-2</v>
      </c>
      <c r="P42" s="48">
        <f t="shared" si="2"/>
        <v>48095588.405590385</v>
      </c>
      <c r="Q42" s="216">
        <f t="shared" si="3"/>
        <v>71896982.972406581</v>
      </c>
      <c r="R42" s="143">
        <f t="shared" si="5"/>
        <v>86000000</v>
      </c>
      <c r="S42" s="143">
        <f t="shared" si="6"/>
        <v>125896982.97240658</v>
      </c>
      <c r="T42" s="126"/>
    </row>
    <row r="43" spans="1:20" s="27" customFormat="1" x14ac:dyDescent="0.3">
      <c r="B43" s="231"/>
      <c r="C43" s="37">
        <v>4</v>
      </c>
      <c r="D43" s="213">
        <v>1600000</v>
      </c>
      <c r="E43" s="210">
        <v>0</v>
      </c>
      <c r="F43" s="141">
        <v>300000</v>
      </c>
      <c r="G43" s="195">
        <v>100000</v>
      </c>
      <c r="H43" s="141">
        <v>16000000</v>
      </c>
      <c r="I43" s="141">
        <v>70000000</v>
      </c>
      <c r="J43" s="141">
        <v>54000000</v>
      </c>
      <c r="K43" s="202">
        <f t="shared" si="1"/>
        <v>24637019.669018887</v>
      </c>
      <c r="L43" s="144">
        <v>1.7999999999999999E-2</v>
      </c>
      <c r="M43" s="48">
        <v>50000</v>
      </c>
      <c r="N43" s="163">
        <f t="shared" si="4"/>
        <v>50488308.996891014</v>
      </c>
      <c r="O43" s="34">
        <v>1.7999999999999999E-2</v>
      </c>
      <c r="P43" s="48">
        <f t="shared" si="2"/>
        <v>50538308.996891014</v>
      </c>
      <c r="Q43" s="216">
        <f t="shared" si="3"/>
        <v>75175328.665909901</v>
      </c>
      <c r="R43" s="143">
        <f t="shared" si="5"/>
        <v>86000000</v>
      </c>
      <c r="S43" s="143">
        <f t="shared" si="6"/>
        <v>129175328.6659099</v>
      </c>
      <c r="T43" s="126"/>
    </row>
    <row r="44" spans="1:20" s="27" customFormat="1" x14ac:dyDescent="0.3">
      <c r="B44" s="231"/>
      <c r="C44" s="37">
        <v>5</v>
      </c>
      <c r="D44" s="213">
        <v>1600000</v>
      </c>
      <c r="E44" s="210">
        <v>0</v>
      </c>
      <c r="F44" s="141">
        <v>300000</v>
      </c>
      <c r="G44" s="195">
        <v>100000</v>
      </c>
      <c r="H44" s="141">
        <v>16000000</v>
      </c>
      <c r="I44" s="141">
        <v>70000000</v>
      </c>
      <c r="J44" s="141">
        <v>54000000</v>
      </c>
      <c r="K44" s="202">
        <f t="shared" si="1"/>
        <v>25487686.023061227</v>
      </c>
      <c r="L44" s="144">
        <v>1.7999999999999999E-2</v>
      </c>
      <c r="M44" s="48">
        <v>50000</v>
      </c>
      <c r="N44" s="163">
        <f t="shared" si="4"/>
        <v>52974998.558835052</v>
      </c>
      <c r="O44" s="34">
        <v>1.7999999999999999E-2</v>
      </c>
      <c r="P44" s="48">
        <f t="shared" si="2"/>
        <v>53024998.558835052</v>
      </c>
      <c r="Q44" s="216">
        <f t="shared" si="3"/>
        <v>78512684.581896275</v>
      </c>
      <c r="R44" s="143">
        <f t="shared" si="5"/>
        <v>86000000</v>
      </c>
      <c r="S44" s="143">
        <f t="shared" si="6"/>
        <v>132512684.58189628</v>
      </c>
      <c r="T44" s="126"/>
    </row>
    <row r="45" spans="1:20" s="27" customFormat="1" x14ac:dyDescent="0.3">
      <c r="B45" s="231"/>
      <c r="C45" s="37">
        <v>6</v>
      </c>
      <c r="D45" s="213">
        <v>1600000</v>
      </c>
      <c r="E45" s="210">
        <v>0</v>
      </c>
      <c r="F45" s="141">
        <v>300000</v>
      </c>
      <c r="G45" s="195">
        <v>100000</v>
      </c>
      <c r="H45" s="141">
        <v>16000000</v>
      </c>
      <c r="I45" s="141">
        <v>70000000</v>
      </c>
      <c r="J45" s="141">
        <v>54000000</v>
      </c>
      <c r="K45" s="202">
        <f t="shared" si="1"/>
        <v>26353664.37147633</v>
      </c>
      <c r="L45" s="144">
        <v>1.7999999999999999E-2</v>
      </c>
      <c r="M45" s="48">
        <v>50000</v>
      </c>
      <c r="N45" s="163">
        <f t="shared" si="4"/>
        <v>55506448.532894082</v>
      </c>
      <c r="O45" s="34">
        <v>1.7999999999999999E-2</v>
      </c>
      <c r="P45" s="48">
        <f t="shared" si="2"/>
        <v>55556448.532894082</v>
      </c>
      <c r="Q45" s="216">
        <f t="shared" si="3"/>
        <v>81910112.904370412</v>
      </c>
      <c r="R45" s="143">
        <f t="shared" si="5"/>
        <v>86000000</v>
      </c>
      <c r="S45" s="143">
        <f t="shared" si="6"/>
        <v>135910112.90437043</v>
      </c>
      <c r="T45" s="126"/>
    </row>
    <row r="46" spans="1:20" s="27" customFormat="1" x14ac:dyDescent="0.3">
      <c r="B46" s="231"/>
      <c r="C46" s="37">
        <v>7</v>
      </c>
      <c r="D46" s="213">
        <v>1600000</v>
      </c>
      <c r="E46" s="210">
        <v>0</v>
      </c>
      <c r="F46" s="141">
        <v>300000</v>
      </c>
      <c r="G46" s="195">
        <v>100000</v>
      </c>
      <c r="H46" s="141">
        <v>16000000</v>
      </c>
      <c r="I46" s="141">
        <v>70000000</v>
      </c>
      <c r="J46" s="141">
        <v>54000000</v>
      </c>
      <c r="K46" s="202">
        <f t="shared" si="1"/>
        <v>27235230.330162905</v>
      </c>
      <c r="L46" s="144">
        <v>1.7999999999999999E-2</v>
      </c>
      <c r="M46" s="48">
        <v>50000</v>
      </c>
      <c r="N46" s="163">
        <f t="shared" si="4"/>
        <v>58083464.606486179</v>
      </c>
      <c r="O46" s="34">
        <v>1.7999999999999999E-2</v>
      </c>
      <c r="P46" s="48">
        <f t="shared" si="2"/>
        <v>58133464.606486179</v>
      </c>
      <c r="Q46" s="216">
        <f t="shared" si="3"/>
        <v>85368694.936649084</v>
      </c>
      <c r="R46" s="143">
        <f t="shared" si="5"/>
        <v>86000000</v>
      </c>
      <c r="S46" s="143">
        <f t="shared" si="6"/>
        <v>139368694.93664908</v>
      </c>
      <c r="T46" s="126"/>
    </row>
    <row r="47" spans="1:20" s="27" customFormat="1" x14ac:dyDescent="0.3">
      <c r="B47" s="231"/>
      <c r="C47" s="37">
        <v>8</v>
      </c>
      <c r="D47" s="213">
        <v>1600000</v>
      </c>
      <c r="E47" s="210">
        <v>0</v>
      </c>
      <c r="F47" s="141">
        <v>300000</v>
      </c>
      <c r="G47" s="195">
        <v>100000</v>
      </c>
      <c r="H47" s="141">
        <v>16000000</v>
      </c>
      <c r="I47" s="141">
        <v>70000000</v>
      </c>
      <c r="J47" s="141">
        <v>54000000</v>
      </c>
      <c r="K47" s="202">
        <f t="shared" si="1"/>
        <v>28132664.476105839</v>
      </c>
      <c r="L47" s="144">
        <v>1.7999999999999999E-2</v>
      </c>
      <c r="M47" s="48">
        <v>50000</v>
      </c>
      <c r="N47" s="163">
        <f t="shared" si="4"/>
        <v>60706866.969402932</v>
      </c>
      <c r="O47" s="34">
        <v>1.7999999999999999E-2</v>
      </c>
      <c r="P47" s="48">
        <f t="shared" si="2"/>
        <v>60756866.969402932</v>
      </c>
      <c r="Q47" s="216">
        <f t="shared" si="3"/>
        <v>88889531.445508778</v>
      </c>
      <c r="R47" s="143">
        <f t="shared" si="5"/>
        <v>86000000</v>
      </c>
      <c r="S47" s="143">
        <f t="shared" si="6"/>
        <v>142889531.44550878</v>
      </c>
      <c r="T47" s="126"/>
    </row>
    <row r="48" spans="1:20" s="116" customFormat="1" x14ac:dyDescent="0.3">
      <c r="B48" s="231"/>
      <c r="C48" s="146">
        <v>9</v>
      </c>
      <c r="D48" s="213">
        <v>1600000</v>
      </c>
      <c r="E48" s="210">
        <v>0</v>
      </c>
      <c r="F48" s="141">
        <v>300000</v>
      </c>
      <c r="G48" s="195">
        <v>100000</v>
      </c>
      <c r="H48" s="141">
        <v>16000000</v>
      </c>
      <c r="I48" s="141">
        <v>70000000</v>
      </c>
      <c r="J48" s="141">
        <v>54000000</v>
      </c>
      <c r="K48" s="202">
        <f t="shared" si="1"/>
        <v>29046252.436675742</v>
      </c>
      <c r="L48" s="115">
        <v>1.7999999999999999E-2</v>
      </c>
      <c r="M48" s="48">
        <v>50000</v>
      </c>
      <c r="N48" s="163">
        <f t="shared" si="4"/>
        <v>63377490.574852183</v>
      </c>
      <c r="O48" s="147">
        <v>1.7999999999999999E-2</v>
      </c>
      <c r="P48" s="48">
        <f t="shared" si="2"/>
        <v>63427490.574852183</v>
      </c>
      <c r="Q48" s="216">
        <f t="shared" si="3"/>
        <v>92473743.011527926</v>
      </c>
      <c r="R48" s="143">
        <f t="shared" si="5"/>
        <v>86000000</v>
      </c>
      <c r="S48" s="143">
        <f t="shared" si="6"/>
        <v>146473743.01152793</v>
      </c>
      <c r="T48" s="148"/>
    </row>
    <row r="49" spans="1:20" s="27" customFormat="1" x14ac:dyDescent="0.3">
      <c r="B49" s="231"/>
      <c r="C49" s="37">
        <v>10</v>
      </c>
      <c r="D49" s="213">
        <v>1600000</v>
      </c>
      <c r="E49" s="210">
        <v>0</v>
      </c>
      <c r="F49" s="141">
        <v>300000</v>
      </c>
      <c r="G49" s="195">
        <v>100000</v>
      </c>
      <c r="H49" s="141">
        <v>16000000</v>
      </c>
      <c r="I49" s="141">
        <v>70000000</v>
      </c>
      <c r="J49" s="141">
        <v>54000000</v>
      </c>
      <c r="K49" s="202">
        <f t="shared" si="1"/>
        <v>29976284.980535906</v>
      </c>
      <c r="L49" s="144">
        <v>1.7999999999999999E-2</v>
      </c>
      <c r="M49" s="48">
        <v>50000</v>
      </c>
      <c r="N49" s="163">
        <f t="shared" si="4"/>
        <v>66096185.40519952</v>
      </c>
      <c r="O49" s="34">
        <v>1.7999999999999999E-2</v>
      </c>
      <c r="P49" s="48">
        <f t="shared" si="2"/>
        <v>66146185.40519952</v>
      </c>
      <c r="Q49" s="216">
        <f t="shared" si="3"/>
        <v>96122470.385735422</v>
      </c>
      <c r="R49" s="143">
        <f t="shared" si="5"/>
        <v>86000000</v>
      </c>
      <c r="S49" s="143">
        <f t="shared" si="6"/>
        <v>150122470.38573542</v>
      </c>
      <c r="T49" s="126"/>
    </row>
    <row r="50" spans="1:20" s="38" customFormat="1" ht="17.25" thickBot="1" x14ac:dyDescent="0.35">
      <c r="B50" s="231"/>
      <c r="C50" s="39">
        <v>11</v>
      </c>
      <c r="D50" s="213">
        <v>1600000</v>
      </c>
      <c r="E50" s="210">
        <v>0</v>
      </c>
      <c r="F50" s="141">
        <v>300000</v>
      </c>
      <c r="G50" s="195">
        <v>100000</v>
      </c>
      <c r="H50" s="141">
        <v>16000000</v>
      </c>
      <c r="I50" s="141">
        <v>70000000</v>
      </c>
      <c r="J50" s="141">
        <v>54000000</v>
      </c>
      <c r="K50" s="202">
        <f t="shared" si="1"/>
        <v>30923058.110185552</v>
      </c>
      <c r="L50" s="144">
        <v>1.7999999999999999E-2</v>
      </c>
      <c r="M50" s="48">
        <v>50000</v>
      </c>
      <c r="N50" s="163">
        <f t="shared" si="4"/>
        <v>68863816.742493123</v>
      </c>
      <c r="O50" s="121">
        <v>1.7999999999999999E-2</v>
      </c>
      <c r="P50" s="48">
        <f t="shared" si="2"/>
        <v>68913816.742493123</v>
      </c>
      <c r="Q50" s="216">
        <f t="shared" si="3"/>
        <v>99836874.852678671</v>
      </c>
      <c r="R50" s="143">
        <f t="shared" si="5"/>
        <v>86000000</v>
      </c>
      <c r="S50" s="143">
        <f t="shared" si="6"/>
        <v>153836874.85267866</v>
      </c>
      <c r="T50" s="127"/>
    </row>
    <row r="51" spans="1:20" s="135" customFormat="1" ht="17.25" thickBot="1" x14ac:dyDescent="0.35">
      <c r="A51" s="130"/>
      <c r="B51" s="231"/>
      <c r="C51" s="131">
        <v>12</v>
      </c>
      <c r="D51" s="213">
        <v>1600000</v>
      </c>
      <c r="E51" s="211">
        <v>0</v>
      </c>
      <c r="F51" s="141">
        <v>300000</v>
      </c>
      <c r="G51" s="195">
        <v>100000</v>
      </c>
      <c r="H51" s="141">
        <v>16000000</v>
      </c>
      <c r="I51" s="141">
        <v>70000000</v>
      </c>
      <c r="J51" s="141">
        <v>54000000</v>
      </c>
      <c r="K51" s="203">
        <f t="shared" si="1"/>
        <v>31886873.156168893</v>
      </c>
      <c r="L51" s="132">
        <v>1.7999999999999999E-2</v>
      </c>
      <c r="M51" s="48">
        <v>50000</v>
      </c>
      <c r="N51" s="163">
        <f t="shared" si="4"/>
        <v>71681265.443857998</v>
      </c>
      <c r="O51" s="133">
        <v>1.7999999999999999E-2</v>
      </c>
      <c r="P51" s="48">
        <f t="shared" si="2"/>
        <v>71731265.443857998</v>
      </c>
      <c r="Q51" s="216">
        <f t="shared" si="3"/>
        <v>103618138.60002689</v>
      </c>
      <c r="R51" s="143">
        <f t="shared" si="5"/>
        <v>86000000</v>
      </c>
      <c r="S51" s="143">
        <f t="shared" si="6"/>
        <v>157618138.60002691</v>
      </c>
      <c r="T51" s="134"/>
    </row>
    <row r="52" spans="1:20" s="35" customFormat="1" x14ac:dyDescent="0.3">
      <c r="A52" s="35">
        <v>4</v>
      </c>
      <c r="B52" s="231">
        <v>2026</v>
      </c>
      <c r="C52" s="36">
        <v>1</v>
      </c>
      <c r="D52" s="213">
        <v>1600000</v>
      </c>
      <c r="E52" s="210">
        <v>0</v>
      </c>
      <c r="F52" s="141">
        <v>300000</v>
      </c>
      <c r="G52" s="195">
        <v>100000</v>
      </c>
      <c r="H52" s="141">
        <v>16000000</v>
      </c>
      <c r="I52" s="141">
        <v>70000000</v>
      </c>
      <c r="J52" s="141">
        <v>54000000</v>
      </c>
      <c r="K52" s="202">
        <f t="shared" si="1"/>
        <v>32868036.872979932</v>
      </c>
      <c r="L52" s="144">
        <v>1.7999999999999999E-2</v>
      </c>
      <c r="M52" s="48">
        <v>50000</v>
      </c>
      <c r="N52" s="163">
        <f t="shared" si="4"/>
        <v>73524190.505633429</v>
      </c>
      <c r="O52" s="120">
        <v>4.0000000000000001E-3</v>
      </c>
      <c r="P52" s="48">
        <f t="shared" si="2"/>
        <v>73574190.505633429</v>
      </c>
      <c r="Q52" s="216">
        <f t="shared" si="3"/>
        <v>106442227.37861335</v>
      </c>
      <c r="R52" s="143">
        <f t="shared" si="5"/>
        <v>86000000</v>
      </c>
      <c r="S52" s="143">
        <f t="shared" si="6"/>
        <v>160442227.37861335</v>
      </c>
      <c r="T52" s="128"/>
    </row>
    <row r="53" spans="1:20" s="41" customFormat="1" x14ac:dyDescent="0.3">
      <c r="B53" s="231"/>
      <c r="C53" s="42">
        <v>2</v>
      </c>
      <c r="D53" s="213">
        <v>1600000</v>
      </c>
      <c r="E53" s="210">
        <v>0</v>
      </c>
      <c r="F53" s="141">
        <v>300000</v>
      </c>
      <c r="G53" s="195">
        <v>100000</v>
      </c>
      <c r="H53" s="141">
        <v>16000000</v>
      </c>
      <c r="I53" s="141">
        <v>70000000</v>
      </c>
      <c r="J53" s="141">
        <v>54000000</v>
      </c>
      <c r="K53" s="202">
        <f t="shared" si="1"/>
        <v>33866861.536693573</v>
      </c>
      <c r="L53" s="144">
        <v>1.7999999999999999E-2</v>
      </c>
      <c r="M53" s="48">
        <v>50000</v>
      </c>
      <c r="N53" s="163">
        <f t="shared" si="4"/>
        <v>76425525.934734836</v>
      </c>
      <c r="O53" s="34">
        <v>1.7999999999999999E-2</v>
      </c>
      <c r="P53" s="48">
        <f t="shared" si="2"/>
        <v>76475525.934734836</v>
      </c>
      <c r="Q53" s="216">
        <f t="shared" si="3"/>
        <v>110342387.47142841</v>
      </c>
      <c r="R53" s="143">
        <f t="shared" si="5"/>
        <v>86000000</v>
      </c>
      <c r="S53" s="143">
        <f t="shared" si="6"/>
        <v>164342387.47142839</v>
      </c>
      <c r="T53" s="129"/>
    </row>
    <row r="54" spans="1:20" s="27" customFormat="1" x14ac:dyDescent="0.3">
      <c r="B54" s="231"/>
      <c r="C54" s="37">
        <v>3</v>
      </c>
      <c r="D54" s="213">
        <v>1600000</v>
      </c>
      <c r="E54" s="210">
        <v>0</v>
      </c>
      <c r="F54" s="141">
        <v>300000</v>
      </c>
      <c r="G54" s="195">
        <v>100000</v>
      </c>
      <c r="H54" s="141">
        <v>16000000</v>
      </c>
      <c r="I54" s="141">
        <v>70000000</v>
      </c>
      <c r="J54" s="141">
        <v>54000000</v>
      </c>
      <c r="K54" s="202">
        <f t="shared" si="1"/>
        <v>34883665.044354059</v>
      </c>
      <c r="L54" s="144">
        <v>1.7999999999999999E-2</v>
      </c>
      <c r="M54" s="48">
        <v>50000</v>
      </c>
      <c r="N54" s="163">
        <f t="shared" si="4"/>
        <v>79379085.401560068</v>
      </c>
      <c r="O54" s="34">
        <v>1.7999999999999999E-2</v>
      </c>
      <c r="P54" s="48">
        <f t="shared" si="2"/>
        <v>79429085.401560068</v>
      </c>
      <c r="Q54" s="216">
        <f t="shared" si="3"/>
        <v>114312750.44591412</v>
      </c>
      <c r="R54" s="143">
        <f t="shared" si="5"/>
        <v>86000000</v>
      </c>
      <c r="S54" s="143">
        <f t="shared" si="6"/>
        <v>168312750.44591412</v>
      </c>
      <c r="T54" s="126"/>
    </row>
    <row r="55" spans="1:20" s="27" customFormat="1" x14ac:dyDescent="0.3">
      <c r="B55" s="231"/>
      <c r="C55" s="37">
        <v>4</v>
      </c>
      <c r="D55" s="213">
        <v>1600000</v>
      </c>
      <c r="E55" s="210">
        <v>0</v>
      </c>
      <c r="F55" s="141">
        <v>300000</v>
      </c>
      <c r="G55" s="195">
        <v>100000</v>
      </c>
      <c r="H55" s="141">
        <v>16000000</v>
      </c>
      <c r="I55" s="141">
        <v>70000000</v>
      </c>
      <c r="J55" s="141">
        <v>54000000</v>
      </c>
      <c r="K55" s="202">
        <f t="shared" si="1"/>
        <v>35918771.015152432</v>
      </c>
      <c r="L55" s="144">
        <v>1.7999999999999999E-2</v>
      </c>
      <c r="M55" s="48">
        <v>50000</v>
      </c>
      <c r="N55" s="163">
        <f t="shared" si="4"/>
        <v>82385808.938788146</v>
      </c>
      <c r="O55" s="34">
        <v>1.7999999999999999E-2</v>
      </c>
      <c r="P55" s="48">
        <f t="shared" si="2"/>
        <v>82435808.938788146</v>
      </c>
      <c r="Q55" s="216">
        <f t="shared" si="3"/>
        <v>118354579.95394057</v>
      </c>
      <c r="R55" s="143">
        <f t="shared" si="5"/>
        <v>86000000</v>
      </c>
      <c r="S55" s="143">
        <f t="shared" si="6"/>
        <v>172354579.95394057</v>
      </c>
      <c r="T55" s="126"/>
    </row>
    <row r="56" spans="1:20" s="27" customFormat="1" x14ac:dyDescent="0.3">
      <c r="B56" s="231"/>
      <c r="C56" s="37">
        <v>5</v>
      </c>
      <c r="D56" s="213">
        <v>1600000</v>
      </c>
      <c r="E56" s="210">
        <v>0</v>
      </c>
      <c r="F56" s="141">
        <v>300000</v>
      </c>
      <c r="G56" s="195">
        <v>100000</v>
      </c>
      <c r="H56" s="141">
        <v>16000000</v>
      </c>
      <c r="I56" s="141">
        <v>70000000</v>
      </c>
      <c r="J56" s="141">
        <v>54000000</v>
      </c>
      <c r="K56" s="202">
        <f t="shared" si="1"/>
        <v>36972508.893425174</v>
      </c>
      <c r="L56" s="144">
        <v>1.7999999999999999E-2</v>
      </c>
      <c r="M56" s="48">
        <v>50000</v>
      </c>
      <c r="N56" s="163">
        <f t="shared" si="4"/>
        <v>85446653.499686331</v>
      </c>
      <c r="O56" s="34">
        <v>1.7999999999999999E-2</v>
      </c>
      <c r="P56" s="48">
        <f t="shared" si="2"/>
        <v>85496653.499686331</v>
      </c>
      <c r="Q56" s="216">
        <f t="shared" si="3"/>
        <v>122469162.3931115</v>
      </c>
      <c r="R56" s="143">
        <f t="shared" si="5"/>
        <v>86000000</v>
      </c>
      <c r="S56" s="143">
        <f t="shared" si="6"/>
        <v>176469162.3931115</v>
      </c>
      <c r="T56" s="126"/>
    </row>
    <row r="57" spans="1:20" s="27" customFormat="1" x14ac:dyDescent="0.3">
      <c r="B57" s="231"/>
      <c r="C57" s="37">
        <v>6</v>
      </c>
      <c r="D57" s="213">
        <v>1600000</v>
      </c>
      <c r="E57" s="210">
        <v>0</v>
      </c>
      <c r="F57" s="141">
        <v>300000</v>
      </c>
      <c r="G57" s="195">
        <v>100000</v>
      </c>
      <c r="H57" s="141">
        <v>16000000</v>
      </c>
      <c r="I57" s="141">
        <v>70000000</v>
      </c>
      <c r="J57" s="141">
        <v>54000000</v>
      </c>
      <c r="K57" s="202">
        <f t="shared" si="1"/>
        <v>38045214.053506829</v>
      </c>
      <c r="L57" s="144">
        <v>1.7999999999999999E-2</v>
      </c>
      <c r="M57" s="48">
        <v>50000</v>
      </c>
      <c r="N57" s="163">
        <f t="shared" si="4"/>
        <v>88562593.26268068</v>
      </c>
      <c r="O57" s="34">
        <v>1.7999999999999999E-2</v>
      </c>
      <c r="P57" s="48">
        <f t="shared" si="2"/>
        <v>88612593.26268068</v>
      </c>
      <c r="Q57" s="216">
        <f t="shared" si="3"/>
        <v>126657807.3161875</v>
      </c>
      <c r="R57" s="143">
        <f t="shared" si="5"/>
        <v>86000000</v>
      </c>
      <c r="S57" s="143">
        <f t="shared" si="6"/>
        <v>180657807.3161875</v>
      </c>
      <c r="T57" s="126"/>
    </row>
    <row r="58" spans="1:20" s="27" customFormat="1" x14ac:dyDescent="0.3">
      <c r="B58" s="231"/>
      <c r="C58" s="37">
        <v>7</v>
      </c>
      <c r="D58" s="213">
        <v>1600000</v>
      </c>
      <c r="E58" s="210">
        <v>0</v>
      </c>
      <c r="F58" s="141">
        <v>300000</v>
      </c>
      <c r="G58" s="195">
        <v>100000</v>
      </c>
      <c r="H58" s="141">
        <v>16000000</v>
      </c>
      <c r="I58" s="141">
        <v>70000000</v>
      </c>
      <c r="J58" s="141">
        <v>54000000</v>
      </c>
      <c r="K58" s="202">
        <f t="shared" si="1"/>
        <v>39137227.906469949</v>
      </c>
      <c r="L58" s="144">
        <v>1.7999999999999999E-2</v>
      </c>
      <c r="M58" s="48">
        <v>50000</v>
      </c>
      <c r="N58" s="163">
        <f t="shared" si="4"/>
        <v>91734619.941408932</v>
      </c>
      <c r="O58" s="34">
        <v>1.7999999999999999E-2</v>
      </c>
      <c r="P58" s="48">
        <f t="shared" si="2"/>
        <v>91784619.941408932</v>
      </c>
      <c r="Q58" s="216">
        <f t="shared" si="3"/>
        <v>130921847.84787887</v>
      </c>
      <c r="R58" s="143">
        <f t="shared" si="5"/>
        <v>86000000</v>
      </c>
      <c r="S58" s="143">
        <f t="shared" si="6"/>
        <v>184921847.84787887</v>
      </c>
      <c r="T58" s="126"/>
    </row>
    <row r="59" spans="1:20" s="27" customFormat="1" x14ac:dyDescent="0.3">
      <c r="B59" s="231"/>
      <c r="C59" s="37">
        <v>8</v>
      </c>
      <c r="D59" s="213">
        <v>1600000</v>
      </c>
      <c r="E59" s="210">
        <v>0</v>
      </c>
      <c r="F59" s="141">
        <v>300000</v>
      </c>
      <c r="G59" s="195">
        <v>100000</v>
      </c>
      <c r="H59" s="141">
        <v>16000000</v>
      </c>
      <c r="I59" s="141">
        <v>70000000</v>
      </c>
      <c r="J59" s="141">
        <v>54000000</v>
      </c>
      <c r="K59" s="202">
        <f t="shared" si="1"/>
        <v>40248898.00878641</v>
      </c>
      <c r="L59" s="144">
        <v>1.7999999999999999E-2</v>
      </c>
      <c r="M59" s="48">
        <v>50000</v>
      </c>
      <c r="N59" s="163">
        <f t="shared" si="4"/>
        <v>94963743.100354299</v>
      </c>
      <c r="O59" s="34">
        <v>1.7999999999999999E-2</v>
      </c>
      <c r="P59" s="48">
        <f t="shared" si="2"/>
        <v>95013743.100354299</v>
      </c>
      <c r="Q59" s="216">
        <f t="shared" si="3"/>
        <v>135262641.10914069</v>
      </c>
      <c r="R59" s="143">
        <f t="shared" si="5"/>
        <v>86000000</v>
      </c>
      <c r="S59" s="143">
        <f t="shared" si="6"/>
        <v>189262641.10914069</v>
      </c>
      <c r="T59" s="126"/>
    </row>
    <row r="60" spans="1:20" s="27" customFormat="1" x14ac:dyDescent="0.3">
      <c r="B60" s="231"/>
      <c r="C60" s="37">
        <v>9</v>
      </c>
      <c r="D60" s="213">
        <v>1600000</v>
      </c>
      <c r="E60" s="210">
        <v>0</v>
      </c>
      <c r="F60" s="141">
        <v>300000</v>
      </c>
      <c r="G60" s="195">
        <v>100000</v>
      </c>
      <c r="H60" s="141">
        <v>16000000</v>
      </c>
      <c r="I60" s="141">
        <v>70000000</v>
      </c>
      <c r="J60" s="141">
        <v>54000000</v>
      </c>
      <c r="K60" s="202">
        <f t="shared" si="1"/>
        <v>41380578.172944568</v>
      </c>
      <c r="L60" s="144">
        <v>1.7999999999999999E-2</v>
      </c>
      <c r="M60" s="48">
        <v>50000</v>
      </c>
      <c r="N60" s="163">
        <f t="shared" si="4"/>
        <v>98250990.476160675</v>
      </c>
      <c r="O60" s="34">
        <v>1.7999999999999999E-2</v>
      </c>
      <c r="P60" s="48">
        <f t="shared" si="2"/>
        <v>98300990.476160675</v>
      </c>
      <c r="Q60" s="216">
        <f t="shared" si="3"/>
        <v>139681568.64910525</v>
      </c>
      <c r="R60" s="143">
        <f t="shared" si="5"/>
        <v>86000000</v>
      </c>
      <c r="S60" s="143">
        <f t="shared" si="6"/>
        <v>193681568.64910525</v>
      </c>
      <c r="T60" s="126"/>
    </row>
    <row r="61" spans="1:20" s="27" customFormat="1" x14ac:dyDescent="0.3">
      <c r="B61" s="231"/>
      <c r="C61" s="37">
        <v>10</v>
      </c>
      <c r="D61" s="213">
        <v>1600000</v>
      </c>
      <c r="E61" s="210">
        <v>0</v>
      </c>
      <c r="F61" s="141">
        <v>300000</v>
      </c>
      <c r="G61" s="195">
        <v>100000</v>
      </c>
      <c r="H61" s="141">
        <v>16000000</v>
      </c>
      <c r="I61" s="141">
        <v>70000000</v>
      </c>
      <c r="J61" s="141">
        <v>54000000</v>
      </c>
      <c r="K61" s="202">
        <f t="shared" si="1"/>
        <v>42532628.580057569</v>
      </c>
      <c r="L61" s="144">
        <v>1.7999999999999999E-2</v>
      </c>
      <c r="M61" s="48">
        <v>50000</v>
      </c>
      <c r="N61" s="163">
        <f t="shared" si="4"/>
        <v>101597408.30473156</v>
      </c>
      <c r="O61" s="34">
        <v>1.7999999999999999E-2</v>
      </c>
      <c r="P61" s="48">
        <f t="shared" si="2"/>
        <v>101647408.30473156</v>
      </c>
      <c r="Q61" s="216">
        <f t="shared" si="3"/>
        <v>144180036.88478914</v>
      </c>
      <c r="R61" s="143">
        <f t="shared" si="5"/>
        <v>86000000</v>
      </c>
      <c r="S61" s="143">
        <f t="shared" si="6"/>
        <v>198180036.88478914</v>
      </c>
      <c r="T61" s="126"/>
    </row>
    <row r="62" spans="1:20" s="38" customFormat="1" ht="17.25" thickBot="1" x14ac:dyDescent="0.35">
      <c r="B62" s="231"/>
      <c r="C62" s="39">
        <v>11</v>
      </c>
      <c r="D62" s="213">
        <v>1600000</v>
      </c>
      <c r="E62" s="210">
        <v>0</v>
      </c>
      <c r="F62" s="141">
        <v>300000</v>
      </c>
      <c r="G62" s="195">
        <v>100000</v>
      </c>
      <c r="H62" s="141">
        <v>16000000</v>
      </c>
      <c r="I62" s="141">
        <v>70000000</v>
      </c>
      <c r="J62" s="141">
        <v>54000000</v>
      </c>
      <c r="K62" s="202">
        <f t="shared" si="1"/>
        <v>43705415.894498602</v>
      </c>
      <c r="L62" s="144">
        <v>1.7999999999999999E-2</v>
      </c>
      <c r="M62" s="48">
        <v>50000</v>
      </c>
      <c r="N62" s="163">
        <f t="shared" si="4"/>
        <v>105004061.65421674</v>
      </c>
      <c r="O62" s="121">
        <v>1.7999999999999999E-2</v>
      </c>
      <c r="P62" s="48">
        <f t="shared" si="2"/>
        <v>105054061.65421674</v>
      </c>
      <c r="Q62" s="216">
        <f t="shared" si="3"/>
        <v>148759477.54871535</v>
      </c>
      <c r="R62" s="143">
        <f t="shared" si="5"/>
        <v>86000000</v>
      </c>
      <c r="S62" s="143">
        <f t="shared" si="6"/>
        <v>202759477.54871535</v>
      </c>
      <c r="T62" s="127"/>
    </row>
    <row r="63" spans="1:20" s="135" customFormat="1" ht="17.25" thickBot="1" x14ac:dyDescent="0.35">
      <c r="A63" s="130"/>
      <c r="B63" s="231"/>
      <c r="C63" s="131">
        <v>12</v>
      </c>
      <c r="D63" s="213">
        <v>1600000</v>
      </c>
      <c r="E63" s="211">
        <v>0</v>
      </c>
      <c r="F63" s="141">
        <v>300000</v>
      </c>
      <c r="G63" s="195">
        <v>100000</v>
      </c>
      <c r="H63" s="141">
        <v>16000000</v>
      </c>
      <c r="I63" s="141">
        <v>70000000</v>
      </c>
      <c r="J63" s="141">
        <v>54000000</v>
      </c>
      <c r="K63" s="203">
        <f t="shared" si="1"/>
        <v>44899313.380599573</v>
      </c>
      <c r="L63" s="132">
        <v>1.7999999999999999E-2</v>
      </c>
      <c r="M63" s="48">
        <v>50000</v>
      </c>
      <c r="N63" s="163">
        <f t="shared" si="4"/>
        <v>108472034.76399264</v>
      </c>
      <c r="O63" s="133">
        <v>1.7999999999999999E-2</v>
      </c>
      <c r="P63" s="48">
        <f t="shared" si="2"/>
        <v>108522034.76399264</v>
      </c>
      <c r="Q63" s="216">
        <f t="shared" si="3"/>
        <v>153421348.14459223</v>
      </c>
      <c r="R63" s="143">
        <f t="shared" si="5"/>
        <v>86000000</v>
      </c>
      <c r="S63" s="143">
        <f t="shared" si="6"/>
        <v>207421348.14459223</v>
      </c>
      <c r="T63" s="134"/>
    </row>
    <row r="64" spans="1:20" s="35" customFormat="1" x14ac:dyDescent="0.3">
      <c r="A64" s="35">
        <v>6</v>
      </c>
      <c r="B64" s="231">
        <v>2027</v>
      </c>
      <c r="C64" s="36">
        <v>1</v>
      </c>
      <c r="D64" s="213">
        <v>1600000</v>
      </c>
      <c r="E64" s="210">
        <v>0</v>
      </c>
      <c r="F64" s="141">
        <v>300000</v>
      </c>
      <c r="G64" s="195">
        <v>100000</v>
      </c>
      <c r="H64" s="141">
        <v>16000000</v>
      </c>
      <c r="I64" s="141">
        <v>70000000</v>
      </c>
      <c r="J64" s="141">
        <v>54000000</v>
      </c>
      <c r="K64" s="202">
        <f t="shared" si="1"/>
        <v>46114701.021450363</v>
      </c>
      <c r="L64" s="144">
        <v>1.7999999999999999E-2</v>
      </c>
      <c r="M64" s="48">
        <v>50000</v>
      </c>
      <c r="N64" s="163">
        <f t="shared" si="4"/>
        <v>110462122.9030486</v>
      </c>
      <c r="O64" s="120">
        <v>4.0000000000000001E-3</v>
      </c>
      <c r="P64" s="48">
        <f t="shared" si="2"/>
        <v>110512122.9030486</v>
      </c>
      <c r="Q64" s="216">
        <f t="shared" si="3"/>
        <v>156626823.92449898</v>
      </c>
      <c r="R64" s="143">
        <f t="shared" si="5"/>
        <v>86000000</v>
      </c>
      <c r="S64" s="143">
        <f t="shared" si="6"/>
        <v>210626823.92449898</v>
      </c>
      <c r="T64" s="128"/>
    </row>
    <row r="65" spans="1:20" s="27" customFormat="1" x14ac:dyDescent="0.3">
      <c r="B65" s="231"/>
      <c r="C65" s="37">
        <v>2</v>
      </c>
      <c r="D65" s="213">
        <v>1600000</v>
      </c>
      <c r="E65" s="210">
        <v>0</v>
      </c>
      <c r="F65" s="141">
        <v>300000</v>
      </c>
      <c r="G65" s="195">
        <v>100000</v>
      </c>
      <c r="H65" s="141">
        <v>16000000</v>
      </c>
      <c r="I65" s="141">
        <v>70000000</v>
      </c>
      <c r="J65" s="141">
        <v>54000000</v>
      </c>
      <c r="K65" s="202">
        <f t="shared" si="1"/>
        <v>47351965.639836468</v>
      </c>
      <c r="L65" s="144">
        <v>1.7999999999999999E-2</v>
      </c>
      <c r="M65" s="48">
        <v>50000</v>
      </c>
      <c r="N65" s="163">
        <f t="shared" si="4"/>
        <v>114028341.11530349</v>
      </c>
      <c r="O65" s="34">
        <v>1.7999999999999999E-2</v>
      </c>
      <c r="P65" s="48">
        <f t="shared" si="2"/>
        <v>114078341.11530349</v>
      </c>
      <c r="Q65" s="216">
        <f t="shared" si="3"/>
        <v>161430306.75513995</v>
      </c>
      <c r="R65" s="143">
        <f t="shared" si="5"/>
        <v>86000000</v>
      </c>
      <c r="S65" s="143">
        <f t="shared" si="6"/>
        <v>215430306.75513995</v>
      </c>
      <c r="T65" s="126"/>
    </row>
    <row r="66" spans="1:20" s="27" customFormat="1" x14ac:dyDescent="0.3">
      <c r="B66" s="231"/>
      <c r="C66" s="37">
        <v>3</v>
      </c>
      <c r="D66" s="213">
        <v>1600000</v>
      </c>
      <c r="E66" s="210">
        <v>0</v>
      </c>
      <c r="F66" s="141">
        <v>300000</v>
      </c>
      <c r="G66" s="195">
        <v>100000</v>
      </c>
      <c r="H66" s="141">
        <v>16000000</v>
      </c>
      <c r="I66" s="141">
        <v>70000000</v>
      </c>
      <c r="J66" s="141">
        <v>54000000</v>
      </c>
      <c r="K66" s="202">
        <f t="shared" si="1"/>
        <v>48611501.021353528</v>
      </c>
      <c r="L66" s="144">
        <v>1.7999999999999999E-2</v>
      </c>
      <c r="M66" s="48">
        <v>50000</v>
      </c>
      <c r="N66" s="163">
        <f t="shared" si="4"/>
        <v>117658751.25537895</v>
      </c>
      <c r="O66" s="34">
        <v>1.7999999999999999E-2</v>
      </c>
      <c r="P66" s="48">
        <f t="shared" si="2"/>
        <v>117708751.25537895</v>
      </c>
      <c r="Q66" s="216">
        <f t="shared" si="3"/>
        <v>166320252.27673247</v>
      </c>
      <c r="R66" s="143">
        <f t="shared" si="5"/>
        <v>86000000</v>
      </c>
      <c r="S66" s="143">
        <f t="shared" si="6"/>
        <v>220320252.27673247</v>
      </c>
      <c r="T66" s="126"/>
    </row>
    <row r="67" spans="1:20" s="27" customFormat="1" x14ac:dyDescent="0.3">
      <c r="B67" s="231"/>
      <c r="C67" s="37">
        <v>4</v>
      </c>
      <c r="D67" s="213">
        <v>1600000</v>
      </c>
      <c r="E67" s="210">
        <v>0</v>
      </c>
      <c r="F67" s="141">
        <v>300000</v>
      </c>
      <c r="G67" s="195">
        <v>100000</v>
      </c>
      <c r="H67" s="141">
        <v>16000000</v>
      </c>
      <c r="I67" s="141">
        <v>70000000</v>
      </c>
      <c r="J67" s="141">
        <v>54000000</v>
      </c>
      <c r="K67" s="202">
        <f t="shared" si="1"/>
        <v>49893708.039737888</v>
      </c>
      <c r="L67" s="144">
        <v>1.7999999999999999E-2</v>
      </c>
      <c r="M67" s="48">
        <v>50000</v>
      </c>
      <c r="N67" s="163">
        <f t="shared" si="4"/>
        <v>121354508.77797577</v>
      </c>
      <c r="O67" s="34">
        <v>1.7999999999999999E-2</v>
      </c>
      <c r="P67" s="48">
        <f t="shared" si="2"/>
        <v>121404508.77797577</v>
      </c>
      <c r="Q67" s="216">
        <f t="shared" si="3"/>
        <v>171298216.81771365</v>
      </c>
      <c r="R67" s="143">
        <f t="shared" si="5"/>
        <v>86000000</v>
      </c>
      <c r="S67" s="143">
        <f t="shared" si="6"/>
        <v>225298216.81771365</v>
      </c>
      <c r="T67" s="126"/>
    </row>
    <row r="68" spans="1:20" s="27" customFormat="1" x14ac:dyDescent="0.3">
      <c r="B68" s="231"/>
      <c r="C68" s="37">
        <v>5</v>
      </c>
      <c r="D68" s="213">
        <v>1600000</v>
      </c>
      <c r="E68" s="210">
        <v>0</v>
      </c>
      <c r="F68" s="141">
        <v>300000</v>
      </c>
      <c r="G68" s="195">
        <v>100000</v>
      </c>
      <c r="H68" s="141">
        <v>16000000</v>
      </c>
      <c r="I68" s="141">
        <v>70000000</v>
      </c>
      <c r="J68" s="141">
        <v>54000000</v>
      </c>
      <c r="K68" s="202">
        <f t="shared" si="1"/>
        <v>51198994.784453169</v>
      </c>
      <c r="L68" s="144">
        <v>1.7999999999999999E-2</v>
      </c>
      <c r="M68" s="48">
        <v>50000</v>
      </c>
      <c r="N68" s="163">
        <f t="shared" si="4"/>
        <v>125116789.93597934</v>
      </c>
      <c r="O68" s="34">
        <v>1.7999999999999999E-2</v>
      </c>
      <c r="P68" s="48">
        <f t="shared" si="2"/>
        <v>125166789.93597934</v>
      </c>
      <c r="Q68" s="216">
        <f t="shared" si="3"/>
        <v>176365784.72043252</v>
      </c>
      <c r="R68" s="143">
        <f t="shared" si="5"/>
        <v>86000000</v>
      </c>
      <c r="S68" s="143">
        <f t="shared" si="6"/>
        <v>230365784.72043252</v>
      </c>
      <c r="T68" s="126"/>
    </row>
    <row r="69" spans="1:20" s="27" customFormat="1" x14ac:dyDescent="0.3">
      <c r="B69" s="231"/>
      <c r="C69" s="37">
        <v>6</v>
      </c>
      <c r="D69" s="213">
        <v>1600000</v>
      </c>
      <c r="E69" s="210">
        <v>0</v>
      </c>
      <c r="F69" s="141">
        <v>300000</v>
      </c>
      <c r="G69" s="195">
        <v>100000</v>
      </c>
      <c r="H69" s="141">
        <v>16000000</v>
      </c>
      <c r="I69" s="141">
        <v>70000000</v>
      </c>
      <c r="J69" s="141">
        <v>54000000</v>
      </c>
      <c r="K69" s="202">
        <f t="shared" si="1"/>
        <v>52527776.690573327</v>
      </c>
      <c r="L69" s="144">
        <v>1.7999999999999999E-2</v>
      </c>
      <c r="M69" s="48">
        <v>50000</v>
      </c>
      <c r="N69" s="163">
        <f t="shared" si="4"/>
        <v>128946792.15482697</v>
      </c>
      <c r="O69" s="34">
        <v>1.7999999999999999E-2</v>
      </c>
      <c r="P69" s="48">
        <f t="shared" si="2"/>
        <v>128996792.15482697</v>
      </c>
      <c r="Q69" s="216">
        <f t="shared" si="3"/>
        <v>181524568.8454003</v>
      </c>
      <c r="R69" s="143">
        <f t="shared" si="5"/>
        <v>86000000</v>
      </c>
      <c r="S69" s="143">
        <f t="shared" si="6"/>
        <v>235524568.8454003</v>
      </c>
      <c r="T69" s="126"/>
    </row>
    <row r="70" spans="1:20" s="27" customFormat="1" x14ac:dyDescent="0.3">
      <c r="B70" s="231"/>
      <c r="C70" s="37">
        <v>7</v>
      </c>
      <c r="D70" s="213">
        <v>1600000</v>
      </c>
      <c r="E70" s="210">
        <v>0</v>
      </c>
      <c r="F70" s="141">
        <v>300000</v>
      </c>
      <c r="G70" s="195">
        <v>100000</v>
      </c>
      <c r="H70" s="141">
        <v>16000000</v>
      </c>
      <c r="I70" s="141">
        <v>70000000</v>
      </c>
      <c r="J70" s="141">
        <v>54000000</v>
      </c>
      <c r="K70" s="202">
        <f t="shared" si="1"/>
        <v>53880476.671003647</v>
      </c>
      <c r="L70" s="144">
        <v>1.7999999999999999E-2</v>
      </c>
      <c r="M70" s="48">
        <v>50000</v>
      </c>
      <c r="N70" s="163">
        <f t="shared" si="4"/>
        <v>132845734.41361386</v>
      </c>
      <c r="O70" s="34">
        <v>1.7999999999999999E-2</v>
      </c>
      <c r="P70" s="48">
        <f t="shared" si="2"/>
        <v>132895734.41361386</v>
      </c>
      <c r="Q70" s="216">
        <f t="shared" si="3"/>
        <v>186776211.0846175</v>
      </c>
      <c r="R70" s="143">
        <f t="shared" si="5"/>
        <v>86000000</v>
      </c>
      <c r="S70" s="143">
        <f t="shared" si="6"/>
        <v>240776211.0846175</v>
      </c>
      <c r="T70" s="126"/>
    </row>
    <row r="71" spans="1:20" s="27" customFormat="1" x14ac:dyDescent="0.3">
      <c r="B71" s="231"/>
      <c r="C71" s="37">
        <v>8</v>
      </c>
      <c r="D71" s="213">
        <v>1600000</v>
      </c>
      <c r="E71" s="210">
        <v>0</v>
      </c>
      <c r="F71" s="141">
        <v>300000</v>
      </c>
      <c r="G71" s="195">
        <v>100000</v>
      </c>
      <c r="H71" s="141">
        <v>16000000</v>
      </c>
      <c r="I71" s="141">
        <v>70000000</v>
      </c>
      <c r="J71" s="141">
        <v>54000000</v>
      </c>
      <c r="K71" s="202">
        <f t="shared" si="1"/>
        <v>55257525.251081713</v>
      </c>
      <c r="L71" s="144">
        <v>1.7999999999999999E-2</v>
      </c>
      <c r="M71" s="48">
        <v>50000</v>
      </c>
      <c r="N71" s="163">
        <f t="shared" si="4"/>
        <v>136814857.63305891</v>
      </c>
      <c r="O71" s="34">
        <v>1.7999999999999999E-2</v>
      </c>
      <c r="P71" s="48">
        <f t="shared" si="2"/>
        <v>136864857.63305891</v>
      </c>
      <c r="Q71" s="216">
        <f t="shared" si="3"/>
        <v>192122382.88414061</v>
      </c>
      <c r="R71" s="143">
        <f t="shared" si="5"/>
        <v>86000000</v>
      </c>
      <c r="S71" s="143">
        <f t="shared" si="6"/>
        <v>246122382.88414061</v>
      </c>
      <c r="T71" s="126"/>
    </row>
    <row r="72" spans="1:20" s="27" customFormat="1" x14ac:dyDescent="0.3">
      <c r="B72" s="231"/>
      <c r="C72" s="37">
        <v>9</v>
      </c>
      <c r="D72" s="213">
        <v>1600000</v>
      </c>
      <c r="E72" s="210">
        <v>0</v>
      </c>
      <c r="F72" s="141">
        <v>300000</v>
      </c>
      <c r="G72" s="195">
        <v>100000</v>
      </c>
      <c r="H72" s="141">
        <v>16000000</v>
      </c>
      <c r="I72" s="141">
        <v>70000000</v>
      </c>
      <c r="J72" s="141">
        <v>54000000</v>
      </c>
      <c r="K72" s="202">
        <f t="shared" si="1"/>
        <v>56659360.705601186</v>
      </c>
      <c r="L72" s="144">
        <v>1.7999999999999999E-2</v>
      </c>
      <c r="M72" s="48">
        <v>50000</v>
      </c>
      <c r="N72" s="163">
        <f t="shared" si="4"/>
        <v>140855425.07045397</v>
      </c>
      <c r="O72" s="34">
        <v>1.7999999999999999E-2</v>
      </c>
      <c r="P72" s="48">
        <f t="shared" si="2"/>
        <v>140905425.07045397</v>
      </c>
      <c r="Q72" s="216">
        <f t="shared" si="3"/>
        <v>197564785.77605516</v>
      </c>
      <c r="R72" s="143">
        <f t="shared" si="5"/>
        <v>86000000</v>
      </c>
      <c r="S72" s="143">
        <f t="shared" si="6"/>
        <v>251564785.77605516</v>
      </c>
      <c r="T72" s="126"/>
    </row>
    <row r="73" spans="1:20" s="27" customFormat="1" x14ac:dyDescent="0.3">
      <c r="B73" s="231"/>
      <c r="C73" s="37">
        <v>10</v>
      </c>
      <c r="D73" s="213">
        <v>1600000</v>
      </c>
      <c r="E73" s="210">
        <v>0</v>
      </c>
      <c r="F73" s="141">
        <v>300000</v>
      </c>
      <c r="G73" s="195">
        <v>100000</v>
      </c>
      <c r="H73" s="141">
        <v>16000000</v>
      </c>
      <c r="I73" s="141">
        <v>70000000</v>
      </c>
      <c r="J73" s="141">
        <v>54000000</v>
      </c>
      <c r="K73" s="202">
        <f t="shared" si="1"/>
        <v>58086429.198302008</v>
      </c>
      <c r="L73" s="144">
        <v>1.7999999999999999E-2</v>
      </c>
      <c r="M73" s="48">
        <v>50000</v>
      </c>
      <c r="N73" s="163">
        <f t="shared" si="4"/>
        <v>144968722.72172216</v>
      </c>
      <c r="O73" s="34">
        <v>1.7999999999999999E-2</v>
      </c>
      <c r="P73" s="48">
        <f t="shared" si="2"/>
        <v>145018722.72172216</v>
      </c>
      <c r="Q73" s="216">
        <f t="shared" si="3"/>
        <v>203105151.92002416</v>
      </c>
      <c r="R73" s="143">
        <f t="shared" si="5"/>
        <v>86000000</v>
      </c>
      <c r="S73" s="143">
        <f t="shared" si="6"/>
        <v>257105151.92002416</v>
      </c>
      <c r="T73" s="126"/>
    </row>
    <row r="74" spans="1:20" s="38" customFormat="1" ht="17.25" thickBot="1" x14ac:dyDescent="0.35">
      <c r="B74" s="231"/>
      <c r="C74" s="39">
        <v>11</v>
      </c>
      <c r="D74" s="213">
        <v>1600000</v>
      </c>
      <c r="E74" s="210">
        <v>0</v>
      </c>
      <c r="F74" s="141">
        <v>300000</v>
      </c>
      <c r="G74" s="195">
        <v>100000</v>
      </c>
      <c r="H74" s="141">
        <v>16000000</v>
      </c>
      <c r="I74" s="141">
        <v>70000000</v>
      </c>
      <c r="J74" s="141">
        <v>54000000</v>
      </c>
      <c r="K74" s="202">
        <f t="shared" si="1"/>
        <v>59539184.923871443</v>
      </c>
      <c r="L74" s="144">
        <v>1.7999999999999999E-2</v>
      </c>
      <c r="M74" s="48">
        <v>50000</v>
      </c>
      <c r="N74" s="163">
        <f t="shared" si="4"/>
        <v>149156059.73071316</v>
      </c>
      <c r="O74" s="121">
        <v>1.7999999999999999E-2</v>
      </c>
      <c r="P74" s="48">
        <f t="shared" si="2"/>
        <v>149206059.73071316</v>
      </c>
      <c r="Q74" s="216">
        <f t="shared" si="3"/>
        <v>208745244.65458459</v>
      </c>
      <c r="R74" s="143">
        <f t="shared" si="5"/>
        <v>86000000</v>
      </c>
      <c r="S74" s="143">
        <f t="shared" si="6"/>
        <v>262745244.65458459</v>
      </c>
      <c r="T74" s="127"/>
    </row>
    <row r="75" spans="1:20" s="135" customFormat="1" ht="17.25" thickBot="1" x14ac:dyDescent="0.35">
      <c r="A75" s="130"/>
      <c r="B75" s="231"/>
      <c r="C75" s="131">
        <v>12</v>
      </c>
      <c r="D75" s="213">
        <v>1600000</v>
      </c>
      <c r="E75" s="211">
        <v>0</v>
      </c>
      <c r="F75" s="141">
        <v>300000</v>
      </c>
      <c r="G75" s="195">
        <v>100000</v>
      </c>
      <c r="H75" s="141">
        <v>16000000</v>
      </c>
      <c r="I75" s="141">
        <v>70000000</v>
      </c>
      <c r="J75" s="141">
        <v>54000000</v>
      </c>
      <c r="K75" s="203">
        <f t="shared" si="1"/>
        <v>61018090.25250113</v>
      </c>
      <c r="L75" s="132">
        <v>1.7999999999999999E-2</v>
      </c>
      <c r="M75" s="48">
        <v>50000</v>
      </c>
      <c r="N75" s="163">
        <f t="shared" si="4"/>
        <v>153418768.805866</v>
      </c>
      <c r="O75" s="133">
        <v>1.7999999999999999E-2</v>
      </c>
      <c r="P75" s="48">
        <f t="shared" si="2"/>
        <v>153468768.805866</v>
      </c>
      <c r="Q75" s="216">
        <f t="shared" si="3"/>
        <v>214486859.05836713</v>
      </c>
      <c r="R75" s="143">
        <f t="shared" si="5"/>
        <v>86000000</v>
      </c>
      <c r="S75" s="143">
        <f t="shared" si="6"/>
        <v>268486859.05836713</v>
      </c>
      <c r="T75" s="134"/>
    </row>
    <row r="76" spans="1:20" s="35" customFormat="1" x14ac:dyDescent="0.3">
      <c r="A76" s="35">
        <v>7</v>
      </c>
      <c r="B76" s="231">
        <v>2028</v>
      </c>
      <c r="C76" s="36">
        <v>1</v>
      </c>
      <c r="D76" s="213">
        <v>1600000</v>
      </c>
      <c r="E76" s="210">
        <v>0</v>
      </c>
      <c r="F76" s="141">
        <v>300000</v>
      </c>
      <c r="G76" s="195">
        <v>100000</v>
      </c>
      <c r="H76" s="141">
        <v>16000000</v>
      </c>
      <c r="I76" s="141">
        <v>70000000</v>
      </c>
      <c r="J76" s="141">
        <v>54000000</v>
      </c>
      <c r="K76" s="202">
        <f t="shared" si="1"/>
        <v>62523615.877046153</v>
      </c>
      <c r="L76" s="144">
        <v>1.7999999999999999E-2</v>
      </c>
      <c r="M76" s="48">
        <v>50000</v>
      </c>
      <c r="N76" s="163">
        <f t="shared" si="4"/>
        <v>155588643.88108948</v>
      </c>
      <c r="O76" s="120">
        <v>4.0000000000000001E-3</v>
      </c>
      <c r="P76" s="48">
        <f t="shared" si="2"/>
        <v>155638643.88108948</v>
      </c>
      <c r="Q76" s="216">
        <f t="shared" si="3"/>
        <v>218162259.75813562</v>
      </c>
      <c r="R76" s="143">
        <f t="shared" si="5"/>
        <v>86000000</v>
      </c>
      <c r="S76" s="143">
        <f t="shared" si="6"/>
        <v>272162259.75813562</v>
      </c>
      <c r="T76" s="128"/>
    </row>
    <row r="77" spans="1:20" s="27" customFormat="1" x14ac:dyDescent="0.3">
      <c r="B77" s="231"/>
      <c r="C77" s="37">
        <v>2</v>
      </c>
      <c r="D77" s="213">
        <v>1600000</v>
      </c>
      <c r="E77" s="210">
        <v>0</v>
      </c>
      <c r="F77" s="141">
        <v>300000</v>
      </c>
      <c r="G77" s="195">
        <v>100000</v>
      </c>
      <c r="H77" s="141">
        <v>16000000</v>
      </c>
      <c r="I77" s="141">
        <v>70000000</v>
      </c>
      <c r="J77" s="141">
        <v>54000000</v>
      </c>
      <c r="K77" s="202">
        <f t="shared" si="1"/>
        <v>64056240.962832987</v>
      </c>
      <c r="L77" s="144">
        <v>1.7999999999999999E-2</v>
      </c>
      <c r="M77" s="48">
        <v>50000</v>
      </c>
      <c r="N77" s="163">
        <f t="shared" si="4"/>
        <v>159967139.47094908</v>
      </c>
      <c r="O77" s="34">
        <v>1.7999999999999999E-2</v>
      </c>
      <c r="P77" s="48">
        <f t="shared" si="2"/>
        <v>160017139.47094908</v>
      </c>
      <c r="Q77" s="216">
        <f t="shared" si="3"/>
        <v>224073380.43378207</v>
      </c>
      <c r="R77" s="143">
        <f t="shared" si="5"/>
        <v>86000000</v>
      </c>
      <c r="S77" s="143">
        <f t="shared" si="6"/>
        <v>278073380.4337821</v>
      </c>
      <c r="T77" s="126"/>
    </row>
    <row r="78" spans="1:20" s="27" customFormat="1" x14ac:dyDescent="0.3">
      <c r="B78" s="231"/>
      <c r="C78" s="37">
        <v>3</v>
      </c>
      <c r="D78" s="213">
        <v>1600000</v>
      </c>
      <c r="E78" s="210">
        <v>0</v>
      </c>
      <c r="F78" s="141">
        <v>300000</v>
      </c>
      <c r="G78" s="195">
        <v>100000</v>
      </c>
      <c r="H78" s="141">
        <v>16000000</v>
      </c>
      <c r="I78" s="141">
        <v>70000000</v>
      </c>
      <c r="J78" s="141">
        <v>54000000</v>
      </c>
      <c r="K78" s="202">
        <f t="shared" si="1"/>
        <v>65616453.300163984</v>
      </c>
      <c r="L78" s="144">
        <v>1.7999999999999999E-2</v>
      </c>
      <c r="M78" s="48">
        <v>50000</v>
      </c>
      <c r="N78" s="163">
        <f t="shared" si="4"/>
        <v>164424447.98142618</v>
      </c>
      <c r="O78" s="34">
        <v>1.7999999999999999E-2</v>
      </c>
      <c r="P78" s="48">
        <f t="shared" si="2"/>
        <v>164474447.98142618</v>
      </c>
      <c r="Q78" s="216">
        <f t="shared" si="3"/>
        <v>230090901.28159016</v>
      </c>
      <c r="R78" s="143">
        <f t="shared" si="5"/>
        <v>86000000</v>
      </c>
      <c r="S78" s="143">
        <f t="shared" si="6"/>
        <v>284090901.28159016</v>
      </c>
      <c r="T78" s="126"/>
    </row>
    <row r="79" spans="1:20" s="27" customFormat="1" x14ac:dyDescent="0.3">
      <c r="B79" s="231"/>
      <c r="C79" s="37">
        <v>4</v>
      </c>
      <c r="D79" s="213">
        <v>1600000</v>
      </c>
      <c r="E79" s="210">
        <v>0</v>
      </c>
      <c r="F79" s="141">
        <v>300000</v>
      </c>
      <c r="G79" s="195">
        <v>100000</v>
      </c>
      <c r="H79" s="141">
        <v>16000000</v>
      </c>
      <c r="I79" s="141">
        <v>70000000</v>
      </c>
      <c r="J79" s="141">
        <v>54000000</v>
      </c>
      <c r="K79" s="202">
        <f t="shared" si="1"/>
        <v>67204749.459566936</v>
      </c>
      <c r="L79" s="144">
        <v>1.7999999999999999E-2</v>
      </c>
      <c r="M79" s="48">
        <v>50000</v>
      </c>
      <c r="N79" s="163">
        <f t="shared" si="4"/>
        <v>168961988.04509184</v>
      </c>
      <c r="O79" s="34">
        <v>1.7999999999999999E-2</v>
      </c>
      <c r="P79" s="48">
        <f t="shared" si="2"/>
        <v>169011988.04509184</v>
      </c>
      <c r="Q79" s="216">
        <f t="shared" si="3"/>
        <v>236216737.50465876</v>
      </c>
      <c r="R79" s="143">
        <f t="shared" si="5"/>
        <v>86000000</v>
      </c>
      <c r="S79" s="143">
        <f t="shared" si="6"/>
        <v>290216737.50465876</v>
      </c>
      <c r="T79" s="126"/>
    </row>
    <row r="80" spans="1:20" s="27" customFormat="1" x14ac:dyDescent="0.3">
      <c r="B80" s="231"/>
      <c r="C80" s="37">
        <v>5</v>
      </c>
      <c r="D80" s="213">
        <v>1600000</v>
      </c>
      <c r="E80" s="210">
        <v>0</v>
      </c>
      <c r="F80" s="141">
        <v>300000</v>
      </c>
      <c r="G80" s="195">
        <v>100000</v>
      </c>
      <c r="H80" s="141">
        <v>16000000</v>
      </c>
      <c r="I80" s="141">
        <v>70000000</v>
      </c>
      <c r="J80" s="141">
        <v>54000000</v>
      </c>
      <c r="K80" s="202">
        <f t="shared" si="1"/>
        <v>68821634.949839145</v>
      </c>
      <c r="L80" s="144">
        <v>1.7999999999999999E-2</v>
      </c>
      <c r="M80" s="48">
        <v>50000</v>
      </c>
      <c r="N80" s="163">
        <f t="shared" si="4"/>
        <v>173581203.82990348</v>
      </c>
      <c r="O80" s="34">
        <v>1.7999999999999999E-2</v>
      </c>
      <c r="P80" s="48">
        <f t="shared" si="2"/>
        <v>173631203.82990348</v>
      </c>
      <c r="Q80" s="216">
        <f t="shared" si="3"/>
        <v>242452838.77974263</v>
      </c>
      <c r="R80" s="143">
        <f t="shared" si="5"/>
        <v>86000000</v>
      </c>
      <c r="S80" s="143">
        <f t="shared" si="6"/>
        <v>296452838.7797426</v>
      </c>
      <c r="T80" s="126"/>
    </row>
    <row r="81" spans="1:20" s="27" customFormat="1" x14ac:dyDescent="0.3">
      <c r="B81" s="231"/>
      <c r="C81" s="37">
        <v>6</v>
      </c>
      <c r="D81" s="213">
        <v>1600000</v>
      </c>
      <c r="E81" s="210">
        <v>0</v>
      </c>
      <c r="F81" s="141">
        <v>300000</v>
      </c>
      <c r="G81" s="195">
        <v>100000</v>
      </c>
      <c r="H81" s="141">
        <v>16000000</v>
      </c>
      <c r="I81" s="141">
        <v>70000000</v>
      </c>
      <c r="J81" s="141">
        <v>54000000</v>
      </c>
      <c r="K81" s="202">
        <f t="shared" si="1"/>
        <v>70467624.378936246</v>
      </c>
      <c r="L81" s="144">
        <v>1.7999999999999999E-2</v>
      </c>
      <c r="M81" s="48">
        <v>50000</v>
      </c>
      <c r="N81" s="163">
        <f t="shared" si="4"/>
        <v>178283565.49884173</v>
      </c>
      <c r="O81" s="34">
        <v>1.7999999999999999E-2</v>
      </c>
      <c r="P81" s="48">
        <f t="shared" si="2"/>
        <v>178333565.49884173</v>
      </c>
      <c r="Q81" s="216">
        <f t="shared" si="3"/>
        <v>248801189.87777799</v>
      </c>
      <c r="R81" s="143">
        <f t="shared" si="5"/>
        <v>86000000</v>
      </c>
      <c r="S81" s="143">
        <f t="shared" si="6"/>
        <v>302801189.87777799</v>
      </c>
      <c r="T81" s="126"/>
    </row>
    <row r="82" spans="1:20" s="27" customFormat="1" x14ac:dyDescent="0.3">
      <c r="B82" s="231"/>
      <c r="C82" s="37">
        <v>7</v>
      </c>
      <c r="D82" s="213">
        <v>1600000</v>
      </c>
      <c r="E82" s="210">
        <v>0</v>
      </c>
      <c r="F82" s="141">
        <v>300000</v>
      </c>
      <c r="G82" s="195">
        <v>100000</v>
      </c>
      <c r="H82" s="141">
        <v>16000000</v>
      </c>
      <c r="I82" s="141">
        <v>70000000</v>
      </c>
      <c r="J82" s="141">
        <v>54000000</v>
      </c>
      <c r="K82" s="202">
        <f t="shared" si="1"/>
        <v>72143241.617757097</v>
      </c>
      <c r="L82" s="144">
        <v>1.7999999999999999E-2</v>
      </c>
      <c r="M82" s="48">
        <v>50000</v>
      </c>
      <c r="N82" s="163">
        <f t="shared" si="4"/>
        <v>183070569.67782089</v>
      </c>
      <c r="O82" s="34">
        <v>1.7999999999999999E-2</v>
      </c>
      <c r="P82" s="48">
        <f t="shared" si="2"/>
        <v>183120569.67782089</v>
      </c>
      <c r="Q82" s="216">
        <f t="shared" si="3"/>
        <v>255263811.295578</v>
      </c>
      <c r="R82" s="143">
        <f t="shared" si="5"/>
        <v>86000000</v>
      </c>
      <c r="S82" s="143">
        <f t="shared" si="6"/>
        <v>309263811.295578</v>
      </c>
      <c r="T82" s="126"/>
    </row>
    <row r="83" spans="1:20" s="27" customFormat="1" x14ac:dyDescent="0.3">
      <c r="B83" s="231"/>
      <c r="C83" s="37">
        <v>8</v>
      </c>
      <c r="D83" s="213">
        <v>1600000</v>
      </c>
      <c r="E83" s="210">
        <v>0</v>
      </c>
      <c r="F83" s="141">
        <v>300000</v>
      </c>
      <c r="G83" s="195">
        <v>100000</v>
      </c>
      <c r="H83" s="141">
        <v>16000000</v>
      </c>
      <c r="I83" s="141">
        <v>70000000</v>
      </c>
      <c r="J83" s="141">
        <v>54000000</v>
      </c>
      <c r="K83" s="202">
        <f t="shared" si="1"/>
        <v>73849019.96687673</v>
      </c>
      <c r="L83" s="144">
        <v>1.7999999999999999E-2</v>
      </c>
      <c r="M83" s="48">
        <v>50000</v>
      </c>
      <c r="N83" s="163">
        <f t="shared" si="4"/>
        <v>187943739.93202168</v>
      </c>
      <c r="O83" s="34">
        <v>1.7999999999999999E-2</v>
      </c>
      <c r="P83" s="48">
        <f t="shared" si="2"/>
        <v>187993739.93202168</v>
      </c>
      <c r="Q83" s="216">
        <f t="shared" si="3"/>
        <v>261842759.89889842</v>
      </c>
      <c r="R83" s="143">
        <f t="shared" si="5"/>
        <v>86000000</v>
      </c>
      <c r="S83" s="143">
        <f t="shared" si="6"/>
        <v>315842759.89889842</v>
      </c>
      <c r="T83" s="126"/>
    </row>
    <row r="84" spans="1:20" s="27" customFormat="1" x14ac:dyDescent="0.3">
      <c r="B84" s="231"/>
      <c r="C84" s="37">
        <v>9</v>
      </c>
      <c r="D84" s="213">
        <v>1600000</v>
      </c>
      <c r="E84" s="210">
        <v>0</v>
      </c>
      <c r="F84" s="141">
        <v>300000</v>
      </c>
      <c r="G84" s="195">
        <v>100000</v>
      </c>
      <c r="H84" s="141">
        <v>16000000</v>
      </c>
      <c r="I84" s="141">
        <v>70000000</v>
      </c>
      <c r="J84" s="141">
        <v>54000000</v>
      </c>
      <c r="K84" s="202">
        <f t="shared" si="1"/>
        <v>75585502.326280504</v>
      </c>
      <c r="L84" s="144">
        <v>1.7999999999999999E-2</v>
      </c>
      <c r="M84" s="48">
        <v>50000</v>
      </c>
      <c r="N84" s="163">
        <f t="shared" si="4"/>
        <v>192904627.25079808</v>
      </c>
      <c r="O84" s="34">
        <v>1.7999999999999999E-2</v>
      </c>
      <c r="P84" s="48">
        <f t="shared" si="2"/>
        <v>192954627.25079808</v>
      </c>
      <c r="Q84" s="216">
        <f t="shared" si="3"/>
        <v>268540129.57707858</v>
      </c>
      <c r="R84" s="143">
        <f t="shared" si="5"/>
        <v>86000000</v>
      </c>
      <c r="S84" s="143">
        <f t="shared" si="6"/>
        <v>322540129.57707858</v>
      </c>
      <c r="T84" s="126"/>
    </row>
    <row r="85" spans="1:20" s="27" customFormat="1" x14ac:dyDescent="0.3">
      <c r="B85" s="231"/>
      <c r="C85" s="37">
        <v>10</v>
      </c>
      <c r="D85" s="213">
        <v>1600000</v>
      </c>
      <c r="E85" s="210">
        <v>0</v>
      </c>
      <c r="F85" s="141">
        <v>300000</v>
      </c>
      <c r="G85" s="195">
        <v>100000</v>
      </c>
      <c r="H85" s="141">
        <v>16000000</v>
      </c>
      <c r="I85" s="141">
        <v>70000000</v>
      </c>
      <c r="J85" s="141">
        <v>54000000</v>
      </c>
      <c r="K85" s="202">
        <f t="shared" si="1"/>
        <v>77353241.368153557</v>
      </c>
      <c r="L85" s="144">
        <v>1.7999999999999999E-2</v>
      </c>
      <c r="M85" s="48">
        <v>50000</v>
      </c>
      <c r="N85" s="163">
        <f t="shared" si="4"/>
        <v>197954810.54131246</v>
      </c>
      <c r="O85" s="34">
        <v>1.7999999999999999E-2</v>
      </c>
      <c r="P85" s="48">
        <f t="shared" si="2"/>
        <v>198004810.54131246</v>
      </c>
      <c r="Q85" s="216">
        <f t="shared" si="3"/>
        <v>275358051.90946603</v>
      </c>
      <c r="R85" s="143">
        <f t="shared" si="5"/>
        <v>86000000</v>
      </c>
      <c r="S85" s="143">
        <f t="shared" si="6"/>
        <v>329358051.90946603</v>
      </c>
      <c r="T85" s="126"/>
    </row>
    <row r="86" spans="1:20" s="27" customFormat="1" ht="17.25" thickBot="1" x14ac:dyDescent="0.35">
      <c r="B86" s="231"/>
      <c r="C86" s="39">
        <v>11</v>
      </c>
      <c r="D86" s="213">
        <v>1600000</v>
      </c>
      <c r="E86" s="210">
        <v>0</v>
      </c>
      <c r="F86" s="141">
        <v>300000</v>
      </c>
      <c r="G86" s="195">
        <v>100000</v>
      </c>
      <c r="H86" s="141">
        <v>16000000</v>
      </c>
      <c r="I86" s="141">
        <v>70000000</v>
      </c>
      <c r="J86" s="141">
        <v>54000000</v>
      </c>
      <c r="K86" s="202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3">
        <f t="shared" si="4"/>
        <v>203095897.13105607</v>
      </c>
      <c r="O86" s="121">
        <v>1.7999999999999999E-2</v>
      </c>
      <c r="P86" s="48">
        <f t="shared" ref="P86:P149" si="8" xml:space="preserve"> M86 + N86</f>
        <v>203145897.13105607</v>
      </c>
      <c r="Q86" s="216">
        <f t="shared" ref="Q86:Q149" si="9" xml:space="preserve"> K86 + P86</f>
        <v>282298696.84383643</v>
      </c>
      <c r="R86" s="143">
        <f t="shared" si="5"/>
        <v>86000000</v>
      </c>
      <c r="S86" s="143">
        <f t="shared" si="6"/>
        <v>336298696.84383643</v>
      </c>
      <c r="T86" s="126"/>
    </row>
    <row r="87" spans="1:20" s="136" customFormat="1" ht="17.25" thickBot="1" x14ac:dyDescent="0.35">
      <c r="B87" s="231"/>
      <c r="C87" s="131">
        <v>12</v>
      </c>
      <c r="D87" s="213">
        <v>1600000</v>
      </c>
      <c r="E87" s="211">
        <v>0</v>
      </c>
      <c r="F87" s="141">
        <v>300000</v>
      </c>
      <c r="G87" s="195">
        <v>100000</v>
      </c>
      <c r="H87" s="141">
        <v>16000000</v>
      </c>
      <c r="I87" s="141">
        <v>70000000</v>
      </c>
      <c r="J87" s="141">
        <v>54000000</v>
      </c>
      <c r="K87" s="203">
        <f t="shared" si="7"/>
        <v>80984750.107610375</v>
      </c>
      <c r="L87" s="132">
        <v>1.7999999999999999E-2</v>
      </c>
      <c r="M87" s="48">
        <v>50000</v>
      </c>
      <c r="N87" s="163">
        <f t="shared" si="4"/>
        <v>208329523.27941507</v>
      </c>
      <c r="O87" s="133">
        <v>1.7999999999999999E-2</v>
      </c>
      <c r="P87" s="48">
        <f t="shared" si="8"/>
        <v>208379523.27941507</v>
      </c>
      <c r="Q87" s="216">
        <f t="shared" si="9"/>
        <v>289364273.38702548</v>
      </c>
      <c r="R87" s="143">
        <f t="shared" si="5"/>
        <v>86000000</v>
      </c>
      <c r="S87" s="143">
        <f t="shared" si="6"/>
        <v>343364273.38702548</v>
      </c>
      <c r="T87" s="149"/>
    </row>
    <row r="88" spans="1:20" s="27" customFormat="1" x14ac:dyDescent="0.3">
      <c r="A88" s="27">
        <v>8</v>
      </c>
      <c r="B88" s="231">
        <v>2029</v>
      </c>
      <c r="C88" s="36">
        <v>1</v>
      </c>
      <c r="D88" s="213">
        <v>1600000</v>
      </c>
      <c r="E88" s="210">
        <v>0</v>
      </c>
      <c r="F88" s="141">
        <v>300000</v>
      </c>
      <c r="G88" s="195">
        <v>100000</v>
      </c>
      <c r="H88" s="141">
        <v>16000000</v>
      </c>
      <c r="I88" s="141">
        <v>70000000</v>
      </c>
      <c r="J88" s="141">
        <v>54000000</v>
      </c>
      <c r="K88" s="202">
        <f t="shared" si="7"/>
        <v>82849675.609547362</v>
      </c>
      <c r="L88" s="144">
        <v>1.7999999999999999E-2</v>
      </c>
      <c r="M88" s="48">
        <v>50000</v>
      </c>
      <c r="N88" s="163">
        <f t="shared" ref="N88:N151" si="10" xml:space="preserve"> (N87 + D88 - E88 - M88) + ((N87 + D88 - E88 - M88) * O88)</f>
        <v>210719041.37253273</v>
      </c>
      <c r="O88" s="120">
        <v>4.0000000000000001E-3</v>
      </c>
      <c r="P88" s="48">
        <f t="shared" si="8"/>
        <v>210769041.37253273</v>
      </c>
      <c r="Q88" s="216">
        <f t="shared" si="9"/>
        <v>293618716.9820801</v>
      </c>
      <c r="R88" s="143">
        <f t="shared" si="5"/>
        <v>86000000</v>
      </c>
      <c r="S88" s="143">
        <f t="shared" si="6"/>
        <v>347618716.9820801</v>
      </c>
      <c r="T88" s="126"/>
    </row>
    <row r="89" spans="1:20" s="27" customFormat="1" x14ac:dyDescent="0.3">
      <c r="B89" s="231"/>
      <c r="C89" s="37">
        <v>2</v>
      </c>
      <c r="D89" s="213">
        <v>1600000</v>
      </c>
      <c r="E89" s="210">
        <v>0</v>
      </c>
      <c r="F89" s="141">
        <v>300000</v>
      </c>
      <c r="G89" s="195">
        <v>100000</v>
      </c>
      <c r="H89" s="141">
        <v>16000000</v>
      </c>
      <c r="I89" s="141">
        <v>70000000</v>
      </c>
      <c r="J89" s="141">
        <v>54000000</v>
      </c>
      <c r="K89" s="202">
        <f t="shared" si="7"/>
        <v>84748169.770519212</v>
      </c>
      <c r="L89" s="144">
        <v>1.7999999999999999E-2</v>
      </c>
      <c r="M89" s="48">
        <v>50000</v>
      </c>
      <c r="N89" s="163">
        <f t="shared" si="10"/>
        <v>216089884.11723831</v>
      </c>
      <c r="O89" s="34">
        <v>1.7999999999999999E-2</v>
      </c>
      <c r="P89" s="48">
        <f t="shared" si="8"/>
        <v>216139884.11723831</v>
      </c>
      <c r="Q89" s="216">
        <f t="shared" si="9"/>
        <v>300888053.88775754</v>
      </c>
      <c r="R89" s="143">
        <f t="shared" si="5"/>
        <v>86000000</v>
      </c>
      <c r="S89" s="143">
        <f t="shared" si="6"/>
        <v>354888053.88775754</v>
      </c>
      <c r="T89" s="126"/>
    </row>
    <row r="90" spans="1:20" s="27" customFormat="1" x14ac:dyDescent="0.3">
      <c r="B90" s="231"/>
      <c r="C90" s="37">
        <v>3</v>
      </c>
      <c r="D90" s="213">
        <v>1600000</v>
      </c>
      <c r="E90" s="210">
        <v>0</v>
      </c>
      <c r="F90" s="141">
        <v>300000</v>
      </c>
      <c r="G90" s="195">
        <v>100000</v>
      </c>
      <c r="H90" s="141">
        <v>16000000</v>
      </c>
      <c r="I90" s="141">
        <v>70000000</v>
      </c>
      <c r="J90" s="141">
        <v>54000000</v>
      </c>
      <c r="K90" s="202">
        <f t="shared" si="7"/>
        <v>86680836.826388553</v>
      </c>
      <c r="L90" s="144">
        <v>1.7999999999999999E-2</v>
      </c>
      <c r="M90" s="48">
        <v>50000</v>
      </c>
      <c r="N90" s="163">
        <f t="shared" si="10"/>
        <v>221557402.03134862</v>
      </c>
      <c r="O90" s="34">
        <v>1.7999999999999999E-2</v>
      </c>
      <c r="P90" s="48">
        <f t="shared" si="8"/>
        <v>221607402.03134862</v>
      </c>
      <c r="Q90" s="216">
        <f t="shared" si="9"/>
        <v>308288238.85773718</v>
      </c>
      <c r="R90" s="143">
        <f t="shared" si="5"/>
        <v>86000000</v>
      </c>
      <c r="S90" s="143">
        <f t="shared" si="6"/>
        <v>362288238.85773718</v>
      </c>
      <c r="T90" s="126"/>
    </row>
    <row r="91" spans="1:20" s="27" customFormat="1" x14ac:dyDescent="0.3">
      <c r="B91" s="231"/>
      <c r="C91" s="37">
        <v>4</v>
      </c>
      <c r="D91" s="213">
        <v>1600000</v>
      </c>
      <c r="E91" s="210">
        <v>0</v>
      </c>
      <c r="F91" s="141">
        <v>300000</v>
      </c>
      <c r="G91" s="195">
        <v>100000</v>
      </c>
      <c r="H91" s="141">
        <v>16000000</v>
      </c>
      <c r="I91" s="141">
        <v>70000000</v>
      </c>
      <c r="J91" s="141">
        <v>54000000</v>
      </c>
      <c r="K91" s="202">
        <f t="shared" si="7"/>
        <v>88648291.889263541</v>
      </c>
      <c r="L91" s="144">
        <v>1.7999999999999999E-2</v>
      </c>
      <c r="M91" s="48">
        <v>50000</v>
      </c>
      <c r="N91" s="163">
        <f t="shared" si="10"/>
        <v>227123335.26791289</v>
      </c>
      <c r="O91" s="34">
        <v>1.7999999999999999E-2</v>
      </c>
      <c r="P91" s="48">
        <f t="shared" si="8"/>
        <v>227173335.26791289</v>
      </c>
      <c r="Q91" s="216">
        <f t="shared" si="9"/>
        <v>315821627.15717643</v>
      </c>
      <c r="R91" s="143">
        <f t="shared" ref="R91:R154" si="11" xml:space="preserve"> H91 + I91</f>
        <v>86000000</v>
      </c>
      <c r="S91" s="143">
        <f t="shared" ref="S91:S154" si="12" xml:space="preserve"> J91 + Q91</f>
        <v>369821627.15717643</v>
      </c>
      <c r="T91" s="126"/>
    </row>
    <row r="92" spans="1:20" s="27" customFormat="1" x14ac:dyDescent="0.3">
      <c r="B92" s="231"/>
      <c r="C92" s="37">
        <v>5</v>
      </c>
      <c r="D92" s="213">
        <v>1600000</v>
      </c>
      <c r="E92" s="210">
        <v>0</v>
      </c>
      <c r="F92" s="141">
        <v>300000</v>
      </c>
      <c r="G92" s="195">
        <v>100000</v>
      </c>
      <c r="H92" s="141">
        <v>16000000</v>
      </c>
      <c r="I92" s="141">
        <v>70000000</v>
      </c>
      <c r="J92" s="141">
        <v>54000000</v>
      </c>
      <c r="K92" s="202">
        <f t="shared" si="7"/>
        <v>90651161.143270284</v>
      </c>
      <c r="L92" s="144">
        <v>1.7999999999999999E-2</v>
      </c>
      <c r="M92" s="48">
        <v>50000</v>
      </c>
      <c r="N92" s="163">
        <f t="shared" si="10"/>
        <v>232789455.30273533</v>
      </c>
      <c r="O92" s="34">
        <v>1.7999999999999999E-2</v>
      </c>
      <c r="P92" s="48">
        <f t="shared" si="8"/>
        <v>232839455.30273533</v>
      </c>
      <c r="Q92" s="216">
        <f t="shared" si="9"/>
        <v>323490616.44600558</v>
      </c>
      <c r="R92" s="143">
        <f t="shared" si="11"/>
        <v>86000000</v>
      </c>
      <c r="S92" s="143">
        <f t="shared" si="12"/>
        <v>377490616.44600558</v>
      </c>
      <c r="T92" s="126"/>
    </row>
    <row r="93" spans="1:20" s="27" customFormat="1" x14ac:dyDescent="0.3">
      <c r="B93" s="231"/>
      <c r="C93" s="37">
        <v>6</v>
      </c>
      <c r="D93" s="213">
        <v>1600000</v>
      </c>
      <c r="E93" s="210">
        <v>0</v>
      </c>
      <c r="F93" s="141">
        <v>300000</v>
      </c>
      <c r="G93" s="195">
        <v>100000</v>
      </c>
      <c r="H93" s="141">
        <v>16000000</v>
      </c>
      <c r="I93" s="141">
        <v>70000000</v>
      </c>
      <c r="J93" s="141">
        <v>54000000</v>
      </c>
      <c r="K93" s="202">
        <f t="shared" si="7"/>
        <v>92690082.043849155</v>
      </c>
      <c r="L93" s="144">
        <v>1.7999999999999999E-2</v>
      </c>
      <c r="M93" s="48">
        <v>50000</v>
      </c>
      <c r="N93" s="163">
        <f t="shared" si="10"/>
        <v>238557565.49818456</v>
      </c>
      <c r="O93" s="34">
        <v>1.7999999999999999E-2</v>
      </c>
      <c r="P93" s="48">
        <f t="shared" si="8"/>
        <v>238607565.49818456</v>
      </c>
      <c r="Q93" s="216">
        <f t="shared" si="9"/>
        <v>331297647.54203373</v>
      </c>
      <c r="R93" s="143">
        <f t="shared" si="11"/>
        <v>86000000</v>
      </c>
      <c r="S93" s="143">
        <f t="shared" si="12"/>
        <v>385297647.54203373</v>
      </c>
      <c r="T93" s="126"/>
    </row>
    <row r="94" spans="1:20" s="27" customFormat="1" x14ac:dyDescent="0.3">
      <c r="B94" s="231"/>
      <c r="C94" s="37">
        <v>7</v>
      </c>
      <c r="D94" s="213">
        <v>1600000</v>
      </c>
      <c r="E94" s="210">
        <v>0</v>
      </c>
      <c r="F94" s="141">
        <v>300000</v>
      </c>
      <c r="G94" s="195">
        <v>100000</v>
      </c>
      <c r="H94" s="141">
        <v>16000000</v>
      </c>
      <c r="I94" s="141">
        <v>70000000</v>
      </c>
      <c r="J94" s="141">
        <v>54000000</v>
      </c>
      <c r="K94" s="202">
        <f t="shared" si="7"/>
        <v>94765703.520638436</v>
      </c>
      <c r="L94" s="144">
        <v>1.7999999999999999E-2</v>
      </c>
      <c r="M94" s="48">
        <v>50000</v>
      </c>
      <c r="N94" s="163">
        <f t="shared" si="10"/>
        <v>244429501.67715189</v>
      </c>
      <c r="O94" s="34">
        <v>1.7999999999999999E-2</v>
      </c>
      <c r="P94" s="48">
        <f t="shared" si="8"/>
        <v>244479501.67715189</v>
      </c>
      <c r="Q94" s="216">
        <f t="shared" si="9"/>
        <v>339245205.19779032</v>
      </c>
      <c r="R94" s="143">
        <f t="shared" si="11"/>
        <v>86000000</v>
      </c>
      <c r="S94" s="143">
        <f t="shared" si="12"/>
        <v>393245205.19779032</v>
      </c>
      <c r="T94" s="126"/>
    </row>
    <row r="95" spans="1:20" s="27" customFormat="1" x14ac:dyDescent="0.3">
      <c r="B95" s="231"/>
      <c r="C95" s="37">
        <v>8</v>
      </c>
      <c r="D95" s="213">
        <v>1600000</v>
      </c>
      <c r="E95" s="210">
        <v>0</v>
      </c>
      <c r="F95" s="141">
        <v>300000</v>
      </c>
      <c r="G95" s="195">
        <v>100000</v>
      </c>
      <c r="H95" s="141">
        <v>16000000</v>
      </c>
      <c r="I95" s="141">
        <v>70000000</v>
      </c>
      <c r="J95" s="141">
        <v>54000000</v>
      </c>
      <c r="K95" s="202">
        <f t="shared" si="7"/>
        <v>96878686.184009925</v>
      </c>
      <c r="L95" s="144">
        <v>1.7999999999999999E-2</v>
      </c>
      <c r="M95" s="48">
        <v>50000</v>
      </c>
      <c r="N95" s="163">
        <f t="shared" si="10"/>
        <v>250407132.70734063</v>
      </c>
      <c r="O95" s="34">
        <v>1.7999999999999999E-2</v>
      </c>
      <c r="P95" s="48">
        <f t="shared" si="8"/>
        <v>250457132.70734063</v>
      </c>
      <c r="Q95" s="216">
        <f t="shared" si="9"/>
        <v>347335818.89135057</v>
      </c>
      <c r="R95" s="143">
        <f t="shared" si="11"/>
        <v>86000000</v>
      </c>
      <c r="S95" s="143">
        <f t="shared" si="12"/>
        <v>401335818.89135057</v>
      </c>
      <c r="T95" s="126"/>
    </row>
    <row r="96" spans="1:20" s="27" customFormat="1" x14ac:dyDescent="0.3">
      <c r="B96" s="231"/>
      <c r="C96" s="37">
        <v>9</v>
      </c>
      <c r="D96" s="213">
        <v>1600000</v>
      </c>
      <c r="E96" s="210">
        <v>0</v>
      </c>
      <c r="F96" s="141">
        <v>300000</v>
      </c>
      <c r="G96" s="195">
        <v>100000</v>
      </c>
      <c r="H96" s="141">
        <v>16000000</v>
      </c>
      <c r="I96" s="141">
        <v>70000000</v>
      </c>
      <c r="J96" s="141">
        <v>54000000</v>
      </c>
      <c r="K96" s="202">
        <f t="shared" si="7"/>
        <v>99029702.5353221</v>
      </c>
      <c r="L96" s="144">
        <v>1.7999999999999999E-2</v>
      </c>
      <c r="M96" s="48">
        <v>50000</v>
      </c>
      <c r="N96" s="163">
        <f t="shared" si="10"/>
        <v>256492361.09607276</v>
      </c>
      <c r="O96" s="34">
        <v>1.7999999999999999E-2</v>
      </c>
      <c r="P96" s="48">
        <f t="shared" si="8"/>
        <v>256542361.09607276</v>
      </c>
      <c r="Q96" s="216">
        <f t="shared" si="9"/>
        <v>355572063.63139486</v>
      </c>
      <c r="R96" s="143">
        <f t="shared" si="11"/>
        <v>86000000</v>
      </c>
      <c r="S96" s="143">
        <f t="shared" si="12"/>
        <v>409572063.63139486</v>
      </c>
      <c r="T96" s="126"/>
    </row>
    <row r="97" spans="1:20" s="27" customFormat="1" x14ac:dyDescent="0.3">
      <c r="B97" s="231"/>
      <c r="C97" s="37">
        <v>10</v>
      </c>
      <c r="D97" s="213">
        <v>1600000</v>
      </c>
      <c r="E97" s="210">
        <v>0</v>
      </c>
      <c r="F97" s="141">
        <v>300000</v>
      </c>
      <c r="G97" s="195">
        <v>100000</v>
      </c>
      <c r="H97" s="141">
        <v>16000000</v>
      </c>
      <c r="I97" s="141">
        <v>70000000</v>
      </c>
      <c r="J97" s="141">
        <v>54000000</v>
      </c>
      <c r="K97" s="202">
        <f t="shared" si="7"/>
        <v>101219437.1809579</v>
      </c>
      <c r="L97" s="144">
        <v>1.7999999999999999E-2</v>
      </c>
      <c r="M97" s="48">
        <v>50000</v>
      </c>
      <c r="N97" s="163">
        <f t="shared" si="10"/>
        <v>262687123.59580207</v>
      </c>
      <c r="O97" s="34">
        <v>1.7999999999999999E-2</v>
      </c>
      <c r="P97" s="48">
        <f t="shared" si="8"/>
        <v>262737123.59580207</v>
      </c>
      <c r="Q97" s="216">
        <f t="shared" si="9"/>
        <v>363956560.77675998</v>
      </c>
      <c r="R97" s="143">
        <f t="shared" si="11"/>
        <v>86000000</v>
      </c>
      <c r="S97" s="143">
        <f t="shared" si="12"/>
        <v>417956560.77675998</v>
      </c>
      <c r="T97" s="126"/>
    </row>
    <row r="98" spans="1:20" s="27" customFormat="1" ht="17.25" thickBot="1" x14ac:dyDescent="0.35">
      <c r="B98" s="231"/>
      <c r="C98" s="39">
        <v>11</v>
      </c>
      <c r="D98" s="213">
        <v>1600000</v>
      </c>
      <c r="E98" s="210">
        <v>0</v>
      </c>
      <c r="F98" s="141">
        <v>300000</v>
      </c>
      <c r="G98" s="195">
        <v>100000</v>
      </c>
      <c r="H98" s="141">
        <v>16000000</v>
      </c>
      <c r="I98" s="141">
        <v>70000000</v>
      </c>
      <c r="J98" s="141">
        <v>54000000</v>
      </c>
      <c r="K98" s="202">
        <f t="shared" si="7"/>
        <v>103448587.05021514</v>
      </c>
      <c r="L98" s="144">
        <v>1.7999999999999999E-2</v>
      </c>
      <c r="M98" s="48">
        <v>50000</v>
      </c>
      <c r="N98" s="163">
        <f t="shared" si="10"/>
        <v>268993391.82052648</v>
      </c>
      <c r="O98" s="121">
        <v>1.7999999999999999E-2</v>
      </c>
      <c r="P98" s="48">
        <f t="shared" si="8"/>
        <v>269043391.82052648</v>
      </c>
      <c r="Q98" s="216">
        <f t="shared" si="9"/>
        <v>372491978.87074161</v>
      </c>
      <c r="R98" s="143">
        <f t="shared" si="11"/>
        <v>86000000</v>
      </c>
      <c r="S98" s="143">
        <f t="shared" si="12"/>
        <v>426491978.87074161</v>
      </c>
      <c r="T98" s="126"/>
    </row>
    <row r="99" spans="1:20" s="136" customFormat="1" ht="17.25" thickBot="1" x14ac:dyDescent="0.35">
      <c r="B99" s="231"/>
      <c r="C99" s="131">
        <v>12</v>
      </c>
      <c r="D99" s="213">
        <v>1600000</v>
      </c>
      <c r="E99" s="211">
        <v>0</v>
      </c>
      <c r="F99" s="141">
        <v>300000</v>
      </c>
      <c r="G99" s="195">
        <v>100000</v>
      </c>
      <c r="H99" s="141">
        <v>16000000</v>
      </c>
      <c r="I99" s="141">
        <v>70000000</v>
      </c>
      <c r="J99" s="141">
        <v>54000000</v>
      </c>
      <c r="K99" s="203">
        <f t="shared" si="7"/>
        <v>105717861.61711901</v>
      </c>
      <c r="L99" s="132">
        <v>1.7999999999999999E-2</v>
      </c>
      <c r="M99" s="48">
        <v>50000</v>
      </c>
      <c r="N99" s="163">
        <f t="shared" si="10"/>
        <v>275413172.87329596</v>
      </c>
      <c r="O99" s="133">
        <v>1.7999999999999999E-2</v>
      </c>
      <c r="P99" s="48">
        <f t="shared" si="8"/>
        <v>275463172.87329596</v>
      </c>
      <c r="Q99" s="216">
        <f t="shared" si="9"/>
        <v>381181034.49041498</v>
      </c>
      <c r="R99" s="143">
        <f t="shared" si="11"/>
        <v>86000000</v>
      </c>
      <c r="S99" s="143">
        <f t="shared" si="12"/>
        <v>435181034.49041498</v>
      </c>
      <c r="T99" s="149"/>
    </row>
    <row r="100" spans="1:20" s="27" customFormat="1" x14ac:dyDescent="0.3">
      <c r="A100" s="27">
        <v>9</v>
      </c>
      <c r="B100" s="231">
        <v>2030</v>
      </c>
      <c r="C100" s="36">
        <v>1</v>
      </c>
      <c r="D100" s="213">
        <v>1600000</v>
      </c>
      <c r="E100" s="210">
        <v>0</v>
      </c>
      <c r="F100" s="141">
        <v>300000</v>
      </c>
      <c r="G100" s="195">
        <v>100000</v>
      </c>
      <c r="H100" s="141">
        <v>16000000</v>
      </c>
      <c r="I100" s="141">
        <v>70000000</v>
      </c>
      <c r="J100" s="141">
        <v>54000000</v>
      </c>
      <c r="K100" s="202">
        <f t="shared" si="7"/>
        <v>108027983.12622716</v>
      </c>
      <c r="L100" s="144">
        <v>1.7999999999999999E-2</v>
      </c>
      <c r="M100" s="48">
        <v>50000</v>
      </c>
      <c r="N100" s="163">
        <f t="shared" si="10"/>
        <v>278071025.56478918</v>
      </c>
      <c r="O100" s="120">
        <v>4.0000000000000001E-3</v>
      </c>
      <c r="P100" s="48">
        <f t="shared" si="8"/>
        <v>278121025.56478918</v>
      </c>
      <c r="Q100" s="216">
        <f t="shared" si="9"/>
        <v>386149008.69101632</v>
      </c>
      <c r="R100" s="143">
        <f t="shared" si="11"/>
        <v>86000000</v>
      </c>
      <c r="S100" s="143">
        <f t="shared" si="12"/>
        <v>440149008.69101632</v>
      </c>
      <c r="T100" s="126"/>
    </row>
    <row r="101" spans="1:20" s="27" customFormat="1" x14ac:dyDescent="0.3">
      <c r="B101" s="231"/>
      <c r="C101" s="37">
        <v>2</v>
      </c>
      <c r="D101" s="213">
        <v>1600000</v>
      </c>
      <c r="E101" s="210">
        <v>0</v>
      </c>
      <c r="F101" s="141">
        <v>300000</v>
      </c>
      <c r="G101" s="195">
        <v>100000</v>
      </c>
      <c r="H101" s="141">
        <v>16000000</v>
      </c>
      <c r="I101" s="141">
        <v>70000000</v>
      </c>
      <c r="J101" s="141">
        <v>54000000</v>
      </c>
      <c r="K101" s="202">
        <f t="shared" si="7"/>
        <v>110379686.82249925</v>
      </c>
      <c r="L101" s="144">
        <v>1.7999999999999999E-2</v>
      </c>
      <c r="M101" s="48">
        <v>50000</v>
      </c>
      <c r="N101" s="163">
        <f t="shared" si="10"/>
        <v>284654204.02495539</v>
      </c>
      <c r="O101" s="34">
        <v>1.7999999999999999E-2</v>
      </c>
      <c r="P101" s="48">
        <f t="shared" si="8"/>
        <v>284704204.02495539</v>
      </c>
      <c r="Q101" s="216">
        <f t="shared" si="9"/>
        <v>395083890.84745467</v>
      </c>
      <c r="R101" s="143">
        <f t="shared" si="11"/>
        <v>86000000</v>
      </c>
      <c r="S101" s="143">
        <f t="shared" si="12"/>
        <v>449083890.84745467</v>
      </c>
      <c r="T101" s="126"/>
    </row>
    <row r="102" spans="1:20" s="27" customFormat="1" x14ac:dyDescent="0.3">
      <c r="B102" s="231"/>
      <c r="C102" s="37">
        <v>3</v>
      </c>
      <c r="D102" s="213">
        <v>1600000</v>
      </c>
      <c r="E102" s="210">
        <v>0</v>
      </c>
      <c r="F102" s="141">
        <v>300000</v>
      </c>
      <c r="G102" s="195">
        <v>100000</v>
      </c>
      <c r="H102" s="141">
        <v>16000000</v>
      </c>
      <c r="I102" s="141">
        <v>70000000</v>
      </c>
      <c r="J102" s="141">
        <v>54000000</v>
      </c>
      <c r="K102" s="202">
        <f t="shared" si="7"/>
        <v>112773721.18530422</v>
      </c>
      <c r="L102" s="144">
        <v>1.7999999999999999E-2</v>
      </c>
      <c r="M102" s="48">
        <v>50000</v>
      </c>
      <c r="N102" s="163">
        <f t="shared" si="10"/>
        <v>291355879.69740456</v>
      </c>
      <c r="O102" s="34">
        <v>1.7999999999999999E-2</v>
      </c>
      <c r="P102" s="48">
        <f t="shared" si="8"/>
        <v>291405879.69740456</v>
      </c>
      <c r="Q102" s="216">
        <f t="shared" si="9"/>
        <v>404179600.88270879</v>
      </c>
      <c r="R102" s="143">
        <f t="shared" si="11"/>
        <v>86000000</v>
      </c>
      <c r="S102" s="143">
        <f t="shared" si="12"/>
        <v>458179600.88270879</v>
      </c>
      <c r="T102" s="126"/>
    </row>
    <row r="103" spans="1:20" s="27" customFormat="1" x14ac:dyDescent="0.3">
      <c r="B103" s="231"/>
      <c r="C103" s="37">
        <v>4</v>
      </c>
      <c r="D103" s="213">
        <v>1600000</v>
      </c>
      <c r="E103" s="210">
        <v>0</v>
      </c>
      <c r="F103" s="141">
        <v>300000</v>
      </c>
      <c r="G103" s="195">
        <v>100000</v>
      </c>
      <c r="H103" s="141">
        <v>16000000</v>
      </c>
      <c r="I103" s="141">
        <v>70000000</v>
      </c>
      <c r="J103" s="141">
        <v>54000000</v>
      </c>
      <c r="K103" s="202">
        <f t="shared" si="7"/>
        <v>115210848.1666397</v>
      </c>
      <c r="L103" s="144">
        <v>1.7999999999999999E-2</v>
      </c>
      <c r="M103" s="48">
        <v>50000</v>
      </c>
      <c r="N103" s="163">
        <f t="shared" si="10"/>
        <v>298178185.53195786</v>
      </c>
      <c r="O103" s="34">
        <v>1.7999999999999999E-2</v>
      </c>
      <c r="P103" s="48">
        <f t="shared" si="8"/>
        <v>298228185.53195786</v>
      </c>
      <c r="Q103" s="216">
        <f t="shared" si="9"/>
        <v>413439033.69859755</v>
      </c>
      <c r="R103" s="143">
        <f t="shared" si="11"/>
        <v>86000000</v>
      </c>
      <c r="S103" s="143">
        <f t="shared" si="12"/>
        <v>467439033.69859755</v>
      </c>
      <c r="T103" s="126"/>
    </row>
    <row r="104" spans="1:20" s="27" customFormat="1" x14ac:dyDescent="0.3">
      <c r="B104" s="231"/>
      <c r="C104" s="37">
        <v>5</v>
      </c>
      <c r="D104" s="213">
        <v>1600000</v>
      </c>
      <c r="E104" s="210">
        <v>0</v>
      </c>
      <c r="F104" s="141">
        <v>300000</v>
      </c>
      <c r="G104" s="195">
        <v>100000</v>
      </c>
      <c r="H104" s="141">
        <v>16000000</v>
      </c>
      <c r="I104" s="141">
        <v>70000000</v>
      </c>
      <c r="J104" s="141">
        <v>54000000</v>
      </c>
      <c r="K104" s="202">
        <f t="shared" si="7"/>
        <v>117691843.43363921</v>
      </c>
      <c r="L104" s="144">
        <v>1.7999999999999999E-2</v>
      </c>
      <c r="M104" s="48">
        <v>50000</v>
      </c>
      <c r="N104" s="163">
        <f t="shared" si="10"/>
        <v>305123292.8715331</v>
      </c>
      <c r="O104" s="34">
        <v>1.7999999999999999E-2</v>
      </c>
      <c r="P104" s="48">
        <f t="shared" si="8"/>
        <v>305173292.8715331</v>
      </c>
      <c r="Q104" s="216">
        <f t="shared" si="9"/>
        <v>422865136.30517232</v>
      </c>
      <c r="R104" s="143">
        <f t="shared" si="11"/>
        <v>86000000</v>
      </c>
      <c r="S104" s="143">
        <f t="shared" si="12"/>
        <v>476865136.30517232</v>
      </c>
      <c r="T104" s="126"/>
    </row>
    <row r="105" spans="1:20" s="27" customFormat="1" x14ac:dyDescent="0.3">
      <c r="B105" s="231"/>
      <c r="C105" s="37">
        <v>6</v>
      </c>
      <c r="D105" s="213">
        <v>1600000</v>
      </c>
      <c r="E105" s="210">
        <v>0</v>
      </c>
      <c r="F105" s="141">
        <v>300000</v>
      </c>
      <c r="G105" s="195">
        <v>100000</v>
      </c>
      <c r="H105" s="141">
        <v>16000000</v>
      </c>
      <c r="I105" s="141">
        <v>70000000</v>
      </c>
      <c r="J105" s="141">
        <v>54000000</v>
      </c>
      <c r="K105" s="202">
        <f t="shared" si="7"/>
        <v>120217496.61544472</v>
      </c>
      <c r="L105" s="144">
        <v>1.7999999999999999E-2</v>
      </c>
      <c r="M105" s="48">
        <v>50000</v>
      </c>
      <c r="N105" s="163">
        <f t="shared" si="10"/>
        <v>312193412.14322066</v>
      </c>
      <c r="O105" s="34">
        <v>1.7999999999999999E-2</v>
      </c>
      <c r="P105" s="48">
        <f t="shared" si="8"/>
        <v>312243412.14322066</v>
      </c>
      <c r="Q105" s="216">
        <f t="shared" si="9"/>
        <v>432460908.75866538</v>
      </c>
      <c r="R105" s="143">
        <f t="shared" si="11"/>
        <v>86000000</v>
      </c>
      <c r="S105" s="143">
        <f t="shared" si="12"/>
        <v>486460908.75866538</v>
      </c>
      <c r="T105" s="126"/>
    </row>
    <row r="106" spans="1:20" s="27" customFormat="1" x14ac:dyDescent="0.3">
      <c r="B106" s="231"/>
      <c r="C106" s="37">
        <v>7</v>
      </c>
      <c r="D106" s="213">
        <v>1600000</v>
      </c>
      <c r="E106" s="210">
        <v>0</v>
      </c>
      <c r="F106" s="141">
        <v>300000</v>
      </c>
      <c r="G106" s="195">
        <v>100000</v>
      </c>
      <c r="H106" s="141">
        <v>16000000</v>
      </c>
      <c r="I106" s="141">
        <v>70000000</v>
      </c>
      <c r="J106" s="141">
        <v>54000000</v>
      </c>
      <c r="K106" s="202">
        <f t="shared" si="7"/>
        <v>122788611.55452272</v>
      </c>
      <c r="L106" s="144">
        <v>1.7999999999999999E-2</v>
      </c>
      <c r="M106" s="48">
        <v>50000</v>
      </c>
      <c r="N106" s="163">
        <f t="shared" si="10"/>
        <v>319390793.56179863</v>
      </c>
      <c r="O106" s="34">
        <v>1.7999999999999999E-2</v>
      </c>
      <c r="P106" s="48">
        <f t="shared" si="8"/>
        <v>319440793.56179863</v>
      </c>
      <c r="Q106" s="216">
        <f t="shared" si="9"/>
        <v>442229405.11632133</v>
      </c>
      <c r="R106" s="143">
        <f t="shared" si="11"/>
        <v>86000000</v>
      </c>
      <c r="S106" s="143">
        <f t="shared" si="12"/>
        <v>496229405.11632133</v>
      </c>
      <c r="T106" s="126"/>
    </row>
    <row r="107" spans="1:20" s="27" customFormat="1" x14ac:dyDescent="0.3">
      <c r="B107" s="231"/>
      <c r="C107" s="37">
        <v>8</v>
      </c>
      <c r="D107" s="213">
        <v>1600000</v>
      </c>
      <c r="E107" s="210">
        <v>0</v>
      </c>
      <c r="F107" s="141">
        <v>300000</v>
      </c>
      <c r="G107" s="195">
        <v>100000</v>
      </c>
      <c r="H107" s="141">
        <v>16000000</v>
      </c>
      <c r="I107" s="141">
        <v>70000000</v>
      </c>
      <c r="J107" s="141">
        <v>54000000</v>
      </c>
      <c r="K107" s="202">
        <f t="shared" si="7"/>
        <v>125406006.56250413</v>
      </c>
      <c r="L107" s="144">
        <v>1.7999999999999999E-2</v>
      </c>
      <c r="M107" s="48">
        <v>50000</v>
      </c>
      <c r="N107" s="163">
        <f t="shared" si="10"/>
        <v>326717727.84591103</v>
      </c>
      <c r="O107" s="34">
        <v>1.7999999999999999E-2</v>
      </c>
      <c r="P107" s="48">
        <f t="shared" si="8"/>
        <v>326767727.84591103</v>
      </c>
      <c r="Q107" s="216">
        <f t="shared" si="9"/>
        <v>452173734.40841514</v>
      </c>
      <c r="R107" s="143">
        <f t="shared" si="11"/>
        <v>86000000</v>
      </c>
      <c r="S107" s="143">
        <f t="shared" si="12"/>
        <v>506173734.40841514</v>
      </c>
      <c r="T107" s="126"/>
    </row>
    <row r="108" spans="1:20" s="27" customFormat="1" x14ac:dyDescent="0.3">
      <c r="B108" s="231"/>
      <c r="C108" s="37">
        <v>9</v>
      </c>
      <c r="D108" s="213">
        <v>1600000</v>
      </c>
      <c r="E108" s="210">
        <v>0</v>
      </c>
      <c r="F108" s="141">
        <v>300000</v>
      </c>
      <c r="G108" s="195">
        <v>100000</v>
      </c>
      <c r="H108" s="141">
        <v>16000000</v>
      </c>
      <c r="I108" s="141">
        <v>70000000</v>
      </c>
      <c r="J108" s="141">
        <v>54000000</v>
      </c>
      <c r="K108" s="202">
        <f t="shared" si="7"/>
        <v>128070514.68062921</v>
      </c>
      <c r="L108" s="144">
        <v>1.7999999999999999E-2</v>
      </c>
      <c r="M108" s="48">
        <v>50000</v>
      </c>
      <c r="N108" s="163">
        <f t="shared" si="10"/>
        <v>334176546.94713742</v>
      </c>
      <c r="O108" s="34">
        <v>1.7999999999999999E-2</v>
      </c>
      <c r="P108" s="48">
        <f t="shared" si="8"/>
        <v>334226546.94713742</v>
      </c>
      <c r="Q108" s="216">
        <f t="shared" si="9"/>
        <v>462297061.62776661</v>
      </c>
      <c r="R108" s="143">
        <f t="shared" si="11"/>
        <v>86000000</v>
      </c>
      <c r="S108" s="143">
        <f t="shared" si="12"/>
        <v>516297061.62776661</v>
      </c>
      <c r="T108" s="126"/>
    </row>
    <row r="109" spans="1:20" s="27" customFormat="1" x14ac:dyDescent="0.3">
      <c r="B109" s="231"/>
      <c r="C109" s="37">
        <v>10</v>
      </c>
      <c r="D109" s="213">
        <v>1600000</v>
      </c>
      <c r="E109" s="210">
        <v>0</v>
      </c>
      <c r="F109" s="141">
        <v>300000</v>
      </c>
      <c r="G109" s="195">
        <v>100000</v>
      </c>
      <c r="H109" s="141">
        <v>16000000</v>
      </c>
      <c r="I109" s="141">
        <v>70000000</v>
      </c>
      <c r="J109" s="141">
        <v>54000000</v>
      </c>
      <c r="K109" s="202">
        <f t="shared" si="7"/>
        <v>130782983.94488053</v>
      </c>
      <c r="L109" s="144">
        <v>1.7999999999999999E-2</v>
      </c>
      <c r="M109" s="48">
        <v>50000</v>
      </c>
      <c r="N109" s="163">
        <f t="shared" si="10"/>
        <v>341769624.7921859</v>
      </c>
      <c r="O109" s="34">
        <v>1.7999999999999999E-2</v>
      </c>
      <c r="P109" s="48">
        <f t="shared" si="8"/>
        <v>341819624.7921859</v>
      </c>
      <c r="Q109" s="216">
        <f t="shared" si="9"/>
        <v>472602608.73706645</v>
      </c>
      <c r="R109" s="143">
        <f t="shared" si="11"/>
        <v>86000000</v>
      </c>
      <c r="S109" s="143">
        <f t="shared" si="12"/>
        <v>526602608.73706645</v>
      </c>
      <c r="T109" s="126"/>
    </row>
    <row r="110" spans="1:20" s="27" customFormat="1" ht="17.25" thickBot="1" x14ac:dyDescent="0.35">
      <c r="B110" s="231"/>
      <c r="C110" s="39">
        <v>11</v>
      </c>
      <c r="D110" s="213">
        <v>1600000</v>
      </c>
      <c r="E110" s="210">
        <v>0</v>
      </c>
      <c r="F110" s="141">
        <v>300000</v>
      </c>
      <c r="G110" s="195">
        <v>100000</v>
      </c>
      <c r="H110" s="141">
        <v>16000000</v>
      </c>
      <c r="I110" s="141">
        <v>70000000</v>
      </c>
      <c r="J110" s="141">
        <v>54000000</v>
      </c>
      <c r="K110" s="202">
        <f t="shared" si="7"/>
        <v>133544277.65588838</v>
      </c>
      <c r="L110" s="144">
        <v>1.7999999999999999E-2</v>
      </c>
      <c r="M110" s="48">
        <v>50000</v>
      </c>
      <c r="N110" s="163">
        <f t="shared" si="10"/>
        <v>349499378.03844523</v>
      </c>
      <c r="O110" s="121">
        <v>1.7999999999999999E-2</v>
      </c>
      <c r="P110" s="48">
        <f t="shared" si="8"/>
        <v>349549378.03844523</v>
      </c>
      <c r="Q110" s="216">
        <f t="shared" si="9"/>
        <v>483093655.69433361</v>
      </c>
      <c r="R110" s="143">
        <f t="shared" si="11"/>
        <v>86000000</v>
      </c>
      <c r="S110" s="143">
        <f t="shared" si="12"/>
        <v>537093655.69433355</v>
      </c>
      <c r="T110" s="126"/>
    </row>
    <row r="111" spans="1:20" s="136" customFormat="1" ht="17.25" thickBot="1" x14ac:dyDescent="0.35">
      <c r="B111" s="231"/>
      <c r="C111" s="131">
        <v>12</v>
      </c>
      <c r="D111" s="213">
        <v>1600000</v>
      </c>
      <c r="E111" s="211">
        <v>0</v>
      </c>
      <c r="F111" s="141">
        <v>300000</v>
      </c>
      <c r="G111" s="195">
        <v>100000</v>
      </c>
      <c r="H111" s="141">
        <v>16000000</v>
      </c>
      <c r="I111" s="141">
        <v>70000000</v>
      </c>
      <c r="J111" s="141">
        <v>54000000</v>
      </c>
      <c r="K111" s="203">
        <f t="shared" si="7"/>
        <v>136355274.65369436</v>
      </c>
      <c r="L111" s="132">
        <v>1.7999999999999999E-2</v>
      </c>
      <c r="M111" s="48">
        <v>50000</v>
      </c>
      <c r="N111" s="163">
        <f t="shared" si="10"/>
        <v>357368266.84313726</v>
      </c>
      <c r="O111" s="133">
        <v>1.7999999999999999E-2</v>
      </c>
      <c r="P111" s="48">
        <f t="shared" si="8"/>
        <v>357418266.84313726</v>
      </c>
      <c r="Q111" s="216">
        <f t="shared" si="9"/>
        <v>493773541.49683166</v>
      </c>
      <c r="R111" s="143">
        <f t="shared" si="11"/>
        <v>86000000</v>
      </c>
      <c r="S111" s="143">
        <f t="shared" si="12"/>
        <v>547773541.49683166</v>
      </c>
      <c r="T111" s="149"/>
    </row>
    <row r="112" spans="1:20" s="27" customFormat="1" x14ac:dyDescent="0.3">
      <c r="A112" s="27">
        <v>10</v>
      </c>
      <c r="B112" s="231">
        <v>2031</v>
      </c>
      <c r="C112" s="36">
        <v>1</v>
      </c>
      <c r="D112" s="213">
        <v>1600000</v>
      </c>
      <c r="E112" s="210">
        <v>0</v>
      </c>
      <c r="F112" s="141">
        <v>300000</v>
      </c>
      <c r="G112" s="195">
        <v>100000</v>
      </c>
      <c r="H112" s="141">
        <v>16000000</v>
      </c>
      <c r="I112" s="141">
        <v>70000000</v>
      </c>
      <c r="J112" s="141">
        <v>54000000</v>
      </c>
      <c r="K112" s="202">
        <f t="shared" si="7"/>
        <v>139216869.59746087</v>
      </c>
      <c r="L112" s="144">
        <v>1.7999999999999999E-2</v>
      </c>
      <c r="M112" s="48">
        <v>50000</v>
      </c>
      <c r="N112" s="163">
        <f t="shared" si="10"/>
        <v>360353939.91050982</v>
      </c>
      <c r="O112" s="120">
        <v>4.0000000000000001E-3</v>
      </c>
      <c r="P112" s="48">
        <f t="shared" si="8"/>
        <v>360403939.91050982</v>
      </c>
      <c r="Q112" s="216">
        <f t="shared" si="9"/>
        <v>499620809.50797069</v>
      </c>
      <c r="R112" s="143">
        <f t="shared" si="11"/>
        <v>86000000</v>
      </c>
      <c r="S112" s="143">
        <f t="shared" si="12"/>
        <v>553620809.50797069</v>
      </c>
      <c r="T112" s="126"/>
    </row>
    <row r="113" spans="1:20" s="27" customFormat="1" x14ac:dyDescent="0.3">
      <c r="B113" s="231"/>
      <c r="C113" s="37">
        <v>2</v>
      </c>
      <c r="D113" s="213">
        <v>1600000</v>
      </c>
      <c r="E113" s="210">
        <v>0</v>
      </c>
      <c r="F113" s="141">
        <v>300000</v>
      </c>
      <c r="G113" s="195">
        <v>100000</v>
      </c>
      <c r="H113" s="141">
        <v>16000000</v>
      </c>
      <c r="I113" s="141">
        <v>70000000</v>
      </c>
      <c r="J113" s="141">
        <v>54000000</v>
      </c>
      <c r="K113" s="202">
        <f t="shared" si="7"/>
        <v>142129973.25021517</v>
      </c>
      <c r="L113" s="144">
        <v>1.7999999999999999E-2</v>
      </c>
      <c r="M113" s="48">
        <v>50000</v>
      </c>
      <c r="N113" s="163">
        <f t="shared" si="10"/>
        <v>368418210.82889903</v>
      </c>
      <c r="O113" s="34">
        <v>1.7999999999999999E-2</v>
      </c>
      <c r="P113" s="48">
        <f t="shared" si="8"/>
        <v>368468210.82889903</v>
      </c>
      <c r="Q113" s="216">
        <f t="shared" si="9"/>
        <v>510598184.0791142</v>
      </c>
      <c r="R113" s="143">
        <f t="shared" si="11"/>
        <v>86000000</v>
      </c>
      <c r="S113" s="143">
        <f t="shared" si="12"/>
        <v>564598184.0791142</v>
      </c>
      <c r="T113" s="126"/>
    </row>
    <row r="114" spans="1:20" s="27" customFormat="1" x14ac:dyDescent="0.3">
      <c r="B114" s="231"/>
      <c r="C114" s="37">
        <v>3</v>
      </c>
      <c r="D114" s="213">
        <v>1600000</v>
      </c>
      <c r="E114" s="210">
        <v>0</v>
      </c>
      <c r="F114" s="141">
        <v>300000</v>
      </c>
      <c r="G114" s="195">
        <v>100000</v>
      </c>
      <c r="H114" s="141">
        <v>16000000</v>
      </c>
      <c r="I114" s="141">
        <v>70000000</v>
      </c>
      <c r="J114" s="141">
        <v>54000000</v>
      </c>
      <c r="K114" s="202">
        <f t="shared" si="7"/>
        <v>145095512.76871905</v>
      </c>
      <c r="L114" s="144">
        <v>1.7999999999999999E-2</v>
      </c>
      <c r="M114" s="48">
        <v>50000</v>
      </c>
      <c r="N114" s="163">
        <f t="shared" si="10"/>
        <v>376627638.62381923</v>
      </c>
      <c r="O114" s="34">
        <v>1.7999999999999999E-2</v>
      </c>
      <c r="P114" s="48">
        <f t="shared" si="8"/>
        <v>376677638.62381923</v>
      </c>
      <c r="Q114" s="216">
        <f t="shared" si="9"/>
        <v>521773151.39253831</v>
      </c>
      <c r="R114" s="143">
        <f t="shared" si="11"/>
        <v>86000000</v>
      </c>
      <c r="S114" s="143">
        <f t="shared" si="12"/>
        <v>575773151.39253831</v>
      </c>
      <c r="T114" s="126"/>
    </row>
    <row r="115" spans="1:20" s="27" customFormat="1" x14ac:dyDescent="0.3">
      <c r="B115" s="231"/>
      <c r="C115" s="37">
        <v>4</v>
      </c>
      <c r="D115" s="213">
        <v>1600000</v>
      </c>
      <c r="E115" s="210">
        <v>0</v>
      </c>
      <c r="F115" s="141">
        <v>300000</v>
      </c>
      <c r="G115" s="195">
        <v>100000</v>
      </c>
      <c r="H115" s="141">
        <v>16000000</v>
      </c>
      <c r="I115" s="141">
        <v>70000000</v>
      </c>
      <c r="J115" s="141">
        <v>54000000</v>
      </c>
      <c r="K115" s="202">
        <f t="shared" si="7"/>
        <v>148114431.99855599</v>
      </c>
      <c r="L115" s="144">
        <v>1.7999999999999999E-2</v>
      </c>
      <c r="M115" s="48">
        <v>50000</v>
      </c>
      <c r="N115" s="163">
        <f t="shared" si="10"/>
        <v>384984836.119048</v>
      </c>
      <c r="O115" s="34">
        <v>1.7999999999999999E-2</v>
      </c>
      <c r="P115" s="48">
        <f t="shared" si="8"/>
        <v>385034836.119048</v>
      </c>
      <c r="Q115" s="216">
        <f t="shared" si="9"/>
        <v>533149268.11760402</v>
      </c>
      <c r="R115" s="143">
        <f t="shared" si="11"/>
        <v>86000000</v>
      </c>
      <c r="S115" s="143">
        <f t="shared" si="12"/>
        <v>587149268.11760402</v>
      </c>
      <c r="T115" s="126"/>
    </row>
    <row r="116" spans="1:20" s="27" customFormat="1" x14ac:dyDescent="0.3">
      <c r="B116" s="231"/>
      <c r="C116" s="37">
        <v>5</v>
      </c>
      <c r="D116" s="213">
        <v>1600000</v>
      </c>
      <c r="E116" s="210">
        <v>0</v>
      </c>
      <c r="F116" s="141">
        <v>300000</v>
      </c>
      <c r="G116" s="195">
        <v>100000</v>
      </c>
      <c r="H116" s="141">
        <v>16000000</v>
      </c>
      <c r="I116" s="141">
        <v>70000000</v>
      </c>
      <c r="J116" s="141">
        <v>54000000</v>
      </c>
      <c r="K116" s="202">
        <f t="shared" si="7"/>
        <v>151187691.77452999</v>
      </c>
      <c r="L116" s="144">
        <v>1.7999999999999999E-2</v>
      </c>
      <c r="M116" s="48">
        <v>50000</v>
      </c>
      <c r="N116" s="163">
        <f t="shared" si="10"/>
        <v>393492463.16919088</v>
      </c>
      <c r="O116" s="34">
        <v>1.7999999999999999E-2</v>
      </c>
      <c r="P116" s="48">
        <f t="shared" si="8"/>
        <v>393542463.16919088</v>
      </c>
      <c r="Q116" s="216">
        <f t="shared" si="9"/>
        <v>544730154.94372082</v>
      </c>
      <c r="R116" s="143">
        <f t="shared" si="11"/>
        <v>86000000</v>
      </c>
      <c r="S116" s="143">
        <f t="shared" si="12"/>
        <v>598730154.94372082</v>
      </c>
      <c r="T116" s="126"/>
    </row>
    <row r="117" spans="1:20" s="27" customFormat="1" x14ac:dyDescent="0.3">
      <c r="B117" s="231"/>
      <c r="C117" s="37">
        <v>6</v>
      </c>
      <c r="D117" s="213">
        <v>1600000</v>
      </c>
      <c r="E117" s="210">
        <v>0</v>
      </c>
      <c r="F117" s="141">
        <v>300000</v>
      </c>
      <c r="G117" s="195">
        <v>100000</v>
      </c>
      <c r="H117" s="141">
        <v>16000000</v>
      </c>
      <c r="I117" s="141">
        <v>70000000</v>
      </c>
      <c r="J117" s="141">
        <v>54000000</v>
      </c>
      <c r="K117" s="202">
        <f t="shared" si="7"/>
        <v>154316270.22647154</v>
      </c>
      <c r="L117" s="144">
        <v>1.7999999999999999E-2</v>
      </c>
      <c r="M117" s="48">
        <v>50000</v>
      </c>
      <c r="N117" s="163">
        <f t="shared" si="10"/>
        <v>402153227.50623631</v>
      </c>
      <c r="O117" s="34">
        <v>1.7999999999999999E-2</v>
      </c>
      <c r="P117" s="48">
        <f t="shared" si="8"/>
        <v>402203227.50623631</v>
      </c>
      <c r="Q117" s="216">
        <f t="shared" si="9"/>
        <v>556519497.73270786</v>
      </c>
      <c r="R117" s="143">
        <f t="shared" si="11"/>
        <v>86000000</v>
      </c>
      <c r="S117" s="143">
        <f t="shared" si="12"/>
        <v>610519497.73270786</v>
      </c>
      <c r="T117" s="126"/>
    </row>
    <row r="118" spans="1:20" s="27" customFormat="1" x14ac:dyDescent="0.3">
      <c r="B118" s="231"/>
      <c r="C118" s="37">
        <v>7</v>
      </c>
      <c r="D118" s="213">
        <v>1600000</v>
      </c>
      <c r="E118" s="210">
        <v>0</v>
      </c>
      <c r="F118" s="141">
        <v>300000</v>
      </c>
      <c r="G118" s="195">
        <v>100000</v>
      </c>
      <c r="H118" s="141">
        <v>16000000</v>
      </c>
      <c r="I118" s="141">
        <v>70000000</v>
      </c>
      <c r="J118" s="141">
        <v>54000000</v>
      </c>
      <c r="K118" s="202">
        <f t="shared" si="7"/>
        <v>157501163.09054804</v>
      </c>
      <c r="L118" s="144">
        <v>1.7999999999999999E-2</v>
      </c>
      <c r="M118" s="48">
        <v>50000</v>
      </c>
      <c r="N118" s="163">
        <f t="shared" si="10"/>
        <v>410969885.60134858</v>
      </c>
      <c r="O118" s="34">
        <v>1.7999999999999999E-2</v>
      </c>
      <c r="P118" s="48">
        <f t="shared" si="8"/>
        <v>411019885.60134858</v>
      </c>
      <c r="Q118" s="216">
        <f t="shared" si="9"/>
        <v>568521048.69189668</v>
      </c>
      <c r="R118" s="143">
        <f t="shared" si="11"/>
        <v>86000000</v>
      </c>
      <c r="S118" s="143">
        <f t="shared" si="12"/>
        <v>622521048.69189668</v>
      </c>
      <c r="T118" s="126"/>
    </row>
    <row r="119" spans="1:20" s="27" customFormat="1" x14ac:dyDescent="0.3">
      <c r="B119" s="231"/>
      <c r="C119" s="37">
        <v>8</v>
      </c>
      <c r="D119" s="213">
        <v>1600000</v>
      </c>
      <c r="E119" s="210">
        <v>0</v>
      </c>
      <c r="F119" s="141">
        <v>300000</v>
      </c>
      <c r="G119" s="195">
        <v>100000</v>
      </c>
      <c r="H119" s="141">
        <v>16000000</v>
      </c>
      <c r="I119" s="141">
        <v>70000000</v>
      </c>
      <c r="J119" s="141">
        <v>54000000</v>
      </c>
      <c r="K119" s="202">
        <f t="shared" si="7"/>
        <v>160743384.02617791</v>
      </c>
      <c r="L119" s="144">
        <v>1.7999999999999999E-2</v>
      </c>
      <c r="M119" s="48">
        <v>50000</v>
      </c>
      <c r="N119" s="163">
        <f t="shared" si="10"/>
        <v>419945243.54217285</v>
      </c>
      <c r="O119" s="34">
        <v>1.7999999999999999E-2</v>
      </c>
      <c r="P119" s="48">
        <f t="shared" si="8"/>
        <v>419995243.54217285</v>
      </c>
      <c r="Q119" s="216">
        <f t="shared" si="9"/>
        <v>580738627.56835079</v>
      </c>
      <c r="R119" s="143">
        <f t="shared" si="11"/>
        <v>86000000</v>
      </c>
      <c r="S119" s="143">
        <f t="shared" si="12"/>
        <v>634738627.56835079</v>
      </c>
      <c r="T119" s="126"/>
    </row>
    <row r="120" spans="1:20" s="27" customFormat="1" x14ac:dyDescent="0.3">
      <c r="B120" s="231"/>
      <c r="C120" s="37">
        <v>9</v>
      </c>
      <c r="D120" s="213">
        <v>1600000</v>
      </c>
      <c r="E120" s="210">
        <v>0</v>
      </c>
      <c r="F120" s="141">
        <v>300000</v>
      </c>
      <c r="G120" s="195">
        <v>100000</v>
      </c>
      <c r="H120" s="141">
        <v>16000000</v>
      </c>
      <c r="I120" s="141">
        <v>70000000</v>
      </c>
      <c r="J120" s="141">
        <v>54000000</v>
      </c>
      <c r="K120" s="202">
        <f t="shared" si="7"/>
        <v>164043964.93864912</v>
      </c>
      <c r="L120" s="144">
        <v>1.7999999999999999E-2</v>
      </c>
      <c r="M120" s="48">
        <v>50000</v>
      </c>
      <c r="N120" s="163">
        <f t="shared" si="10"/>
        <v>429082157.92593193</v>
      </c>
      <c r="O120" s="34">
        <v>1.7999999999999999E-2</v>
      </c>
      <c r="P120" s="48">
        <f t="shared" si="8"/>
        <v>429132157.92593193</v>
      </c>
      <c r="Q120" s="216">
        <f t="shared" si="9"/>
        <v>593176122.86458111</v>
      </c>
      <c r="R120" s="143">
        <f t="shared" si="11"/>
        <v>86000000</v>
      </c>
      <c r="S120" s="143">
        <f t="shared" si="12"/>
        <v>647176122.86458111</v>
      </c>
      <c r="T120" s="126"/>
    </row>
    <row r="121" spans="1:20" s="27" customFormat="1" x14ac:dyDescent="0.3">
      <c r="B121" s="231"/>
      <c r="C121" s="37">
        <v>10</v>
      </c>
      <c r="D121" s="213">
        <v>1600000</v>
      </c>
      <c r="E121" s="210">
        <v>0</v>
      </c>
      <c r="F121" s="141">
        <v>300000</v>
      </c>
      <c r="G121" s="195">
        <v>100000</v>
      </c>
      <c r="H121" s="141">
        <v>16000000</v>
      </c>
      <c r="I121" s="141">
        <v>70000000</v>
      </c>
      <c r="J121" s="141">
        <v>54000000</v>
      </c>
      <c r="K121" s="202">
        <f t="shared" si="7"/>
        <v>167403956.3075448</v>
      </c>
      <c r="L121" s="144">
        <v>1.7999999999999999E-2</v>
      </c>
      <c r="M121" s="48">
        <v>50000</v>
      </c>
      <c r="N121" s="163">
        <f t="shared" si="10"/>
        <v>438383536.76859868</v>
      </c>
      <c r="O121" s="34">
        <v>1.7999999999999999E-2</v>
      </c>
      <c r="P121" s="48">
        <f t="shared" si="8"/>
        <v>438433536.76859868</v>
      </c>
      <c r="Q121" s="216">
        <f t="shared" si="9"/>
        <v>605837493.0761435</v>
      </c>
      <c r="R121" s="143">
        <f t="shared" si="11"/>
        <v>86000000</v>
      </c>
      <c r="S121" s="143">
        <f t="shared" si="12"/>
        <v>659837493.0761435</v>
      </c>
      <c r="T121" s="126"/>
    </row>
    <row r="122" spans="1:20" s="27" customFormat="1" ht="17.25" thickBot="1" x14ac:dyDescent="0.35">
      <c r="B122" s="231"/>
      <c r="C122" s="39">
        <v>11</v>
      </c>
      <c r="D122" s="213">
        <v>1600000</v>
      </c>
      <c r="E122" s="210">
        <v>0</v>
      </c>
      <c r="F122" s="141">
        <v>300000</v>
      </c>
      <c r="G122" s="195">
        <v>100000</v>
      </c>
      <c r="H122" s="141">
        <v>16000000</v>
      </c>
      <c r="I122" s="141">
        <v>70000000</v>
      </c>
      <c r="J122" s="141">
        <v>54000000</v>
      </c>
      <c r="K122" s="202">
        <f t="shared" si="7"/>
        <v>170824427.52108061</v>
      </c>
      <c r="L122" s="144">
        <v>1.7999999999999999E-2</v>
      </c>
      <c r="M122" s="48">
        <v>50000</v>
      </c>
      <c r="N122" s="163">
        <f t="shared" si="10"/>
        <v>447852340.43043345</v>
      </c>
      <c r="O122" s="121">
        <v>1.7999999999999999E-2</v>
      </c>
      <c r="P122" s="48">
        <f t="shared" si="8"/>
        <v>447902340.43043345</v>
      </c>
      <c r="Q122" s="216">
        <f t="shared" si="9"/>
        <v>618726767.95151401</v>
      </c>
      <c r="R122" s="143">
        <f t="shared" si="11"/>
        <v>86000000</v>
      </c>
      <c r="S122" s="143">
        <f t="shared" si="12"/>
        <v>672726767.95151401</v>
      </c>
      <c r="T122" s="126"/>
    </row>
    <row r="123" spans="1:20" s="136" customFormat="1" ht="17.25" thickBot="1" x14ac:dyDescent="0.35">
      <c r="B123" s="231"/>
      <c r="C123" s="131">
        <v>12</v>
      </c>
      <c r="D123" s="213">
        <v>1600000</v>
      </c>
      <c r="E123" s="211">
        <v>0</v>
      </c>
      <c r="F123" s="141">
        <v>300000</v>
      </c>
      <c r="G123" s="195">
        <v>100000</v>
      </c>
      <c r="H123" s="141">
        <v>16000000</v>
      </c>
      <c r="I123" s="141">
        <v>70000000</v>
      </c>
      <c r="J123" s="141">
        <v>54000000</v>
      </c>
      <c r="K123" s="203">
        <f t="shared" si="7"/>
        <v>174306467.21646005</v>
      </c>
      <c r="L123" s="132">
        <v>1.7999999999999999E-2</v>
      </c>
      <c r="M123" s="48">
        <v>50000</v>
      </c>
      <c r="N123" s="163">
        <f t="shared" si="10"/>
        <v>457491582.55818123</v>
      </c>
      <c r="O123" s="133">
        <v>1.7999999999999999E-2</v>
      </c>
      <c r="P123" s="48">
        <f t="shared" si="8"/>
        <v>457541582.55818123</v>
      </c>
      <c r="Q123" s="216">
        <f t="shared" si="9"/>
        <v>631848049.77464128</v>
      </c>
      <c r="R123" s="143">
        <f t="shared" si="11"/>
        <v>86000000</v>
      </c>
      <c r="S123" s="143">
        <f t="shared" si="12"/>
        <v>685848049.77464128</v>
      </c>
      <c r="T123" s="149"/>
    </row>
    <row r="124" spans="1:20" s="27" customFormat="1" x14ac:dyDescent="0.3">
      <c r="A124" s="27">
        <v>11</v>
      </c>
      <c r="B124" s="231">
        <v>2032</v>
      </c>
      <c r="C124" s="36">
        <v>1</v>
      </c>
      <c r="D124" s="213">
        <v>1600000</v>
      </c>
      <c r="E124" s="210">
        <v>0</v>
      </c>
      <c r="F124" s="141">
        <v>300000</v>
      </c>
      <c r="G124" s="195">
        <v>100000</v>
      </c>
      <c r="H124" s="141">
        <v>16000000</v>
      </c>
      <c r="I124" s="141">
        <v>70000000</v>
      </c>
      <c r="J124" s="141">
        <v>54000000</v>
      </c>
      <c r="K124" s="202">
        <f t="shared" si="7"/>
        <v>177851183.62635633</v>
      </c>
      <c r="L124" s="144">
        <v>1.7999999999999999E-2</v>
      </c>
      <c r="M124" s="48">
        <v>50000</v>
      </c>
      <c r="N124" s="163">
        <f t="shared" si="10"/>
        <v>460877748.88841397</v>
      </c>
      <c r="O124" s="120">
        <v>4.0000000000000001E-3</v>
      </c>
      <c r="P124" s="48">
        <f t="shared" si="8"/>
        <v>460927748.88841397</v>
      </c>
      <c r="Q124" s="216">
        <f t="shared" si="9"/>
        <v>638778932.51477027</v>
      </c>
      <c r="R124" s="143">
        <f t="shared" si="11"/>
        <v>86000000</v>
      </c>
      <c r="S124" s="143">
        <f t="shared" si="12"/>
        <v>692778932.51477027</v>
      </c>
      <c r="T124" s="126"/>
    </row>
    <row r="125" spans="1:20" s="27" customFormat="1" x14ac:dyDescent="0.3">
      <c r="B125" s="231"/>
      <c r="C125" s="37">
        <v>2</v>
      </c>
      <c r="D125" s="213">
        <v>1600000</v>
      </c>
      <c r="E125" s="210">
        <v>0</v>
      </c>
      <c r="F125" s="141">
        <v>300000</v>
      </c>
      <c r="G125" s="195">
        <v>100000</v>
      </c>
      <c r="H125" s="141">
        <v>16000000</v>
      </c>
      <c r="I125" s="141">
        <v>70000000</v>
      </c>
      <c r="J125" s="141">
        <v>54000000</v>
      </c>
      <c r="K125" s="202">
        <f t="shared" si="7"/>
        <v>181459704.93163076</v>
      </c>
      <c r="L125" s="144">
        <v>1.7999999999999999E-2</v>
      </c>
      <c r="M125" s="48">
        <v>50000</v>
      </c>
      <c r="N125" s="163">
        <f t="shared" si="10"/>
        <v>470751448.3684054</v>
      </c>
      <c r="O125" s="34">
        <v>1.7999999999999999E-2</v>
      </c>
      <c r="P125" s="48">
        <f t="shared" si="8"/>
        <v>470801448.3684054</v>
      </c>
      <c r="Q125" s="216">
        <f t="shared" si="9"/>
        <v>652261153.30003619</v>
      </c>
      <c r="R125" s="143">
        <f t="shared" si="11"/>
        <v>86000000</v>
      </c>
      <c r="S125" s="143">
        <f t="shared" si="12"/>
        <v>706261153.30003619</v>
      </c>
      <c r="T125" s="126"/>
    </row>
    <row r="126" spans="1:20" s="27" customFormat="1" x14ac:dyDescent="0.3">
      <c r="B126" s="231"/>
      <c r="C126" s="37">
        <v>3</v>
      </c>
      <c r="D126" s="213">
        <v>1600000</v>
      </c>
      <c r="E126" s="210">
        <v>0</v>
      </c>
      <c r="F126" s="141">
        <v>300000</v>
      </c>
      <c r="G126" s="195">
        <v>100000</v>
      </c>
      <c r="H126" s="141">
        <v>16000000</v>
      </c>
      <c r="I126" s="141">
        <v>70000000</v>
      </c>
      <c r="J126" s="141">
        <v>54000000</v>
      </c>
      <c r="K126" s="202">
        <f t="shared" si="7"/>
        <v>185133179.6204001</v>
      </c>
      <c r="L126" s="144">
        <v>1.7999999999999999E-2</v>
      </c>
      <c r="M126" s="48">
        <v>50000</v>
      </c>
      <c r="N126" s="163">
        <f t="shared" si="10"/>
        <v>480802874.43903673</v>
      </c>
      <c r="O126" s="34">
        <v>1.7999999999999999E-2</v>
      </c>
      <c r="P126" s="48">
        <f t="shared" si="8"/>
        <v>480852874.43903673</v>
      </c>
      <c r="Q126" s="216">
        <f t="shared" si="9"/>
        <v>665986054.0594368</v>
      </c>
      <c r="R126" s="143">
        <f t="shared" si="11"/>
        <v>86000000</v>
      </c>
      <c r="S126" s="143">
        <f t="shared" si="12"/>
        <v>719986054.0594368</v>
      </c>
      <c r="T126" s="126"/>
    </row>
    <row r="127" spans="1:20" s="27" customFormat="1" x14ac:dyDescent="0.3">
      <c r="B127" s="231"/>
      <c r="C127" s="37">
        <v>4</v>
      </c>
      <c r="D127" s="213">
        <v>1600000</v>
      </c>
      <c r="E127" s="210">
        <v>0</v>
      </c>
      <c r="F127" s="141">
        <v>300000</v>
      </c>
      <c r="G127" s="195">
        <v>100000</v>
      </c>
      <c r="H127" s="141">
        <v>16000000</v>
      </c>
      <c r="I127" s="141">
        <v>70000000</v>
      </c>
      <c r="J127" s="141">
        <v>54000000</v>
      </c>
      <c r="K127" s="202">
        <f t="shared" si="7"/>
        <v>188872776.8535673</v>
      </c>
      <c r="L127" s="144">
        <v>1.7999999999999999E-2</v>
      </c>
      <c r="M127" s="48">
        <v>50000</v>
      </c>
      <c r="N127" s="163">
        <f t="shared" si="10"/>
        <v>491035226.1789394</v>
      </c>
      <c r="O127" s="34">
        <v>1.7999999999999999E-2</v>
      </c>
      <c r="P127" s="48">
        <f t="shared" si="8"/>
        <v>491085226.1789394</v>
      </c>
      <c r="Q127" s="216">
        <f t="shared" si="9"/>
        <v>679958003.0325067</v>
      </c>
      <c r="R127" s="143">
        <f t="shared" si="11"/>
        <v>86000000</v>
      </c>
      <c r="S127" s="143">
        <f t="shared" si="12"/>
        <v>733958003.0325067</v>
      </c>
      <c r="T127" s="126"/>
    </row>
    <row r="128" spans="1:20" s="27" customFormat="1" x14ac:dyDescent="0.3">
      <c r="B128" s="231"/>
      <c r="C128" s="37">
        <v>5</v>
      </c>
      <c r="D128" s="213">
        <v>1600000</v>
      </c>
      <c r="E128" s="210">
        <v>0</v>
      </c>
      <c r="F128" s="141">
        <v>300000</v>
      </c>
      <c r="G128" s="195">
        <v>100000</v>
      </c>
      <c r="H128" s="141">
        <v>16000000</v>
      </c>
      <c r="I128" s="141">
        <v>70000000</v>
      </c>
      <c r="J128" s="141">
        <v>54000000</v>
      </c>
      <c r="K128" s="202">
        <f t="shared" si="7"/>
        <v>192679686.83693153</v>
      </c>
      <c r="L128" s="144">
        <v>1.7999999999999999E-2</v>
      </c>
      <c r="M128" s="48">
        <v>50000</v>
      </c>
      <c r="N128" s="163">
        <f t="shared" si="10"/>
        <v>501451760.25016034</v>
      </c>
      <c r="O128" s="34">
        <v>1.7999999999999999E-2</v>
      </c>
      <c r="P128" s="48">
        <f t="shared" si="8"/>
        <v>501501760.25016034</v>
      </c>
      <c r="Q128" s="216">
        <f t="shared" si="9"/>
        <v>694181447.08709192</v>
      </c>
      <c r="R128" s="143">
        <f t="shared" si="11"/>
        <v>86000000</v>
      </c>
      <c r="S128" s="143">
        <f t="shared" si="12"/>
        <v>748181447.08709192</v>
      </c>
      <c r="T128" s="126"/>
    </row>
    <row r="129" spans="1:20" s="27" customFormat="1" x14ac:dyDescent="0.3">
      <c r="B129" s="231"/>
      <c r="C129" s="37">
        <v>6</v>
      </c>
      <c r="D129" s="213">
        <v>1600000</v>
      </c>
      <c r="E129" s="210">
        <v>0</v>
      </c>
      <c r="F129" s="141">
        <v>300000</v>
      </c>
      <c r="G129" s="195">
        <v>100000</v>
      </c>
      <c r="H129" s="141">
        <v>16000000</v>
      </c>
      <c r="I129" s="141">
        <v>70000000</v>
      </c>
      <c r="J129" s="141">
        <v>54000000</v>
      </c>
      <c r="K129" s="202">
        <f t="shared" si="7"/>
        <v>196555121.19999629</v>
      </c>
      <c r="L129" s="144">
        <v>1.7999999999999999E-2</v>
      </c>
      <c r="M129" s="48">
        <v>50000</v>
      </c>
      <c r="N129" s="163">
        <f t="shared" si="10"/>
        <v>512055791.93466324</v>
      </c>
      <c r="O129" s="34">
        <v>1.7999999999999999E-2</v>
      </c>
      <c r="P129" s="48">
        <f t="shared" si="8"/>
        <v>512105791.93466324</v>
      </c>
      <c r="Q129" s="216">
        <f t="shared" si="9"/>
        <v>708660913.13465953</v>
      </c>
      <c r="R129" s="143">
        <f t="shared" si="11"/>
        <v>86000000</v>
      </c>
      <c r="S129" s="143">
        <f t="shared" si="12"/>
        <v>762660913.13465953</v>
      </c>
      <c r="T129" s="126"/>
    </row>
    <row r="130" spans="1:20" s="27" customFormat="1" x14ac:dyDescent="0.3">
      <c r="B130" s="231"/>
      <c r="C130" s="37">
        <v>7</v>
      </c>
      <c r="D130" s="213">
        <v>1600000</v>
      </c>
      <c r="E130" s="210">
        <v>0</v>
      </c>
      <c r="F130" s="141">
        <v>300000</v>
      </c>
      <c r="G130" s="195">
        <v>100000</v>
      </c>
      <c r="H130" s="141">
        <v>16000000</v>
      </c>
      <c r="I130" s="141">
        <v>70000000</v>
      </c>
      <c r="J130" s="141">
        <v>54000000</v>
      </c>
      <c r="K130" s="202">
        <f t="shared" si="7"/>
        <v>200500313.38159624</v>
      </c>
      <c r="L130" s="144">
        <v>1.7999999999999999E-2</v>
      </c>
      <c r="M130" s="48">
        <v>50000</v>
      </c>
      <c r="N130" s="163">
        <f t="shared" si="10"/>
        <v>522850696.18948716</v>
      </c>
      <c r="O130" s="34">
        <v>1.7999999999999999E-2</v>
      </c>
      <c r="P130" s="48">
        <f t="shared" si="8"/>
        <v>522900696.18948716</v>
      </c>
      <c r="Q130" s="216">
        <f t="shared" si="9"/>
        <v>723401009.57108343</v>
      </c>
      <c r="R130" s="143">
        <f t="shared" si="11"/>
        <v>86000000</v>
      </c>
      <c r="S130" s="143">
        <f t="shared" si="12"/>
        <v>777401009.57108343</v>
      </c>
      <c r="T130" s="126"/>
    </row>
    <row r="131" spans="1:20" s="27" customFormat="1" x14ac:dyDescent="0.3">
      <c r="B131" s="231"/>
      <c r="C131" s="37">
        <v>8</v>
      </c>
      <c r="D131" s="213">
        <v>1600000</v>
      </c>
      <c r="E131" s="210">
        <v>0</v>
      </c>
      <c r="F131" s="141">
        <v>300000</v>
      </c>
      <c r="G131" s="195">
        <v>100000</v>
      </c>
      <c r="H131" s="141">
        <v>16000000</v>
      </c>
      <c r="I131" s="141">
        <v>70000000</v>
      </c>
      <c r="J131" s="141">
        <v>54000000</v>
      </c>
      <c r="K131" s="202">
        <f t="shared" si="7"/>
        <v>204516519.02246496</v>
      </c>
      <c r="L131" s="144">
        <v>1.7999999999999999E-2</v>
      </c>
      <c r="M131" s="48">
        <v>50000</v>
      </c>
      <c r="N131" s="163">
        <f t="shared" si="10"/>
        <v>533839908.72089791</v>
      </c>
      <c r="O131" s="34">
        <v>1.7999999999999999E-2</v>
      </c>
      <c r="P131" s="48">
        <f t="shared" si="8"/>
        <v>533889908.72089791</v>
      </c>
      <c r="Q131" s="216">
        <f t="shared" si="9"/>
        <v>738406427.7433629</v>
      </c>
      <c r="R131" s="143">
        <f t="shared" si="11"/>
        <v>86000000</v>
      </c>
      <c r="S131" s="143">
        <f t="shared" si="12"/>
        <v>792406427.7433629</v>
      </c>
      <c r="T131" s="126"/>
    </row>
    <row r="132" spans="1:20" s="27" customFormat="1" x14ac:dyDescent="0.3">
      <c r="B132" s="231"/>
      <c r="C132" s="37">
        <v>9</v>
      </c>
      <c r="D132" s="213">
        <v>1600000</v>
      </c>
      <c r="E132" s="210">
        <v>0</v>
      </c>
      <c r="F132" s="141">
        <v>300000</v>
      </c>
      <c r="G132" s="195">
        <v>100000</v>
      </c>
      <c r="H132" s="141">
        <v>16000000</v>
      </c>
      <c r="I132" s="141">
        <v>70000000</v>
      </c>
      <c r="J132" s="141">
        <v>54000000</v>
      </c>
      <c r="K132" s="202">
        <f t="shared" si="7"/>
        <v>208605016.36486933</v>
      </c>
      <c r="L132" s="144">
        <v>1.7999999999999999E-2</v>
      </c>
      <c r="M132" s="48">
        <v>50000</v>
      </c>
      <c r="N132" s="163">
        <f t="shared" si="10"/>
        <v>545026927.07787406</v>
      </c>
      <c r="O132" s="34">
        <v>1.7999999999999999E-2</v>
      </c>
      <c r="P132" s="48">
        <f t="shared" si="8"/>
        <v>545076927.07787406</v>
      </c>
      <c r="Q132" s="216">
        <f t="shared" si="9"/>
        <v>753681943.44274342</v>
      </c>
      <c r="R132" s="143">
        <f t="shared" si="11"/>
        <v>86000000</v>
      </c>
      <c r="S132" s="143">
        <f t="shared" si="12"/>
        <v>807681943.44274342</v>
      </c>
      <c r="T132" s="126"/>
    </row>
    <row r="133" spans="1:20" s="27" customFormat="1" x14ac:dyDescent="0.3">
      <c r="B133" s="231"/>
      <c r="C133" s="37">
        <v>10</v>
      </c>
      <c r="D133" s="213">
        <v>1600000</v>
      </c>
      <c r="E133" s="210">
        <v>0</v>
      </c>
      <c r="F133" s="141">
        <v>300000</v>
      </c>
      <c r="G133" s="195">
        <v>100000</v>
      </c>
      <c r="H133" s="141">
        <v>16000000</v>
      </c>
      <c r="I133" s="141">
        <v>70000000</v>
      </c>
      <c r="J133" s="141">
        <v>54000000</v>
      </c>
      <c r="K133" s="202">
        <f t="shared" si="7"/>
        <v>212767106.65943697</v>
      </c>
      <c r="L133" s="144">
        <v>1.7999999999999999E-2</v>
      </c>
      <c r="M133" s="48">
        <v>50000</v>
      </c>
      <c r="N133" s="163">
        <f t="shared" si="10"/>
        <v>556415311.76527584</v>
      </c>
      <c r="O133" s="34">
        <v>1.7999999999999999E-2</v>
      </c>
      <c r="P133" s="48">
        <f t="shared" si="8"/>
        <v>556465311.76527584</v>
      </c>
      <c r="Q133" s="216">
        <f t="shared" si="9"/>
        <v>769232418.42471278</v>
      </c>
      <c r="R133" s="143">
        <f t="shared" si="11"/>
        <v>86000000</v>
      </c>
      <c r="S133" s="143">
        <f t="shared" si="12"/>
        <v>823232418.42471278</v>
      </c>
      <c r="T133" s="126"/>
    </row>
    <row r="134" spans="1:20" s="27" customFormat="1" ht="18" customHeight="1" thickBot="1" x14ac:dyDescent="0.35">
      <c r="B134" s="231"/>
      <c r="C134" s="39">
        <v>11</v>
      </c>
      <c r="D134" s="213">
        <v>1600000</v>
      </c>
      <c r="E134" s="210">
        <v>0</v>
      </c>
      <c r="F134" s="141">
        <v>300000</v>
      </c>
      <c r="G134" s="195">
        <v>100000</v>
      </c>
      <c r="H134" s="141">
        <v>16000000</v>
      </c>
      <c r="I134" s="141">
        <v>70000000</v>
      </c>
      <c r="J134" s="141">
        <v>54000000</v>
      </c>
      <c r="K134" s="202">
        <f t="shared" si="7"/>
        <v>217004114.57930684</v>
      </c>
      <c r="L134" s="144">
        <v>1.7999999999999999E-2</v>
      </c>
      <c r="M134" s="48">
        <v>50000</v>
      </c>
      <c r="N134" s="163">
        <f t="shared" si="10"/>
        <v>568008687.37705076</v>
      </c>
      <c r="O134" s="121">
        <v>1.7999999999999999E-2</v>
      </c>
      <c r="P134" s="48">
        <f t="shared" si="8"/>
        <v>568058687.37705076</v>
      </c>
      <c r="Q134" s="216">
        <f t="shared" si="9"/>
        <v>785062801.9563576</v>
      </c>
      <c r="R134" s="143">
        <f t="shared" si="11"/>
        <v>86000000</v>
      </c>
      <c r="S134" s="143">
        <f t="shared" si="12"/>
        <v>839062801.9563576</v>
      </c>
      <c r="T134" s="126"/>
    </row>
    <row r="135" spans="1:20" s="136" customFormat="1" ht="17.25" thickBot="1" x14ac:dyDescent="0.35">
      <c r="B135" s="231"/>
      <c r="C135" s="131">
        <v>12</v>
      </c>
      <c r="D135" s="213">
        <v>1600000</v>
      </c>
      <c r="E135" s="211">
        <v>0</v>
      </c>
      <c r="F135" s="141">
        <v>300000</v>
      </c>
      <c r="G135" s="195">
        <v>100000</v>
      </c>
      <c r="H135" s="141">
        <v>16000000</v>
      </c>
      <c r="I135" s="141">
        <v>70000000</v>
      </c>
      <c r="J135" s="141">
        <v>54000000</v>
      </c>
      <c r="K135" s="203">
        <f t="shared" si="7"/>
        <v>221317388.64173436</v>
      </c>
      <c r="L135" s="132">
        <v>1.7999999999999999E-2</v>
      </c>
      <c r="M135" s="48">
        <v>50000</v>
      </c>
      <c r="N135" s="163">
        <f t="shared" si="10"/>
        <v>579810743.74983764</v>
      </c>
      <c r="O135" s="133">
        <v>1.7999999999999999E-2</v>
      </c>
      <c r="P135" s="48">
        <f t="shared" si="8"/>
        <v>579860743.74983764</v>
      </c>
      <c r="Q135" s="216">
        <f t="shared" si="9"/>
        <v>801178132.391572</v>
      </c>
      <c r="R135" s="143">
        <f t="shared" si="11"/>
        <v>86000000</v>
      </c>
      <c r="S135" s="143">
        <f t="shared" si="12"/>
        <v>855178132.391572</v>
      </c>
      <c r="T135" s="149"/>
    </row>
    <row r="136" spans="1:20" s="46" customFormat="1" x14ac:dyDescent="0.3">
      <c r="A136" s="41">
        <v>12</v>
      </c>
      <c r="B136" s="231">
        <v>2033</v>
      </c>
      <c r="C136" s="45">
        <v>1</v>
      </c>
      <c r="D136" s="213">
        <v>1600000</v>
      </c>
      <c r="E136" s="210">
        <v>0</v>
      </c>
      <c r="F136" s="141">
        <v>300000</v>
      </c>
      <c r="G136" s="195">
        <v>100000</v>
      </c>
      <c r="H136" s="141">
        <v>16000000</v>
      </c>
      <c r="I136" s="141">
        <v>70000000</v>
      </c>
      <c r="J136" s="141">
        <v>54000000</v>
      </c>
      <c r="K136" s="202">
        <f t="shared" si="7"/>
        <v>225708301.63728559</v>
      </c>
      <c r="L136" s="144">
        <v>1.7999999999999999E-2</v>
      </c>
      <c r="M136" s="48">
        <v>50000</v>
      </c>
      <c r="N136" s="163">
        <f t="shared" si="10"/>
        <v>583686186.72483695</v>
      </c>
      <c r="O136" s="120">
        <v>4.0000000000000001E-3</v>
      </c>
      <c r="P136" s="48">
        <f t="shared" si="8"/>
        <v>583736186.72483695</v>
      </c>
      <c r="Q136" s="216">
        <f t="shared" si="9"/>
        <v>809444488.36212254</v>
      </c>
      <c r="R136" s="143">
        <f t="shared" si="11"/>
        <v>86000000</v>
      </c>
      <c r="S136" s="143">
        <f t="shared" si="12"/>
        <v>863444488.36212254</v>
      </c>
    </row>
    <row r="137" spans="1:20" x14ac:dyDescent="0.3">
      <c r="A137" s="27"/>
      <c r="B137" s="231"/>
      <c r="C137" s="37">
        <v>2</v>
      </c>
      <c r="D137" s="213">
        <v>1600000</v>
      </c>
      <c r="E137" s="210">
        <v>0</v>
      </c>
      <c r="F137" s="141">
        <v>300000</v>
      </c>
      <c r="G137" s="195">
        <v>100000</v>
      </c>
      <c r="H137" s="141">
        <v>16000000</v>
      </c>
      <c r="I137" s="141">
        <v>70000000</v>
      </c>
      <c r="J137" s="141">
        <v>54000000</v>
      </c>
      <c r="K137" s="202">
        <f t="shared" si="7"/>
        <v>230178251.06675673</v>
      </c>
      <c r="L137" s="144">
        <v>1.7999999999999999E-2</v>
      </c>
      <c r="M137" s="48">
        <v>50000</v>
      </c>
      <c r="N137" s="163">
        <f t="shared" si="10"/>
        <v>595770438.08588398</v>
      </c>
      <c r="O137" s="34">
        <v>1.7999999999999999E-2</v>
      </c>
      <c r="P137" s="48">
        <f t="shared" si="8"/>
        <v>595820438.08588398</v>
      </c>
      <c r="Q137" s="216">
        <f t="shared" si="9"/>
        <v>825998689.1526407</v>
      </c>
      <c r="R137" s="143">
        <f t="shared" si="11"/>
        <v>86000000</v>
      </c>
      <c r="S137" s="143">
        <f t="shared" si="12"/>
        <v>879998689.1526407</v>
      </c>
    </row>
    <row r="138" spans="1:20" x14ac:dyDescent="0.3">
      <c r="A138" s="27"/>
      <c r="B138" s="231"/>
      <c r="C138" s="37">
        <v>3</v>
      </c>
      <c r="D138" s="213">
        <v>1600000</v>
      </c>
      <c r="E138" s="210">
        <v>0</v>
      </c>
      <c r="F138" s="141">
        <v>300000</v>
      </c>
      <c r="G138" s="195">
        <v>100000</v>
      </c>
      <c r="H138" s="141">
        <v>16000000</v>
      </c>
      <c r="I138" s="141">
        <v>70000000</v>
      </c>
      <c r="J138" s="141">
        <v>54000000</v>
      </c>
      <c r="K138" s="202">
        <f t="shared" si="7"/>
        <v>234728659.58595833</v>
      </c>
      <c r="L138" s="144">
        <v>1.7999999999999999E-2</v>
      </c>
      <c r="M138" s="48">
        <v>50000</v>
      </c>
      <c r="N138" s="163">
        <f t="shared" si="10"/>
        <v>608072205.97142994</v>
      </c>
      <c r="O138" s="34">
        <v>1.7999999999999999E-2</v>
      </c>
      <c r="P138" s="48">
        <f t="shared" si="8"/>
        <v>608122205.97142994</v>
      </c>
      <c r="Q138" s="216">
        <f t="shared" si="9"/>
        <v>842850865.55738831</v>
      </c>
      <c r="R138" s="143">
        <f t="shared" si="11"/>
        <v>86000000</v>
      </c>
      <c r="S138" s="143">
        <f t="shared" si="12"/>
        <v>896850865.55738831</v>
      </c>
    </row>
    <row r="139" spans="1:20" x14ac:dyDescent="0.3">
      <c r="A139" s="27"/>
      <c r="B139" s="231"/>
      <c r="C139" s="37">
        <v>4</v>
      </c>
      <c r="D139" s="213">
        <v>1600000</v>
      </c>
      <c r="E139" s="210">
        <v>0</v>
      </c>
      <c r="F139" s="141">
        <v>300000</v>
      </c>
      <c r="G139" s="195">
        <v>100000</v>
      </c>
      <c r="H139" s="141">
        <v>16000000</v>
      </c>
      <c r="I139" s="141">
        <v>70000000</v>
      </c>
      <c r="J139" s="141">
        <v>54000000</v>
      </c>
      <c r="K139" s="202">
        <f t="shared" si="7"/>
        <v>239360975.45850557</v>
      </c>
      <c r="L139" s="144">
        <v>1.7999999999999999E-2</v>
      </c>
      <c r="M139" s="48">
        <v>50000</v>
      </c>
      <c r="N139" s="163">
        <f t="shared" si="10"/>
        <v>620595405.67891574</v>
      </c>
      <c r="O139" s="34">
        <v>1.7999999999999999E-2</v>
      </c>
      <c r="P139" s="48">
        <f t="shared" si="8"/>
        <v>620645405.67891574</v>
      </c>
      <c r="Q139" s="216">
        <f t="shared" si="9"/>
        <v>860006381.13742137</v>
      </c>
      <c r="R139" s="143">
        <f t="shared" si="11"/>
        <v>86000000</v>
      </c>
      <c r="S139" s="143">
        <f t="shared" si="12"/>
        <v>914006381.13742137</v>
      </c>
    </row>
    <row r="140" spans="1:20" x14ac:dyDescent="0.3">
      <c r="A140" s="27"/>
      <c r="B140" s="231"/>
      <c r="C140" s="37">
        <v>5</v>
      </c>
      <c r="D140" s="213">
        <v>1600000</v>
      </c>
      <c r="E140" s="210">
        <v>0</v>
      </c>
      <c r="F140" s="141">
        <v>300000</v>
      </c>
      <c r="G140" s="195">
        <v>100000</v>
      </c>
      <c r="H140" s="141">
        <v>16000000</v>
      </c>
      <c r="I140" s="141">
        <v>70000000</v>
      </c>
      <c r="J140" s="141">
        <v>54000000</v>
      </c>
      <c r="K140" s="202">
        <f t="shared" si="7"/>
        <v>244076673.01675868</v>
      </c>
      <c r="L140" s="144">
        <v>1.7999999999999999E-2</v>
      </c>
      <c r="M140" s="48">
        <v>50000</v>
      </c>
      <c r="N140" s="163">
        <f t="shared" si="10"/>
        <v>633344022.9811362</v>
      </c>
      <c r="O140" s="34">
        <v>1.7999999999999999E-2</v>
      </c>
      <c r="P140" s="48">
        <f t="shared" si="8"/>
        <v>633394022.9811362</v>
      </c>
      <c r="Q140" s="216">
        <f t="shared" si="9"/>
        <v>877470695.99789488</v>
      </c>
      <c r="R140" s="143">
        <f t="shared" si="11"/>
        <v>86000000</v>
      </c>
      <c r="S140" s="143">
        <f t="shared" si="12"/>
        <v>931470695.99789488</v>
      </c>
    </row>
    <row r="141" spans="1:20" x14ac:dyDescent="0.3">
      <c r="A141" s="27"/>
      <c r="B141" s="231"/>
      <c r="C141" s="37">
        <v>6</v>
      </c>
      <c r="D141" s="213">
        <v>1600000</v>
      </c>
      <c r="E141" s="210">
        <v>0</v>
      </c>
      <c r="F141" s="141">
        <v>300000</v>
      </c>
      <c r="G141" s="195">
        <v>100000</v>
      </c>
      <c r="H141" s="141">
        <v>16000000</v>
      </c>
      <c r="I141" s="141">
        <v>70000000</v>
      </c>
      <c r="J141" s="141">
        <v>54000000</v>
      </c>
      <c r="K141" s="202">
        <f t="shared" si="7"/>
        <v>248877253.13106033</v>
      </c>
      <c r="L141" s="144">
        <v>1.7999999999999999E-2</v>
      </c>
      <c r="M141" s="48">
        <v>50000</v>
      </c>
      <c r="N141" s="163">
        <f t="shared" si="10"/>
        <v>646322115.39479661</v>
      </c>
      <c r="O141" s="34">
        <v>1.7999999999999999E-2</v>
      </c>
      <c r="P141" s="48">
        <f t="shared" si="8"/>
        <v>646372115.39479661</v>
      </c>
      <c r="Q141" s="216">
        <f t="shared" si="9"/>
        <v>895249368.52585697</v>
      </c>
      <c r="R141" s="143">
        <f t="shared" si="11"/>
        <v>86000000</v>
      </c>
      <c r="S141" s="143">
        <f t="shared" si="12"/>
        <v>949249368.52585697</v>
      </c>
    </row>
    <row r="142" spans="1:20" x14ac:dyDescent="0.3">
      <c r="A142" s="27"/>
      <c r="B142" s="231"/>
      <c r="C142" s="37">
        <v>7</v>
      </c>
      <c r="D142" s="213">
        <v>1600000</v>
      </c>
      <c r="E142" s="210">
        <v>0</v>
      </c>
      <c r="F142" s="141">
        <v>300000</v>
      </c>
      <c r="G142" s="195">
        <v>100000</v>
      </c>
      <c r="H142" s="141">
        <v>16000000</v>
      </c>
      <c r="I142" s="141">
        <v>70000000</v>
      </c>
      <c r="J142" s="141">
        <v>54000000</v>
      </c>
      <c r="K142" s="202">
        <f t="shared" si="7"/>
        <v>253764243.68741941</v>
      </c>
      <c r="L142" s="144">
        <v>1.7999999999999999E-2</v>
      </c>
      <c r="M142" s="48">
        <v>50000</v>
      </c>
      <c r="N142" s="163">
        <f t="shared" si="10"/>
        <v>659533813.47190297</v>
      </c>
      <c r="O142" s="34">
        <v>1.7999999999999999E-2</v>
      </c>
      <c r="P142" s="48">
        <f t="shared" si="8"/>
        <v>659583813.47190297</v>
      </c>
      <c r="Q142" s="216">
        <f t="shared" si="9"/>
        <v>913348057.15932238</v>
      </c>
      <c r="R142" s="143">
        <f t="shared" si="11"/>
        <v>86000000</v>
      </c>
      <c r="S142" s="143">
        <f t="shared" si="12"/>
        <v>967348057.15932238</v>
      </c>
    </row>
    <row r="143" spans="1:20" x14ac:dyDescent="0.3">
      <c r="A143" s="27"/>
      <c r="B143" s="231"/>
      <c r="C143" s="37">
        <v>8</v>
      </c>
      <c r="D143" s="213">
        <v>1600000</v>
      </c>
      <c r="E143" s="210">
        <v>0</v>
      </c>
      <c r="F143" s="141">
        <v>300000</v>
      </c>
      <c r="G143" s="195">
        <v>100000</v>
      </c>
      <c r="H143" s="141">
        <v>16000000</v>
      </c>
      <c r="I143" s="141">
        <v>70000000</v>
      </c>
      <c r="J143" s="141">
        <v>54000000</v>
      </c>
      <c r="K143" s="202">
        <f t="shared" si="7"/>
        <v>258739200.07379296</v>
      </c>
      <c r="L143" s="144">
        <v>1.7999999999999999E-2</v>
      </c>
      <c r="M143" s="48">
        <v>50000</v>
      </c>
      <c r="N143" s="163">
        <f t="shared" si="10"/>
        <v>672983322.11439717</v>
      </c>
      <c r="O143" s="34">
        <v>1.7999999999999999E-2</v>
      </c>
      <c r="P143" s="48">
        <f t="shared" si="8"/>
        <v>673033322.11439717</v>
      </c>
      <c r="Q143" s="216">
        <f t="shared" si="9"/>
        <v>931772522.1881901</v>
      </c>
      <c r="R143" s="143">
        <f t="shared" si="11"/>
        <v>86000000</v>
      </c>
      <c r="S143" s="143">
        <f t="shared" si="12"/>
        <v>985772522.1881901</v>
      </c>
    </row>
    <row r="144" spans="1:20" x14ac:dyDescent="0.3">
      <c r="A144" s="27"/>
      <c r="B144" s="231"/>
      <c r="C144" s="37">
        <v>9</v>
      </c>
      <c r="D144" s="213">
        <v>1600000</v>
      </c>
      <c r="E144" s="210">
        <v>0</v>
      </c>
      <c r="F144" s="141">
        <v>300000</v>
      </c>
      <c r="G144" s="195">
        <v>100000</v>
      </c>
      <c r="H144" s="141">
        <v>16000000</v>
      </c>
      <c r="I144" s="141">
        <v>70000000</v>
      </c>
      <c r="J144" s="141">
        <v>54000000</v>
      </c>
      <c r="K144" s="202">
        <f t="shared" si="7"/>
        <v>263803705.67512125</v>
      </c>
      <c r="L144" s="144">
        <v>1.7999999999999999E-2</v>
      </c>
      <c r="M144" s="48">
        <v>50000</v>
      </c>
      <c r="N144" s="163">
        <f t="shared" si="10"/>
        <v>686674921.91245627</v>
      </c>
      <c r="O144" s="34">
        <v>1.7999999999999999E-2</v>
      </c>
      <c r="P144" s="48">
        <f t="shared" si="8"/>
        <v>686724921.91245627</v>
      </c>
      <c r="Q144" s="216">
        <f t="shared" si="9"/>
        <v>950528627.58757758</v>
      </c>
      <c r="R144" s="143">
        <f t="shared" si="11"/>
        <v>86000000</v>
      </c>
      <c r="S144" s="143">
        <f t="shared" si="12"/>
        <v>1004528627.5875776</v>
      </c>
    </row>
    <row r="145" spans="1:19" x14ac:dyDescent="0.3">
      <c r="A145" s="27"/>
      <c r="B145" s="231"/>
      <c r="C145" s="37">
        <v>10</v>
      </c>
      <c r="D145" s="213">
        <v>1600000</v>
      </c>
      <c r="E145" s="210">
        <v>0</v>
      </c>
      <c r="F145" s="141">
        <v>300000</v>
      </c>
      <c r="G145" s="195">
        <v>100000</v>
      </c>
      <c r="H145" s="141">
        <v>16000000</v>
      </c>
      <c r="I145" s="141">
        <v>70000000</v>
      </c>
      <c r="J145" s="141">
        <v>54000000</v>
      </c>
      <c r="K145" s="202">
        <f t="shared" si="7"/>
        <v>268959372.37727344</v>
      </c>
      <c r="L145" s="144">
        <v>1.7999999999999999E-2</v>
      </c>
      <c r="M145" s="48">
        <v>50000</v>
      </c>
      <c r="N145" s="163">
        <f t="shared" si="10"/>
        <v>700612970.50688052</v>
      </c>
      <c r="O145" s="34">
        <v>1.7999999999999999E-2</v>
      </c>
      <c r="P145" s="48">
        <f t="shared" si="8"/>
        <v>700662970.50688052</v>
      </c>
      <c r="Q145" s="216">
        <f t="shared" si="9"/>
        <v>969622342.88415396</v>
      </c>
      <c r="R145" s="143">
        <f t="shared" si="11"/>
        <v>86000000</v>
      </c>
      <c r="S145" s="143">
        <f t="shared" si="12"/>
        <v>1023622342.884154</v>
      </c>
    </row>
    <row r="146" spans="1:19" ht="17.25" thickBot="1" x14ac:dyDescent="0.35">
      <c r="A146" s="27"/>
      <c r="B146" s="231"/>
      <c r="C146" s="39">
        <v>11</v>
      </c>
      <c r="D146" s="213">
        <v>1600000</v>
      </c>
      <c r="E146" s="210">
        <v>0</v>
      </c>
      <c r="F146" s="141">
        <v>300000</v>
      </c>
      <c r="G146" s="195">
        <v>100000</v>
      </c>
      <c r="H146" s="141">
        <v>16000000</v>
      </c>
      <c r="I146" s="141">
        <v>70000000</v>
      </c>
      <c r="J146" s="141">
        <v>54000000</v>
      </c>
      <c r="K146" s="202">
        <f t="shared" si="7"/>
        <v>274207841.08006436</v>
      </c>
      <c r="L146" s="144">
        <v>1.7999999999999999E-2</v>
      </c>
      <c r="M146" s="48">
        <v>50000</v>
      </c>
      <c r="N146" s="163">
        <f t="shared" si="10"/>
        <v>714801903.97600436</v>
      </c>
      <c r="O146" s="121">
        <v>1.7999999999999999E-2</v>
      </c>
      <c r="P146" s="48">
        <f t="shared" si="8"/>
        <v>714851903.97600436</v>
      </c>
      <c r="Q146" s="216">
        <f t="shared" si="9"/>
        <v>989059745.05606866</v>
      </c>
      <c r="R146" s="143">
        <f t="shared" si="11"/>
        <v>86000000</v>
      </c>
      <c r="S146" s="143">
        <f t="shared" si="12"/>
        <v>1043059745.0560687</v>
      </c>
    </row>
    <row r="147" spans="1:19" s="150" customFormat="1" ht="17.25" thickBot="1" x14ac:dyDescent="0.35">
      <c r="A147" s="136"/>
      <c r="B147" s="231"/>
      <c r="C147" s="131">
        <v>12</v>
      </c>
      <c r="D147" s="213">
        <v>1600000</v>
      </c>
      <c r="E147" s="211">
        <v>0</v>
      </c>
      <c r="F147" s="141">
        <v>300000</v>
      </c>
      <c r="G147" s="195">
        <v>100000</v>
      </c>
      <c r="H147" s="141">
        <v>16000000</v>
      </c>
      <c r="I147" s="141">
        <v>70000000</v>
      </c>
      <c r="J147" s="141">
        <v>54000000</v>
      </c>
      <c r="K147" s="203">
        <f t="shared" si="7"/>
        <v>279550782.21950549</v>
      </c>
      <c r="L147" s="132">
        <v>1.7999999999999999E-2</v>
      </c>
      <c r="M147" s="48">
        <v>50000</v>
      </c>
      <c r="N147" s="163">
        <f t="shared" si="10"/>
        <v>729246238.24757242</v>
      </c>
      <c r="O147" s="133">
        <v>1.7999999999999999E-2</v>
      </c>
      <c r="P147" s="48">
        <f t="shared" si="8"/>
        <v>729296238.24757242</v>
      </c>
      <c r="Q147" s="216">
        <f t="shared" si="9"/>
        <v>1008847020.467078</v>
      </c>
      <c r="R147" s="143">
        <f t="shared" si="11"/>
        <v>86000000</v>
      </c>
      <c r="S147" s="143">
        <f t="shared" si="12"/>
        <v>1062847020.467078</v>
      </c>
    </row>
    <row r="148" spans="1:19" x14ac:dyDescent="0.3">
      <c r="A148" s="27">
        <v>13</v>
      </c>
      <c r="B148" s="231">
        <v>2034</v>
      </c>
      <c r="C148" s="36">
        <v>1</v>
      </c>
      <c r="D148" s="213">
        <v>1600000</v>
      </c>
      <c r="E148" s="210">
        <v>0</v>
      </c>
      <c r="F148" s="141">
        <v>0</v>
      </c>
      <c r="G148" s="195">
        <v>0</v>
      </c>
      <c r="H148" s="141">
        <v>16000000</v>
      </c>
      <c r="I148" s="141">
        <v>70000000</v>
      </c>
      <c r="J148" s="141">
        <v>54000000</v>
      </c>
      <c r="K148" s="202">
        <f t="shared" si="7"/>
        <v>284582696.2994566</v>
      </c>
      <c r="L148" s="144">
        <v>1.7999999999999999E-2</v>
      </c>
      <c r="M148" s="48">
        <v>50000</v>
      </c>
      <c r="N148" s="163">
        <f t="shared" si="10"/>
        <v>733719423.20056272</v>
      </c>
      <c r="O148" s="120">
        <v>4.0000000000000001E-3</v>
      </c>
      <c r="P148" s="48">
        <f t="shared" si="8"/>
        <v>733769423.20056272</v>
      </c>
      <c r="Q148" s="216">
        <f t="shared" si="9"/>
        <v>1018352119.5000193</v>
      </c>
      <c r="R148" s="143">
        <f t="shared" si="11"/>
        <v>86000000</v>
      </c>
      <c r="S148" s="143">
        <f t="shared" si="12"/>
        <v>1072352119.5000193</v>
      </c>
    </row>
    <row r="149" spans="1:19" x14ac:dyDescent="0.3">
      <c r="A149" s="27"/>
      <c r="B149" s="231"/>
      <c r="C149" s="37">
        <v>2</v>
      </c>
      <c r="D149" s="213">
        <v>1600000</v>
      </c>
      <c r="E149" s="210">
        <v>0</v>
      </c>
      <c r="F149" s="141">
        <v>0</v>
      </c>
      <c r="G149" s="195">
        <v>0</v>
      </c>
      <c r="H149" s="141">
        <v>16000000</v>
      </c>
      <c r="I149" s="141">
        <v>70000000</v>
      </c>
      <c r="J149" s="141">
        <v>54000000</v>
      </c>
      <c r="K149" s="202">
        <f t="shared" si="7"/>
        <v>289705184.83284682</v>
      </c>
      <c r="L149" s="144">
        <v>1.7999999999999999E-2</v>
      </c>
      <c r="M149" s="48">
        <v>50000</v>
      </c>
      <c r="N149" s="163">
        <f t="shared" si="10"/>
        <v>748504272.81817281</v>
      </c>
      <c r="O149" s="34">
        <v>1.7999999999999999E-2</v>
      </c>
      <c r="P149" s="48">
        <f t="shared" si="8"/>
        <v>748554272.81817281</v>
      </c>
      <c r="Q149" s="216">
        <f t="shared" si="9"/>
        <v>1038259457.6510196</v>
      </c>
      <c r="R149" s="143">
        <f t="shared" si="11"/>
        <v>86000000</v>
      </c>
      <c r="S149" s="143">
        <f t="shared" si="12"/>
        <v>1092259457.6510196</v>
      </c>
    </row>
    <row r="150" spans="1:19" x14ac:dyDescent="0.3">
      <c r="A150" s="27"/>
      <c r="B150" s="231"/>
      <c r="C150" s="37">
        <v>3</v>
      </c>
      <c r="D150" s="213">
        <v>1600000</v>
      </c>
      <c r="E150" s="210">
        <v>0</v>
      </c>
      <c r="F150" s="141">
        <v>0</v>
      </c>
      <c r="G150" s="195">
        <v>0</v>
      </c>
      <c r="H150" s="141">
        <v>16000000</v>
      </c>
      <c r="I150" s="141">
        <v>70000000</v>
      </c>
      <c r="J150" s="141">
        <v>54000000</v>
      </c>
      <c r="K150" s="202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3">
        <f t="shared" si="10"/>
        <v>763555249.72889996</v>
      </c>
      <c r="O150" s="34">
        <v>1.7999999999999999E-2</v>
      </c>
      <c r="P150" s="48">
        <f t="shared" ref="P150:P213" si="14" xml:space="preserve"> M150 + N150</f>
        <v>763605249.72889996</v>
      </c>
      <c r="Q150" s="216">
        <f t="shared" ref="Q150:Q213" si="15" xml:space="preserve"> K150 + P150</f>
        <v>1058525127.888738</v>
      </c>
      <c r="R150" s="143">
        <f t="shared" si="11"/>
        <v>86000000</v>
      </c>
      <c r="S150" s="143">
        <f t="shared" si="12"/>
        <v>1112525127.8887382</v>
      </c>
    </row>
    <row r="151" spans="1:19" x14ac:dyDescent="0.3">
      <c r="A151" s="27"/>
      <c r="B151" s="231"/>
      <c r="C151" s="37">
        <v>4</v>
      </c>
      <c r="D151" s="213">
        <v>1600000</v>
      </c>
      <c r="E151" s="210">
        <v>0</v>
      </c>
      <c r="F151" s="141">
        <v>0</v>
      </c>
      <c r="G151" s="195">
        <v>0</v>
      </c>
      <c r="H151" s="141">
        <v>16000000</v>
      </c>
      <c r="I151" s="141">
        <v>70000000</v>
      </c>
      <c r="J151" s="141">
        <v>54000000</v>
      </c>
      <c r="K151" s="202">
        <f t="shared" si="13"/>
        <v>300228435.96671516</v>
      </c>
      <c r="L151" s="144">
        <v>1.7999999999999999E-2</v>
      </c>
      <c r="M151" s="48">
        <v>50000</v>
      </c>
      <c r="N151" s="163">
        <f t="shared" si="10"/>
        <v>778877144.22402012</v>
      </c>
      <c r="O151" s="34">
        <v>1.7999999999999999E-2</v>
      </c>
      <c r="P151" s="48">
        <f t="shared" si="14"/>
        <v>778927144.22402012</v>
      </c>
      <c r="Q151" s="216">
        <f t="shared" si="15"/>
        <v>1079155580.1907353</v>
      </c>
      <c r="R151" s="143">
        <f t="shared" si="11"/>
        <v>86000000</v>
      </c>
      <c r="S151" s="143">
        <f t="shared" si="12"/>
        <v>1133155580.1907353</v>
      </c>
    </row>
    <row r="152" spans="1:19" x14ac:dyDescent="0.3">
      <c r="A152" s="27"/>
      <c r="B152" s="231"/>
      <c r="C152" s="37">
        <v>5</v>
      </c>
      <c r="D152" s="213">
        <v>1600000</v>
      </c>
      <c r="E152" s="210">
        <v>0</v>
      </c>
      <c r="F152" s="141">
        <v>0</v>
      </c>
      <c r="G152" s="195">
        <v>0</v>
      </c>
      <c r="H152" s="141">
        <v>16000000</v>
      </c>
      <c r="I152" s="141">
        <v>70000000</v>
      </c>
      <c r="J152" s="141">
        <v>54000000</v>
      </c>
      <c r="K152" s="202">
        <f t="shared" si="13"/>
        <v>305632547.814116</v>
      </c>
      <c r="L152" s="144">
        <v>1.7999999999999999E-2</v>
      </c>
      <c r="M152" s="48">
        <v>50000</v>
      </c>
      <c r="N152" s="163">
        <f t="shared" ref="N152:N215" si="16" xml:space="preserve"> (N151 + D152 - E152 - M152) + ((N151 + D152 - E152 - M152) * O152)</f>
        <v>794474832.8200525</v>
      </c>
      <c r="O152" s="34">
        <v>1.7999999999999999E-2</v>
      </c>
      <c r="P152" s="48">
        <f t="shared" si="14"/>
        <v>794524832.8200525</v>
      </c>
      <c r="Q152" s="216">
        <f t="shared" si="15"/>
        <v>1100157380.6341686</v>
      </c>
      <c r="R152" s="143">
        <f t="shared" si="11"/>
        <v>86000000</v>
      </c>
      <c r="S152" s="143">
        <f t="shared" si="12"/>
        <v>1154157380.6341686</v>
      </c>
    </row>
    <row r="153" spans="1:19" x14ac:dyDescent="0.3">
      <c r="A153" s="27"/>
      <c r="B153" s="231"/>
      <c r="C153" s="37">
        <v>6</v>
      </c>
      <c r="D153" s="213">
        <v>1600000</v>
      </c>
      <c r="E153" s="210">
        <v>0</v>
      </c>
      <c r="F153" s="141">
        <v>0</v>
      </c>
      <c r="G153" s="195">
        <v>0</v>
      </c>
      <c r="H153" s="141">
        <v>16000000</v>
      </c>
      <c r="I153" s="141">
        <v>70000000</v>
      </c>
      <c r="J153" s="141">
        <v>54000000</v>
      </c>
      <c r="K153" s="202">
        <f t="shared" si="13"/>
        <v>311133933.67477012</v>
      </c>
      <c r="L153" s="144">
        <v>1.7999999999999999E-2</v>
      </c>
      <c r="M153" s="48">
        <v>50000</v>
      </c>
      <c r="N153" s="163">
        <f t="shared" si="16"/>
        <v>810353279.81081343</v>
      </c>
      <c r="O153" s="34">
        <v>1.7999999999999999E-2</v>
      </c>
      <c r="P153" s="48">
        <f t="shared" si="14"/>
        <v>810403279.81081343</v>
      </c>
      <c r="Q153" s="216">
        <f t="shared" si="15"/>
        <v>1121537213.4855835</v>
      </c>
      <c r="R153" s="143">
        <f t="shared" si="11"/>
        <v>86000000</v>
      </c>
      <c r="S153" s="143">
        <f t="shared" si="12"/>
        <v>1175537213.4855835</v>
      </c>
    </row>
    <row r="154" spans="1:19" x14ac:dyDescent="0.3">
      <c r="A154" s="27"/>
      <c r="B154" s="231"/>
      <c r="C154" s="37">
        <v>7</v>
      </c>
      <c r="D154" s="213">
        <v>1600000</v>
      </c>
      <c r="E154" s="210">
        <v>0</v>
      </c>
      <c r="F154" s="141">
        <v>0</v>
      </c>
      <c r="G154" s="195">
        <v>0</v>
      </c>
      <c r="H154" s="141">
        <v>16000000</v>
      </c>
      <c r="I154" s="141">
        <v>70000000</v>
      </c>
      <c r="J154" s="141">
        <v>54000000</v>
      </c>
      <c r="K154" s="202">
        <f t="shared" si="13"/>
        <v>316734344.48091596</v>
      </c>
      <c r="L154" s="144">
        <v>1.7999999999999999E-2</v>
      </c>
      <c r="M154" s="48">
        <v>50000</v>
      </c>
      <c r="N154" s="163">
        <f t="shared" si="16"/>
        <v>826517538.84740806</v>
      </c>
      <c r="O154" s="34">
        <v>1.7999999999999999E-2</v>
      </c>
      <c r="P154" s="48">
        <f t="shared" si="14"/>
        <v>826567538.84740806</v>
      </c>
      <c r="Q154" s="216">
        <f t="shared" si="15"/>
        <v>1143301883.3283241</v>
      </c>
      <c r="R154" s="143">
        <f t="shared" si="11"/>
        <v>86000000</v>
      </c>
      <c r="S154" s="143">
        <f t="shared" si="12"/>
        <v>1197301883.3283241</v>
      </c>
    </row>
    <row r="155" spans="1:19" x14ac:dyDescent="0.3">
      <c r="A155" s="27"/>
      <c r="B155" s="231"/>
      <c r="C155" s="37">
        <v>8</v>
      </c>
      <c r="D155" s="213">
        <v>1600000</v>
      </c>
      <c r="E155" s="210">
        <v>0</v>
      </c>
      <c r="F155" s="141">
        <v>0</v>
      </c>
      <c r="G155" s="195">
        <v>0</v>
      </c>
      <c r="H155" s="141">
        <v>16000000</v>
      </c>
      <c r="I155" s="141">
        <v>70000000</v>
      </c>
      <c r="J155" s="141">
        <v>54000000</v>
      </c>
      <c r="K155" s="202">
        <f t="shared" si="13"/>
        <v>322435562.68157244</v>
      </c>
      <c r="L155" s="144">
        <v>1.7999999999999999E-2</v>
      </c>
      <c r="M155" s="48">
        <v>50000</v>
      </c>
      <c r="N155" s="163">
        <f t="shared" si="16"/>
        <v>842972754.54666138</v>
      </c>
      <c r="O155" s="34">
        <v>1.7999999999999999E-2</v>
      </c>
      <c r="P155" s="48">
        <f t="shared" si="14"/>
        <v>843022754.54666138</v>
      </c>
      <c r="Q155" s="216">
        <f t="shared" si="15"/>
        <v>1165458317.2282338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1219458317.2282338</v>
      </c>
    </row>
    <row r="156" spans="1:19" x14ac:dyDescent="0.3">
      <c r="A156" s="27"/>
      <c r="B156" s="231"/>
      <c r="C156" s="37">
        <v>9</v>
      </c>
      <c r="D156" s="213">
        <v>1600000</v>
      </c>
      <c r="E156" s="210">
        <v>0</v>
      </c>
      <c r="F156" s="141">
        <v>0</v>
      </c>
      <c r="G156" s="195">
        <v>0</v>
      </c>
      <c r="H156" s="141">
        <v>16000000</v>
      </c>
      <c r="I156" s="141">
        <v>70000000</v>
      </c>
      <c r="J156" s="141">
        <v>54000000</v>
      </c>
      <c r="K156" s="202">
        <f t="shared" si="13"/>
        <v>328239402.80984074</v>
      </c>
      <c r="L156" s="144">
        <v>1.7999999999999999E-2</v>
      </c>
      <c r="M156" s="48">
        <v>50000</v>
      </c>
      <c r="N156" s="163">
        <f t="shared" si="16"/>
        <v>859724164.1285013</v>
      </c>
      <c r="O156" s="34">
        <v>1.7999999999999999E-2</v>
      </c>
      <c r="P156" s="48">
        <f t="shared" si="14"/>
        <v>859774164.1285013</v>
      </c>
      <c r="Q156" s="216">
        <f t="shared" si="15"/>
        <v>1188013566.9383421</v>
      </c>
      <c r="R156" s="143">
        <f t="shared" si="17"/>
        <v>86000000</v>
      </c>
      <c r="S156" s="143">
        <f t="shared" si="18"/>
        <v>1242013566.9383421</v>
      </c>
    </row>
    <row r="157" spans="1:19" x14ac:dyDescent="0.3">
      <c r="A157" s="27"/>
      <c r="B157" s="231"/>
      <c r="C157" s="37">
        <v>10</v>
      </c>
      <c r="D157" s="213">
        <v>1600000</v>
      </c>
      <c r="E157" s="210">
        <v>0</v>
      </c>
      <c r="F157" s="141">
        <v>0</v>
      </c>
      <c r="G157" s="195">
        <v>0</v>
      </c>
      <c r="H157" s="141">
        <v>16000000</v>
      </c>
      <c r="I157" s="141">
        <v>70000000</v>
      </c>
      <c r="J157" s="141">
        <v>54000000</v>
      </c>
      <c r="K157" s="202">
        <f t="shared" si="13"/>
        <v>334147712.06041789</v>
      </c>
      <c r="L157" s="144">
        <v>1.7999999999999999E-2</v>
      </c>
      <c r="M157" s="48">
        <v>50000</v>
      </c>
      <c r="N157" s="163">
        <f t="shared" si="16"/>
        <v>876777099.08281434</v>
      </c>
      <c r="O157" s="34">
        <v>1.7999999999999999E-2</v>
      </c>
      <c r="P157" s="48">
        <f t="shared" si="14"/>
        <v>876827099.08281434</v>
      </c>
      <c r="Q157" s="216">
        <f t="shared" si="15"/>
        <v>1210974811.1432323</v>
      </c>
      <c r="R157" s="143">
        <f t="shared" si="17"/>
        <v>86000000</v>
      </c>
      <c r="S157" s="143">
        <f t="shared" si="18"/>
        <v>1264974811.1432323</v>
      </c>
    </row>
    <row r="158" spans="1:19" ht="17.25" thickBot="1" x14ac:dyDescent="0.35">
      <c r="A158" s="27"/>
      <c r="B158" s="231"/>
      <c r="C158" s="39">
        <v>11</v>
      </c>
      <c r="D158" s="213">
        <v>1600000</v>
      </c>
      <c r="E158" s="210">
        <v>0</v>
      </c>
      <c r="F158" s="141">
        <v>0</v>
      </c>
      <c r="G158" s="195">
        <v>0</v>
      </c>
      <c r="H158" s="141">
        <v>16000000</v>
      </c>
      <c r="I158" s="141">
        <v>70000000</v>
      </c>
      <c r="J158" s="141">
        <v>54000000</v>
      </c>
      <c r="K158" s="202">
        <f t="shared" si="13"/>
        <v>340162370.87750542</v>
      </c>
      <c r="L158" s="144">
        <v>1.7999999999999999E-2</v>
      </c>
      <c r="M158" s="48">
        <v>50000</v>
      </c>
      <c r="N158" s="163">
        <f t="shared" si="16"/>
        <v>894136986.86630499</v>
      </c>
      <c r="O158" s="121">
        <v>1.7999999999999999E-2</v>
      </c>
      <c r="P158" s="48">
        <f t="shared" si="14"/>
        <v>894186986.86630499</v>
      </c>
      <c r="Q158" s="216">
        <f t="shared" si="15"/>
        <v>1234349357.7438104</v>
      </c>
      <c r="R158" s="143">
        <f t="shared" si="17"/>
        <v>86000000</v>
      </c>
      <c r="S158" s="143">
        <f t="shared" si="18"/>
        <v>1288349357.7438104</v>
      </c>
    </row>
    <row r="159" spans="1:19" ht="17.25" thickBot="1" x14ac:dyDescent="0.35">
      <c r="A159" s="27"/>
      <c r="B159" s="231"/>
      <c r="C159" s="29">
        <v>12</v>
      </c>
      <c r="D159" s="213">
        <v>1600000</v>
      </c>
      <c r="E159" s="210">
        <v>0</v>
      </c>
      <c r="F159" s="141">
        <v>0</v>
      </c>
      <c r="G159" s="195">
        <v>0</v>
      </c>
      <c r="H159" s="141">
        <v>16000000</v>
      </c>
      <c r="I159" s="141">
        <v>70000000</v>
      </c>
      <c r="J159" s="141">
        <v>54000000</v>
      </c>
      <c r="K159" s="202">
        <f t="shared" si="13"/>
        <v>346285293.5533005</v>
      </c>
      <c r="L159" s="144">
        <v>1.7999999999999999E-2</v>
      </c>
      <c r="M159" s="48">
        <v>50000</v>
      </c>
      <c r="N159" s="163">
        <f t="shared" si="16"/>
        <v>911809352.62989843</v>
      </c>
      <c r="O159" s="122">
        <v>1.7999999999999999E-2</v>
      </c>
      <c r="P159" s="48">
        <f t="shared" si="14"/>
        <v>911859352.62989843</v>
      </c>
      <c r="Q159" s="216">
        <f t="shared" si="15"/>
        <v>1258144646.1831989</v>
      </c>
      <c r="R159" s="143">
        <f t="shared" si="17"/>
        <v>86000000</v>
      </c>
      <c r="S159" s="143">
        <f t="shared" si="18"/>
        <v>1312144646.1831989</v>
      </c>
    </row>
    <row r="160" spans="1:19" x14ac:dyDescent="0.3">
      <c r="A160" s="27">
        <v>14</v>
      </c>
      <c r="B160" s="231">
        <v>2035</v>
      </c>
      <c r="C160" s="36">
        <v>1</v>
      </c>
      <c r="D160" s="213">
        <v>1600000</v>
      </c>
      <c r="E160" s="210">
        <v>0</v>
      </c>
      <c r="F160" s="141">
        <v>0</v>
      </c>
      <c r="G160" s="195">
        <v>0</v>
      </c>
      <c r="H160" s="141">
        <v>16000000</v>
      </c>
      <c r="I160" s="141">
        <v>70000000</v>
      </c>
      <c r="J160" s="141">
        <v>54000000</v>
      </c>
      <c r="K160" s="202">
        <f t="shared" si="13"/>
        <v>352518428.83725989</v>
      </c>
      <c r="L160" s="144">
        <v>1.7999999999999999E-2</v>
      </c>
      <c r="M160" s="48">
        <v>50000</v>
      </c>
      <c r="N160" s="163">
        <f t="shared" si="16"/>
        <v>917012790.04041803</v>
      </c>
      <c r="O160" s="120">
        <v>4.0000000000000001E-3</v>
      </c>
      <c r="P160" s="48">
        <f t="shared" si="14"/>
        <v>917062790.04041803</v>
      </c>
      <c r="Q160" s="216">
        <f t="shared" si="15"/>
        <v>1269581218.8776779</v>
      </c>
      <c r="R160" s="143">
        <f t="shared" si="17"/>
        <v>86000000</v>
      </c>
      <c r="S160" s="143">
        <f t="shared" si="18"/>
        <v>1323581218.8776779</v>
      </c>
    </row>
    <row r="161" spans="1:19" x14ac:dyDescent="0.3">
      <c r="A161" s="27"/>
      <c r="B161" s="231"/>
      <c r="C161" s="37">
        <v>2</v>
      </c>
      <c r="D161" s="213">
        <v>1600000</v>
      </c>
      <c r="E161" s="210">
        <v>0</v>
      </c>
      <c r="F161" s="141">
        <v>0</v>
      </c>
      <c r="G161" s="195">
        <v>0</v>
      </c>
      <c r="H161" s="141">
        <v>16000000</v>
      </c>
      <c r="I161" s="141">
        <v>70000000</v>
      </c>
      <c r="J161" s="141">
        <v>54000000</v>
      </c>
      <c r="K161" s="202">
        <f t="shared" si="13"/>
        <v>358863760.55633056</v>
      </c>
      <c r="L161" s="144">
        <v>1.7999999999999999E-2</v>
      </c>
      <c r="M161" s="48">
        <v>50000</v>
      </c>
      <c r="N161" s="163">
        <f t="shared" si="16"/>
        <v>935096920.26114559</v>
      </c>
      <c r="O161" s="34">
        <v>1.7999999999999999E-2</v>
      </c>
      <c r="P161" s="48">
        <f t="shared" si="14"/>
        <v>935146920.26114559</v>
      </c>
      <c r="Q161" s="216">
        <f t="shared" si="15"/>
        <v>1294010680.8174763</v>
      </c>
      <c r="R161" s="143">
        <f t="shared" si="17"/>
        <v>86000000</v>
      </c>
      <c r="S161" s="143">
        <f t="shared" si="18"/>
        <v>1348010680.8174763</v>
      </c>
    </row>
    <row r="162" spans="1:19" x14ac:dyDescent="0.3">
      <c r="A162" s="27"/>
      <c r="B162" s="231"/>
      <c r="C162" s="37">
        <v>3</v>
      </c>
      <c r="D162" s="213">
        <v>1600000</v>
      </c>
      <c r="E162" s="210">
        <v>0</v>
      </c>
      <c r="F162" s="141">
        <v>0</v>
      </c>
      <c r="G162" s="195">
        <v>0</v>
      </c>
      <c r="H162" s="141">
        <v>16000000</v>
      </c>
      <c r="I162" s="141">
        <v>70000000</v>
      </c>
      <c r="J162" s="141">
        <v>54000000</v>
      </c>
      <c r="K162" s="202">
        <f t="shared" si="13"/>
        <v>365323308.24634451</v>
      </c>
      <c r="L162" s="144">
        <v>1.7999999999999999E-2</v>
      </c>
      <c r="M162" s="48">
        <v>50000</v>
      </c>
      <c r="N162" s="163">
        <f t="shared" si="16"/>
        <v>953506564.8258462</v>
      </c>
      <c r="O162" s="34">
        <v>1.7999999999999999E-2</v>
      </c>
      <c r="P162" s="48">
        <f t="shared" si="14"/>
        <v>953556564.8258462</v>
      </c>
      <c r="Q162" s="216">
        <f t="shared" si="15"/>
        <v>1318879873.0721908</v>
      </c>
      <c r="R162" s="143">
        <f t="shared" si="17"/>
        <v>86000000</v>
      </c>
      <c r="S162" s="143">
        <f t="shared" si="18"/>
        <v>1372879873.0721908</v>
      </c>
    </row>
    <row r="163" spans="1:19" x14ac:dyDescent="0.3">
      <c r="A163" s="27"/>
      <c r="B163" s="231"/>
      <c r="C163" s="37">
        <v>4</v>
      </c>
      <c r="D163" s="213">
        <v>1600000</v>
      </c>
      <c r="E163" s="210">
        <v>0</v>
      </c>
      <c r="F163" s="141">
        <v>0</v>
      </c>
      <c r="G163" s="195">
        <v>0</v>
      </c>
      <c r="H163" s="141">
        <v>16000000</v>
      </c>
      <c r="I163" s="141">
        <v>70000000</v>
      </c>
      <c r="J163" s="141">
        <v>54000000</v>
      </c>
      <c r="K163" s="202">
        <f t="shared" si="13"/>
        <v>371899127.7947787</v>
      </c>
      <c r="L163" s="144">
        <v>1.7999999999999999E-2</v>
      </c>
      <c r="M163" s="48">
        <v>50000</v>
      </c>
      <c r="N163" s="163">
        <f t="shared" si="16"/>
        <v>972247582.99271142</v>
      </c>
      <c r="O163" s="34">
        <v>1.7999999999999999E-2</v>
      </c>
      <c r="P163" s="48">
        <f t="shared" si="14"/>
        <v>972297582.99271142</v>
      </c>
      <c r="Q163" s="216">
        <f t="shared" si="15"/>
        <v>1344196710.7874901</v>
      </c>
      <c r="R163" s="143">
        <f t="shared" si="17"/>
        <v>86000000</v>
      </c>
      <c r="S163" s="143">
        <f t="shared" si="18"/>
        <v>1398196710.7874901</v>
      </c>
    </row>
    <row r="164" spans="1:19" x14ac:dyDescent="0.3">
      <c r="A164" s="27"/>
      <c r="B164" s="231"/>
      <c r="C164" s="37">
        <v>5</v>
      </c>
      <c r="D164" s="213">
        <v>1600000</v>
      </c>
      <c r="E164" s="210">
        <v>0</v>
      </c>
      <c r="F164" s="141">
        <v>0</v>
      </c>
      <c r="G164" s="195">
        <v>0</v>
      </c>
      <c r="H164" s="141">
        <v>16000000</v>
      </c>
      <c r="I164" s="141">
        <v>70000000</v>
      </c>
      <c r="J164" s="141">
        <v>54000000</v>
      </c>
      <c r="K164" s="202">
        <f t="shared" si="13"/>
        <v>378593312.09508473</v>
      </c>
      <c r="L164" s="144">
        <v>1.7999999999999999E-2</v>
      </c>
      <c r="M164" s="48">
        <v>50000</v>
      </c>
      <c r="N164" s="163">
        <f t="shared" si="16"/>
        <v>991325939.48658025</v>
      </c>
      <c r="O164" s="34">
        <v>1.7999999999999999E-2</v>
      </c>
      <c r="P164" s="48">
        <f t="shared" si="14"/>
        <v>991375939.48658025</v>
      </c>
      <c r="Q164" s="216">
        <f t="shared" si="15"/>
        <v>1369969251.581665</v>
      </c>
      <c r="R164" s="143">
        <f t="shared" si="17"/>
        <v>86000000</v>
      </c>
      <c r="S164" s="143">
        <f t="shared" si="18"/>
        <v>1423969251.581665</v>
      </c>
    </row>
    <row r="165" spans="1:19" x14ac:dyDescent="0.3">
      <c r="A165" s="27"/>
      <c r="B165" s="231"/>
      <c r="C165" s="37">
        <v>6</v>
      </c>
      <c r="D165" s="213">
        <v>1600000</v>
      </c>
      <c r="E165" s="210">
        <v>0</v>
      </c>
      <c r="F165" s="141">
        <v>0</v>
      </c>
      <c r="G165" s="195">
        <v>0</v>
      </c>
      <c r="H165" s="141">
        <v>16000000</v>
      </c>
      <c r="I165" s="141">
        <v>70000000</v>
      </c>
      <c r="J165" s="141">
        <v>54000000</v>
      </c>
      <c r="K165" s="202">
        <f t="shared" si="13"/>
        <v>385407991.71279627</v>
      </c>
      <c r="L165" s="144">
        <v>1.7999999999999999E-2</v>
      </c>
      <c r="M165" s="48">
        <v>50000</v>
      </c>
      <c r="N165" s="163">
        <f t="shared" si="16"/>
        <v>1010747706.3973387</v>
      </c>
      <c r="O165" s="34">
        <v>1.7999999999999999E-2</v>
      </c>
      <c r="P165" s="48">
        <f t="shared" si="14"/>
        <v>1010797706.3973387</v>
      </c>
      <c r="Q165" s="216">
        <f t="shared" si="15"/>
        <v>1396205698.1101351</v>
      </c>
      <c r="R165" s="143">
        <f t="shared" si="17"/>
        <v>86000000</v>
      </c>
      <c r="S165" s="143">
        <f t="shared" si="18"/>
        <v>1450205698.1101351</v>
      </c>
    </row>
    <row r="166" spans="1:19" x14ac:dyDescent="0.3">
      <c r="A166" s="27"/>
      <c r="B166" s="231"/>
      <c r="C166" s="37">
        <v>7</v>
      </c>
      <c r="D166" s="213">
        <v>1600000</v>
      </c>
      <c r="E166" s="210">
        <v>0</v>
      </c>
      <c r="F166" s="141">
        <v>0</v>
      </c>
      <c r="G166" s="195">
        <v>0</v>
      </c>
      <c r="H166" s="141">
        <v>16000000</v>
      </c>
      <c r="I166" s="141">
        <v>70000000</v>
      </c>
      <c r="J166" s="141">
        <v>54000000</v>
      </c>
      <c r="K166" s="202">
        <f t="shared" si="13"/>
        <v>392345335.56362659</v>
      </c>
      <c r="L166" s="144">
        <v>1.7999999999999999E-2</v>
      </c>
      <c r="M166" s="48">
        <v>50000</v>
      </c>
      <c r="N166" s="163">
        <f t="shared" si="16"/>
        <v>1030519065.1124909</v>
      </c>
      <c r="O166" s="34">
        <v>1.7999999999999999E-2</v>
      </c>
      <c r="P166" s="48">
        <f t="shared" si="14"/>
        <v>1030569065.1124909</v>
      </c>
      <c r="Q166" s="216">
        <f t="shared" si="15"/>
        <v>1422914400.6761174</v>
      </c>
      <c r="R166" s="143">
        <f t="shared" si="17"/>
        <v>86000000</v>
      </c>
      <c r="S166" s="143">
        <f t="shared" si="18"/>
        <v>1476914400.6761174</v>
      </c>
    </row>
    <row r="167" spans="1:19" x14ac:dyDescent="0.3">
      <c r="A167" s="27"/>
      <c r="B167" s="231"/>
      <c r="C167" s="37">
        <v>8</v>
      </c>
      <c r="D167" s="213">
        <v>1600000</v>
      </c>
      <c r="E167" s="210">
        <v>0</v>
      </c>
      <c r="F167" s="141">
        <v>0</v>
      </c>
      <c r="G167" s="195">
        <v>0</v>
      </c>
      <c r="H167" s="141">
        <v>16000000</v>
      </c>
      <c r="I167" s="141">
        <v>70000000</v>
      </c>
      <c r="J167" s="141">
        <v>54000000</v>
      </c>
      <c r="K167" s="202">
        <f t="shared" si="13"/>
        <v>399407551.60377187</v>
      </c>
      <c r="L167" s="144">
        <v>1.7999999999999999E-2</v>
      </c>
      <c r="M167" s="48">
        <v>50000</v>
      </c>
      <c r="N167" s="163">
        <f t="shared" si="16"/>
        <v>1050646308.2845157</v>
      </c>
      <c r="O167" s="34">
        <v>1.7999999999999999E-2</v>
      </c>
      <c r="P167" s="48">
        <f t="shared" si="14"/>
        <v>1050696308.2845157</v>
      </c>
      <c r="Q167" s="216">
        <f t="shared" si="15"/>
        <v>1450103859.8882875</v>
      </c>
      <c r="R167" s="143">
        <f t="shared" si="17"/>
        <v>86000000</v>
      </c>
      <c r="S167" s="143">
        <f t="shared" si="18"/>
        <v>1504103859.8882875</v>
      </c>
    </row>
    <row r="168" spans="1:19" x14ac:dyDescent="0.3">
      <c r="A168" s="27"/>
      <c r="B168" s="231"/>
      <c r="C168" s="37">
        <v>9</v>
      </c>
      <c r="D168" s="213">
        <v>1600000</v>
      </c>
      <c r="E168" s="210">
        <v>0</v>
      </c>
      <c r="F168" s="141">
        <v>0</v>
      </c>
      <c r="G168" s="195">
        <v>0</v>
      </c>
      <c r="H168" s="141">
        <v>16000000</v>
      </c>
      <c r="I168" s="141">
        <v>70000000</v>
      </c>
      <c r="J168" s="141">
        <v>54000000</v>
      </c>
      <c r="K168" s="202">
        <f t="shared" si="13"/>
        <v>406596887.53263974</v>
      </c>
      <c r="L168" s="144">
        <v>1.7999999999999999E-2</v>
      </c>
      <c r="M168" s="48">
        <v>50000</v>
      </c>
      <c r="N168" s="163">
        <f t="shared" si="16"/>
        <v>1071135841.833637</v>
      </c>
      <c r="O168" s="34">
        <v>1.7999999999999999E-2</v>
      </c>
      <c r="P168" s="48">
        <f t="shared" si="14"/>
        <v>1071185841.833637</v>
      </c>
      <c r="Q168" s="216">
        <f t="shared" si="15"/>
        <v>1477782729.3662767</v>
      </c>
      <c r="R168" s="143">
        <f t="shared" si="17"/>
        <v>86000000</v>
      </c>
      <c r="S168" s="143">
        <f t="shared" si="18"/>
        <v>1531782729.3662767</v>
      </c>
    </row>
    <row r="169" spans="1:19" x14ac:dyDescent="0.3">
      <c r="A169" s="27"/>
      <c r="B169" s="231"/>
      <c r="C169" s="37">
        <v>10</v>
      </c>
      <c r="D169" s="213">
        <v>1600000</v>
      </c>
      <c r="E169" s="210">
        <v>0</v>
      </c>
      <c r="F169" s="141">
        <v>0</v>
      </c>
      <c r="G169" s="195">
        <v>0</v>
      </c>
      <c r="H169" s="141">
        <v>16000000</v>
      </c>
      <c r="I169" s="141">
        <v>70000000</v>
      </c>
      <c r="J169" s="141">
        <v>54000000</v>
      </c>
      <c r="K169" s="202">
        <f t="shared" si="13"/>
        <v>413915631.50822723</v>
      </c>
      <c r="L169" s="144">
        <v>1.7999999999999999E-2</v>
      </c>
      <c r="M169" s="48">
        <v>50000</v>
      </c>
      <c r="N169" s="163">
        <f t="shared" si="16"/>
        <v>1091994186.9866424</v>
      </c>
      <c r="O169" s="34">
        <v>1.7999999999999999E-2</v>
      </c>
      <c r="P169" s="48">
        <f t="shared" si="14"/>
        <v>1092044186.9866424</v>
      </c>
      <c r="Q169" s="216">
        <f t="shared" si="15"/>
        <v>1505959818.4948697</v>
      </c>
      <c r="R169" s="143">
        <f t="shared" si="17"/>
        <v>86000000</v>
      </c>
      <c r="S169" s="143">
        <f t="shared" si="18"/>
        <v>1559959818.4948697</v>
      </c>
    </row>
    <row r="170" spans="1:19" ht="17.25" thickBot="1" x14ac:dyDescent="0.35">
      <c r="A170" s="27"/>
      <c r="B170" s="231"/>
      <c r="C170" s="39">
        <v>11</v>
      </c>
      <c r="D170" s="213">
        <v>1600000</v>
      </c>
      <c r="E170" s="210">
        <v>0</v>
      </c>
      <c r="F170" s="141">
        <v>0</v>
      </c>
      <c r="G170" s="195">
        <v>0</v>
      </c>
      <c r="H170" s="141">
        <v>16000000</v>
      </c>
      <c r="I170" s="141">
        <v>70000000</v>
      </c>
      <c r="J170" s="141">
        <v>54000000</v>
      </c>
      <c r="K170" s="202">
        <f t="shared" si="13"/>
        <v>421366112.87537533</v>
      </c>
      <c r="L170" s="144">
        <v>1.7999999999999999E-2</v>
      </c>
      <c r="M170" s="48">
        <v>50000</v>
      </c>
      <c r="N170" s="163">
        <f t="shared" si="16"/>
        <v>1113227982.352402</v>
      </c>
      <c r="O170" s="121">
        <v>1.7999999999999999E-2</v>
      </c>
      <c r="P170" s="48">
        <f t="shared" si="14"/>
        <v>1113277982.352402</v>
      </c>
      <c r="Q170" s="216">
        <f t="shared" si="15"/>
        <v>1534644095.2277772</v>
      </c>
      <c r="R170" s="143">
        <f t="shared" si="17"/>
        <v>86000000</v>
      </c>
      <c r="S170" s="143">
        <f t="shared" si="18"/>
        <v>1588644095.2277772</v>
      </c>
    </row>
    <row r="171" spans="1:19" ht="17.25" thickBot="1" x14ac:dyDescent="0.35">
      <c r="A171" s="27"/>
      <c r="B171" s="231"/>
      <c r="C171" s="29">
        <v>12</v>
      </c>
      <c r="D171" s="213">
        <v>1600000</v>
      </c>
      <c r="E171" s="210">
        <v>0</v>
      </c>
      <c r="F171" s="141">
        <v>0</v>
      </c>
      <c r="G171" s="195">
        <v>0</v>
      </c>
      <c r="H171" s="141">
        <v>16000000</v>
      </c>
      <c r="I171" s="141">
        <v>70000000</v>
      </c>
      <c r="J171" s="141">
        <v>54000000</v>
      </c>
      <c r="K171" s="202">
        <f t="shared" si="13"/>
        <v>428950702.90713209</v>
      </c>
      <c r="L171" s="144">
        <v>1.7999999999999999E-2</v>
      </c>
      <c r="M171" s="48">
        <v>50000</v>
      </c>
      <c r="N171" s="163">
        <f t="shared" si="16"/>
        <v>1134843986.0347452</v>
      </c>
      <c r="O171" s="122">
        <v>1.7999999999999999E-2</v>
      </c>
      <c r="P171" s="48">
        <f t="shared" si="14"/>
        <v>1134893986.0347452</v>
      </c>
      <c r="Q171" s="216">
        <f t="shared" si="15"/>
        <v>1563844688.9418774</v>
      </c>
      <c r="R171" s="143">
        <f t="shared" si="17"/>
        <v>86000000</v>
      </c>
      <c r="S171" s="143">
        <f t="shared" si="18"/>
        <v>1617844688.9418774</v>
      </c>
    </row>
    <row r="172" spans="1:19" x14ac:dyDescent="0.3">
      <c r="A172" s="27">
        <v>15</v>
      </c>
      <c r="B172" s="231">
        <v>2036</v>
      </c>
      <c r="C172" s="36">
        <v>1</v>
      </c>
      <c r="D172" s="213">
        <v>1600000</v>
      </c>
      <c r="E172" s="210">
        <v>0</v>
      </c>
      <c r="F172" s="141">
        <v>0</v>
      </c>
      <c r="G172" s="195">
        <v>0</v>
      </c>
      <c r="H172" s="141">
        <v>16000000</v>
      </c>
      <c r="I172" s="141">
        <v>70000000</v>
      </c>
      <c r="J172" s="141">
        <v>54000000</v>
      </c>
      <c r="K172" s="202">
        <f t="shared" si="13"/>
        <v>436671815.55946046</v>
      </c>
      <c r="L172" s="144">
        <v>1.7999999999999999E-2</v>
      </c>
      <c r="M172" s="48">
        <v>50000</v>
      </c>
      <c r="N172" s="163">
        <f t="shared" si="16"/>
        <v>1140939561.9788842</v>
      </c>
      <c r="O172" s="120">
        <v>4.0000000000000001E-3</v>
      </c>
      <c r="P172" s="48">
        <f t="shared" si="14"/>
        <v>1140989561.9788842</v>
      </c>
      <c r="Q172" s="216">
        <f t="shared" si="15"/>
        <v>1577661377.5383446</v>
      </c>
      <c r="R172" s="143">
        <f t="shared" si="17"/>
        <v>86000000</v>
      </c>
      <c r="S172" s="143">
        <f t="shared" si="18"/>
        <v>1631661377.5383446</v>
      </c>
    </row>
    <row r="173" spans="1:19" x14ac:dyDescent="0.3">
      <c r="A173" s="27"/>
      <c r="B173" s="231"/>
      <c r="C173" s="37">
        <v>2</v>
      </c>
      <c r="D173" s="213">
        <v>1600000</v>
      </c>
      <c r="E173" s="210">
        <v>0</v>
      </c>
      <c r="F173" s="141">
        <v>0</v>
      </c>
      <c r="G173" s="195">
        <v>0</v>
      </c>
      <c r="H173" s="141">
        <v>16000000</v>
      </c>
      <c r="I173" s="141">
        <v>70000000</v>
      </c>
      <c r="J173" s="141">
        <v>54000000</v>
      </c>
      <c r="K173" s="202">
        <f t="shared" si="13"/>
        <v>444531908.23953074</v>
      </c>
      <c r="L173" s="144">
        <v>1.7999999999999999E-2</v>
      </c>
      <c r="M173" s="48">
        <v>50000</v>
      </c>
      <c r="N173" s="163">
        <f t="shared" si="16"/>
        <v>1163054374.0945041</v>
      </c>
      <c r="O173" s="34">
        <v>1.7999999999999999E-2</v>
      </c>
      <c r="P173" s="48">
        <f t="shared" si="14"/>
        <v>1163104374.0945041</v>
      </c>
      <c r="Q173" s="216">
        <f t="shared" si="15"/>
        <v>1607636282.3340349</v>
      </c>
      <c r="R173" s="143">
        <f t="shared" si="17"/>
        <v>86000000</v>
      </c>
      <c r="S173" s="143">
        <f t="shared" si="18"/>
        <v>1661636282.3340349</v>
      </c>
    </row>
    <row r="174" spans="1:19" x14ac:dyDescent="0.3">
      <c r="A174" s="27"/>
      <c r="B174" s="231"/>
      <c r="C174" s="37">
        <v>3</v>
      </c>
      <c r="D174" s="213">
        <v>1600000</v>
      </c>
      <c r="E174" s="210">
        <v>0</v>
      </c>
      <c r="F174" s="141">
        <v>0</v>
      </c>
      <c r="G174" s="195">
        <v>0</v>
      </c>
      <c r="H174" s="141">
        <v>16000000</v>
      </c>
      <c r="I174" s="141">
        <v>70000000</v>
      </c>
      <c r="J174" s="141">
        <v>54000000</v>
      </c>
      <c r="K174" s="202">
        <f t="shared" si="13"/>
        <v>452533482.58784229</v>
      </c>
      <c r="L174" s="144">
        <v>1.7999999999999999E-2</v>
      </c>
      <c r="M174" s="48">
        <v>50000</v>
      </c>
      <c r="N174" s="163">
        <f t="shared" si="16"/>
        <v>1185567252.8282051</v>
      </c>
      <c r="O174" s="34">
        <v>1.7999999999999999E-2</v>
      </c>
      <c r="P174" s="48">
        <f t="shared" si="14"/>
        <v>1185617252.8282051</v>
      </c>
      <c r="Q174" s="216">
        <f t="shared" si="15"/>
        <v>1638150735.4160473</v>
      </c>
      <c r="R174" s="143">
        <f t="shared" si="17"/>
        <v>86000000</v>
      </c>
      <c r="S174" s="143">
        <f t="shared" si="18"/>
        <v>1692150735.4160473</v>
      </c>
    </row>
    <row r="175" spans="1:19" x14ac:dyDescent="0.3">
      <c r="A175" s="27"/>
      <c r="B175" s="231"/>
      <c r="C175" s="37">
        <v>4</v>
      </c>
      <c r="D175" s="213">
        <v>1600000</v>
      </c>
      <c r="E175" s="210">
        <v>0</v>
      </c>
      <c r="F175" s="141">
        <v>0</v>
      </c>
      <c r="G175" s="195">
        <v>0</v>
      </c>
      <c r="H175" s="141">
        <v>16000000</v>
      </c>
      <c r="I175" s="141">
        <v>70000000</v>
      </c>
      <c r="J175" s="141">
        <v>54000000</v>
      </c>
      <c r="K175" s="202">
        <f t="shared" si="13"/>
        <v>460679085.27442342</v>
      </c>
      <c r="L175" s="144">
        <v>1.7999999999999999E-2</v>
      </c>
      <c r="M175" s="48">
        <v>50000</v>
      </c>
      <c r="N175" s="163">
        <f t="shared" si="16"/>
        <v>1208485363.3791127</v>
      </c>
      <c r="O175" s="34">
        <v>1.7999999999999999E-2</v>
      </c>
      <c r="P175" s="48">
        <f t="shared" si="14"/>
        <v>1208535363.3791127</v>
      </c>
      <c r="Q175" s="216">
        <f t="shared" si="15"/>
        <v>1669214448.6535361</v>
      </c>
      <c r="R175" s="143">
        <f t="shared" si="17"/>
        <v>86000000</v>
      </c>
      <c r="S175" s="143">
        <f t="shared" si="18"/>
        <v>1723214448.6535361</v>
      </c>
    </row>
    <row r="176" spans="1:19" x14ac:dyDescent="0.3">
      <c r="A176" s="27"/>
      <c r="B176" s="231"/>
      <c r="C176" s="37">
        <v>5</v>
      </c>
      <c r="D176" s="213">
        <v>1600000</v>
      </c>
      <c r="E176" s="210">
        <v>0</v>
      </c>
      <c r="F176" s="141">
        <v>0</v>
      </c>
      <c r="G176" s="195">
        <v>0</v>
      </c>
      <c r="H176" s="141">
        <v>16000000</v>
      </c>
      <c r="I176" s="141">
        <v>70000000</v>
      </c>
      <c r="J176" s="141">
        <v>54000000</v>
      </c>
      <c r="K176" s="202">
        <f t="shared" si="13"/>
        <v>468971308.80936307</v>
      </c>
      <c r="L176" s="144">
        <v>1.7999999999999999E-2</v>
      </c>
      <c r="M176" s="48">
        <v>50000</v>
      </c>
      <c r="N176" s="163">
        <f t="shared" si="16"/>
        <v>1231815999.9199367</v>
      </c>
      <c r="O176" s="34">
        <v>1.7999999999999999E-2</v>
      </c>
      <c r="P176" s="48">
        <f t="shared" si="14"/>
        <v>1231865999.9199367</v>
      </c>
      <c r="Q176" s="216">
        <f t="shared" si="15"/>
        <v>1700837308.7292998</v>
      </c>
      <c r="R176" s="143">
        <f t="shared" si="17"/>
        <v>86000000</v>
      </c>
      <c r="S176" s="143">
        <f t="shared" si="18"/>
        <v>1754837308.7292998</v>
      </c>
    </row>
    <row r="177" spans="1:19" x14ac:dyDescent="0.3">
      <c r="A177" s="27"/>
      <c r="B177" s="231"/>
      <c r="C177" s="37">
        <v>6</v>
      </c>
      <c r="D177" s="213">
        <v>1600000</v>
      </c>
      <c r="E177" s="210">
        <v>0</v>
      </c>
      <c r="F177" s="141">
        <v>0</v>
      </c>
      <c r="G177" s="195">
        <v>0</v>
      </c>
      <c r="H177" s="141">
        <v>16000000</v>
      </c>
      <c r="I177" s="141">
        <v>70000000</v>
      </c>
      <c r="J177" s="141">
        <v>54000000</v>
      </c>
      <c r="K177" s="202">
        <f t="shared" si="13"/>
        <v>477412792.3679316</v>
      </c>
      <c r="L177" s="144">
        <v>1.7999999999999999E-2</v>
      </c>
      <c r="M177" s="48">
        <v>50000</v>
      </c>
      <c r="N177" s="163">
        <f t="shared" si="16"/>
        <v>1255566587.9184954</v>
      </c>
      <c r="O177" s="34">
        <v>1.7999999999999999E-2</v>
      </c>
      <c r="P177" s="48">
        <f t="shared" si="14"/>
        <v>1255616587.9184954</v>
      </c>
      <c r="Q177" s="216">
        <f t="shared" si="15"/>
        <v>1733029380.286427</v>
      </c>
      <c r="R177" s="143">
        <f t="shared" si="17"/>
        <v>86000000</v>
      </c>
      <c r="S177" s="143">
        <f t="shared" si="18"/>
        <v>1787029380.286427</v>
      </c>
    </row>
    <row r="178" spans="1:19" x14ac:dyDescent="0.3">
      <c r="A178" s="27"/>
      <c r="B178" s="231"/>
      <c r="C178" s="37">
        <v>7</v>
      </c>
      <c r="D178" s="213">
        <v>1600000</v>
      </c>
      <c r="E178" s="210">
        <v>0</v>
      </c>
      <c r="F178" s="141">
        <v>0</v>
      </c>
      <c r="G178" s="195">
        <v>0</v>
      </c>
      <c r="H178" s="141">
        <v>16000000</v>
      </c>
      <c r="I178" s="141">
        <v>70000000</v>
      </c>
      <c r="J178" s="141">
        <v>54000000</v>
      </c>
      <c r="K178" s="202">
        <f t="shared" si="13"/>
        <v>486006222.63055438</v>
      </c>
      <c r="L178" s="144">
        <v>1.7999999999999999E-2</v>
      </c>
      <c r="M178" s="48">
        <v>50000</v>
      </c>
      <c r="N178" s="163">
        <f t="shared" si="16"/>
        <v>1279744686.5010283</v>
      </c>
      <c r="O178" s="34">
        <v>1.7999999999999999E-2</v>
      </c>
      <c r="P178" s="48">
        <f t="shared" si="14"/>
        <v>1279794686.5010283</v>
      </c>
      <c r="Q178" s="216">
        <f t="shared" si="15"/>
        <v>1765800909.1315827</v>
      </c>
      <c r="R178" s="143">
        <f t="shared" si="17"/>
        <v>86000000</v>
      </c>
      <c r="S178" s="143">
        <f t="shared" si="18"/>
        <v>1819800909.1315827</v>
      </c>
    </row>
    <row r="179" spans="1:19" x14ac:dyDescent="0.3">
      <c r="A179" s="27"/>
      <c r="B179" s="231"/>
      <c r="C179" s="37">
        <v>8</v>
      </c>
      <c r="D179" s="213">
        <v>1600000</v>
      </c>
      <c r="E179" s="210">
        <v>0</v>
      </c>
      <c r="F179" s="141">
        <v>0</v>
      </c>
      <c r="G179" s="195">
        <v>0</v>
      </c>
      <c r="H179" s="141">
        <v>16000000</v>
      </c>
      <c r="I179" s="141">
        <v>70000000</v>
      </c>
      <c r="J179" s="141">
        <v>54000000</v>
      </c>
      <c r="K179" s="202">
        <f t="shared" si="13"/>
        <v>494754334.63790435</v>
      </c>
      <c r="L179" s="144">
        <v>1.7999999999999999E-2</v>
      </c>
      <c r="M179" s="48">
        <v>50000</v>
      </c>
      <c r="N179" s="163">
        <f t="shared" si="16"/>
        <v>1304357990.8580468</v>
      </c>
      <c r="O179" s="34">
        <v>1.7999999999999999E-2</v>
      </c>
      <c r="P179" s="48">
        <f t="shared" si="14"/>
        <v>1304407990.8580468</v>
      </c>
      <c r="Q179" s="216">
        <f t="shared" si="15"/>
        <v>1799162325.4959512</v>
      </c>
      <c r="R179" s="143">
        <f t="shared" si="17"/>
        <v>86000000</v>
      </c>
      <c r="S179" s="143">
        <f t="shared" si="18"/>
        <v>1853162325.4959512</v>
      </c>
    </row>
    <row r="180" spans="1:19" x14ac:dyDescent="0.3">
      <c r="A180" s="27"/>
      <c r="B180" s="231"/>
      <c r="C180" s="37">
        <v>9</v>
      </c>
      <c r="D180" s="213">
        <v>1600000</v>
      </c>
      <c r="E180" s="210">
        <v>0</v>
      </c>
      <c r="F180" s="141">
        <v>0</v>
      </c>
      <c r="G180" s="195">
        <v>0</v>
      </c>
      <c r="H180" s="141">
        <v>16000000</v>
      </c>
      <c r="I180" s="141">
        <v>70000000</v>
      </c>
      <c r="J180" s="141">
        <v>54000000</v>
      </c>
      <c r="K180" s="202">
        <f t="shared" si="13"/>
        <v>503659912.66138661</v>
      </c>
      <c r="L180" s="144">
        <v>1.7999999999999999E-2</v>
      </c>
      <c r="M180" s="48">
        <v>50000</v>
      </c>
      <c r="N180" s="163">
        <f t="shared" si="16"/>
        <v>1329414334.6934917</v>
      </c>
      <c r="O180" s="34">
        <v>1.7999999999999999E-2</v>
      </c>
      <c r="P180" s="48">
        <f t="shared" si="14"/>
        <v>1329464334.6934917</v>
      </c>
      <c r="Q180" s="216">
        <f t="shared" si="15"/>
        <v>1833124247.3548784</v>
      </c>
      <c r="R180" s="143">
        <f t="shared" si="17"/>
        <v>86000000</v>
      </c>
      <c r="S180" s="143">
        <f t="shared" si="18"/>
        <v>1887124247.3548784</v>
      </c>
    </row>
    <row r="181" spans="1:19" x14ac:dyDescent="0.3">
      <c r="A181" s="27"/>
      <c r="B181" s="231"/>
      <c r="C181" s="37">
        <v>10</v>
      </c>
      <c r="D181" s="213">
        <v>1600000</v>
      </c>
      <c r="E181" s="210">
        <v>0</v>
      </c>
      <c r="F181" s="141">
        <v>0</v>
      </c>
      <c r="G181" s="195">
        <v>0</v>
      </c>
      <c r="H181" s="141">
        <v>16000000</v>
      </c>
      <c r="I181" s="141">
        <v>70000000</v>
      </c>
      <c r="J181" s="141">
        <v>54000000</v>
      </c>
      <c r="K181" s="202">
        <f t="shared" si="13"/>
        <v>512725791.08929157</v>
      </c>
      <c r="L181" s="144">
        <v>1.7999999999999999E-2</v>
      </c>
      <c r="M181" s="48">
        <v>50000</v>
      </c>
      <c r="N181" s="163">
        <f t="shared" si="16"/>
        <v>1354921692.7179747</v>
      </c>
      <c r="O181" s="34">
        <v>1.7999999999999999E-2</v>
      </c>
      <c r="P181" s="48">
        <f t="shared" si="14"/>
        <v>1354971692.7179747</v>
      </c>
      <c r="Q181" s="216">
        <f t="shared" si="15"/>
        <v>1867697483.8072662</v>
      </c>
      <c r="R181" s="143">
        <f t="shared" si="17"/>
        <v>86000000</v>
      </c>
      <c r="S181" s="143">
        <f t="shared" si="18"/>
        <v>1921697483.8072662</v>
      </c>
    </row>
    <row r="182" spans="1:19" ht="17.25" thickBot="1" x14ac:dyDescent="0.35">
      <c r="A182" s="27"/>
      <c r="B182" s="231"/>
      <c r="C182" s="39">
        <v>11</v>
      </c>
      <c r="D182" s="213">
        <v>1600000</v>
      </c>
      <c r="E182" s="210">
        <v>0</v>
      </c>
      <c r="F182" s="141">
        <v>0</v>
      </c>
      <c r="G182" s="195">
        <v>0</v>
      </c>
      <c r="H182" s="141">
        <v>16000000</v>
      </c>
      <c r="I182" s="141">
        <v>70000000</v>
      </c>
      <c r="J182" s="141">
        <v>54000000</v>
      </c>
      <c r="K182" s="202">
        <f t="shared" si="13"/>
        <v>521954855.32889885</v>
      </c>
      <c r="L182" s="144">
        <v>1.7999999999999999E-2</v>
      </c>
      <c r="M182" s="48">
        <v>50000</v>
      </c>
      <c r="N182" s="163">
        <f t="shared" si="16"/>
        <v>1380888183.1868982</v>
      </c>
      <c r="O182" s="121">
        <v>1.7999999999999999E-2</v>
      </c>
      <c r="P182" s="48">
        <f t="shared" si="14"/>
        <v>1380938183.1868982</v>
      </c>
      <c r="Q182" s="216">
        <f t="shared" si="15"/>
        <v>1902893038.5157971</v>
      </c>
      <c r="R182" s="143">
        <f t="shared" si="17"/>
        <v>86000000</v>
      </c>
      <c r="S182" s="143">
        <f t="shared" si="18"/>
        <v>1956893038.5157971</v>
      </c>
    </row>
    <row r="183" spans="1:19" ht="17.25" thickBot="1" x14ac:dyDescent="0.35">
      <c r="A183" s="27"/>
      <c r="B183" s="231"/>
      <c r="C183" s="29">
        <v>12</v>
      </c>
      <c r="D183" s="213">
        <v>1600000</v>
      </c>
      <c r="E183" s="210">
        <v>0</v>
      </c>
      <c r="F183" s="141">
        <v>0</v>
      </c>
      <c r="G183" s="195">
        <v>0</v>
      </c>
      <c r="H183" s="141">
        <v>16000000</v>
      </c>
      <c r="I183" s="141">
        <v>70000000</v>
      </c>
      <c r="J183" s="141">
        <v>54000000</v>
      </c>
      <c r="K183" s="202">
        <f t="shared" si="13"/>
        <v>531350042.724819</v>
      </c>
      <c r="L183" s="144">
        <v>1.7999999999999999E-2</v>
      </c>
      <c r="M183" s="48">
        <v>50000</v>
      </c>
      <c r="N183" s="163">
        <f t="shared" si="16"/>
        <v>1407322070.4842625</v>
      </c>
      <c r="O183" s="122">
        <v>1.7999999999999999E-2</v>
      </c>
      <c r="P183" s="48">
        <f t="shared" si="14"/>
        <v>1407372070.4842625</v>
      </c>
      <c r="Q183" s="216">
        <f t="shared" si="15"/>
        <v>1938722113.2090814</v>
      </c>
      <c r="R183" s="143">
        <f t="shared" si="17"/>
        <v>86000000</v>
      </c>
      <c r="S183" s="143">
        <f t="shared" si="18"/>
        <v>1992722113.2090814</v>
      </c>
    </row>
    <row r="184" spans="1:19" x14ac:dyDescent="0.3">
      <c r="A184" s="27">
        <v>16</v>
      </c>
      <c r="B184" s="231">
        <v>2037</v>
      </c>
      <c r="C184" s="36">
        <v>1</v>
      </c>
      <c r="D184" s="213">
        <v>1600000</v>
      </c>
      <c r="E184" s="210">
        <v>0</v>
      </c>
      <c r="F184" s="141">
        <v>0</v>
      </c>
      <c r="G184" s="195">
        <v>0</v>
      </c>
      <c r="H184" s="141">
        <v>16000000</v>
      </c>
      <c r="I184" s="141">
        <v>70000000</v>
      </c>
      <c r="J184" s="141">
        <v>54000000</v>
      </c>
      <c r="K184" s="202">
        <f t="shared" si="13"/>
        <v>540914343.49386573</v>
      </c>
      <c r="L184" s="144">
        <v>1.7999999999999999E-2</v>
      </c>
      <c r="M184" s="48">
        <v>50000</v>
      </c>
      <c r="N184" s="163">
        <f t="shared" si="16"/>
        <v>1414507558.7661996</v>
      </c>
      <c r="O184" s="120">
        <v>4.0000000000000001E-3</v>
      </c>
      <c r="P184" s="48">
        <f t="shared" si="14"/>
        <v>1414557558.7661996</v>
      </c>
      <c r="Q184" s="216">
        <f t="shared" si="15"/>
        <v>1955471902.2600653</v>
      </c>
      <c r="R184" s="143">
        <f t="shared" si="17"/>
        <v>86000000</v>
      </c>
      <c r="S184" s="143">
        <f t="shared" si="18"/>
        <v>2009471902.2600653</v>
      </c>
    </row>
    <row r="185" spans="1:19" x14ac:dyDescent="0.3">
      <c r="A185" s="27"/>
      <c r="B185" s="231"/>
      <c r="C185" s="37">
        <v>2</v>
      </c>
      <c r="D185" s="213">
        <v>1600000</v>
      </c>
      <c r="E185" s="210">
        <v>0</v>
      </c>
      <c r="F185" s="141">
        <v>0</v>
      </c>
      <c r="G185" s="195">
        <v>0</v>
      </c>
      <c r="H185" s="141">
        <v>16000000</v>
      </c>
      <c r="I185" s="141">
        <v>70000000</v>
      </c>
      <c r="J185" s="141">
        <v>54000000</v>
      </c>
      <c r="K185" s="202">
        <f t="shared" si="13"/>
        <v>550650801.67675531</v>
      </c>
      <c r="L185" s="144">
        <v>1.7999999999999999E-2</v>
      </c>
      <c r="M185" s="48">
        <v>50000</v>
      </c>
      <c r="N185" s="163">
        <f t="shared" si="16"/>
        <v>1441546594.8239913</v>
      </c>
      <c r="O185" s="34">
        <v>1.7999999999999999E-2</v>
      </c>
      <c r="P185" s="48">
        <f t="shared" si="14"/>
        <v>1441596594.8239913</v>
      </c>
      <c r="Q185" s="216">
        <f t="shared" si="15"/>
        <v>1992247396.5007467</v>
      </c>
      <c r="R185" s="143">
        <f t="shared" si="17"/>
        <v>86000000</v>
      </c>
      <c r="S185" s="143">
        <f t="shared" si="18"/>
        <v>2046247396.5007467</v>
      </c>
    </row>
    <row r="186" spans="1:19" x14ac:dyDescent="0.3">
      <c r="A186" s="27"/>
      <c r="B186" s="231"/>
      <c r="C186" s="37">
        <v>3</v>
      </c>
      <c r="D186" s="213">
        <v>1600000</v>
      </c>
      <c r="E186" s="210">
        <v>0</v>
      </c>
      <c r="F186" s="141">
        <v>0</v>
      </c>
      <c r="G186" s="195">
        <v>0</v>
      </c>
      <c r="H186" s="141">
        <v>16000000</v>
      </c>
      <c r="I186" s="141">
        <v>70000000</v>
      </c>
      <c r="J186" s="141">
        <v>54000000</v>
      </c>
      <c r="K186" s="202">
        <f t="shared" si="13"/>
        <v>560562516.10693693</v>
      </c>
      <c r="L186" s="144">
        <v>1.7999999999999999E-2</v>
      </c>
      <c r="M186" s="48">
        <v>50000</v>
      </c>
      <c r="N186" s="163">
        <f t="shared" si="16"/>
        <v>1469072333.5308232</v>
      </c>
      <c r="O186" s="34">
        <v>1.7999999999999999E-2</v>
      </c>
      <c r="P186" s="48">
        <f t="shared" si="14"/>
        <v>1469122333.5308232</v>
      </c>
      <c r="Q186" s="216">
        <f t="shared" si="15"/>
        <v>2029684849.6377602</v>
      </c>
      <c r="R186" s="143">
        <f t="shared" si="17"/>
        <v>86000000</v>
      </c>
      <c r="S186" s="143">
        <f t="shared" si="18"/>
        <v>2083684849.6377602</v>
      </c>
    </row>
    <row r="187" spans="1:19" x14ac:dyDescent="0.3">
      <c r="A187" s="27"/>
      <c r="B187" s="231"/>
      <c r="C187" s="37">
        <v>4</v>
      </c>
      <c r="D187" s="213">
        <v>1600000</v>
      </c>
      <c r="E187" s="210">
        <v>0</v>
      </c>
      <c r="F187" s="141">
        <v>0</v>
      </c>
      <c r="G187" s="195">
        <v>0</v>
      </c>
      <c r="H187" s="141">
        <v>16000000</v>
      </c>
      <c r="I187" s="141">
        <v>70000000</v>
      </c>
      <c r="J187" s="141">
        <v>54000000</v>
      </c>
      <c r="K187" s="202">
        <f t="shared" si="13"/>
        <v>570652641.39686179</v>
      </c>
      <c r="L187" s="144">
        <v>1.7999999999999999E-2</v>
      </c>
      <c r="M187" s="48">
        <v>50000</v>
      </c>
      <c r="N187" s="163">
        <f t="shared" si="16"/>
        <v>1497093535.5343781</v>
      </c>
      <c r="O187" s="34">
        <v>1.7999999999999999E-2</v>
      </c>
      <c r="P187" s="48">
        <f t="shared" si="14"/>
        <v>1497143535.5343781</v>
      </c>
      <c r="Q187" s="216">
        <f t="shared" si="15"/>
        <v>2067796176.9312398</v>
      </c>
      <c r="R187" s="143">
        <f t="shared" si="17"/>
        <v>86000000</v>
      </c>
      <c r="S187" s="143">
        <f t="shared" si="18"/>
        <v>2121796176.9312398</v>
      </c>
    </row>
    <row r="188" spans="1:19" x14ac:dyDescent="0.3">
      <c r="A188" s="27"/>
      <c r="B188" s="231"/>
      <c r="C188" s="37">
        <v>5</v>
      </c>
      <c r="D188" s="213">
        <v>1600000</v>
      </c>
      <c r="E188" s="210">
        <v>0</v>
      </c>
      <c r="F188" s="141">
        <v>0</v>
      </c>
      <c r="G188" s="195">
        <v>0</v>
      </c>
      <c r="H188" s="141">
        <v>16000000</v>
      </c>
      <c r="I188" s="141">
        <v>70000000</v>
      </c>
      <c r="J188" s="141">
        <v>54000000</v>
      </c>
      <c r="K188" s="202">
        <f t="shared" si="13"/>
        <v>580924388.94200528</v>
      </c>
      <c r="L188" s="144">
        <v>1.7999999999999999E-2</v>
      </c>
      <c r="M188" s="48">
        <v>50000</v>
      </c>
      <c r="N188" s="163">
        <f t="shared" si="16"/>
        <v>1525619119.1739969</v>
      </c>
      <c r="O188" s="34">
        <v>1.7999999999999999E-2</v>
      </c>
      <c r="P188" s="48">
        <f t="shared" si="14"/>
        <v>1525669119.1739969</v>
      </c>
      <c r="Q188" s="216">
        <f t="shared" si="15"/>
        <v>2106593508.1160021</v>
      </c>
      <c r="R188" s="143">
        <f t="shared" si="17"/>
        <v>86000000</v>
      </c>
      <c r="S188" s="143">
        <f t="shared" si="18"/>
        <v>2160593508.1160021</v>
      </c>
    </row>
    <row r="189" spans="1:19" x14ac:dyDescent="0.3">
      <c r="A189" s="27"/>
      <c r="B189" s="231"/>
      <c r="C189" s="37">
        <v>6</v>
      </c>
      <c r="D189" s="213">
        <v>1600000</v>
      </c>
      <c r="E189" s="210">
        <v>0</v>
      </c>
      <c r="F189" s="141">
        <v>0</v>
      </c>
      <c r="G189" s="195">
        <v>0</v>
      </c>
      <c r="H189" s="141">
        <v>16000000</v>
      </c>
      <c r="I189" s="141">
        <v>70000000</v>
      </c>
      <c r="J189" s="141">
        <v>54000000</v>
      </c>
      <c r="K189" s="202">
        <f t="shared" si="13"/>
        <v>591381027.94296134</v>
      </c>
      <c r="L189" s="144">
        <v>1.7999999999999999E-2</v>
      </c>
      <c r="M189" s="48">
        <v>50000</v>
      </c>
      <c r="N189" s="163">
        <f t="shared" si="16"/>
        <v>1554658163.3191288</v>
      </c>
      <c r="O189" s="34">
        <v>1.7999999999999999E-2</v>
      </c>
      <c r="P189" s="48">
        <f t="shared" si="14"/>
        <v>1554708163.3191288</v>
      </c>
      <c r="Q189" s="216">
        <f t="shared" si="15"/>
        <v>2146089191.2620902</v>
      </c>
      <c r="R189" s="143">
        <f t="shared" si="17"/>
        <v>86000000</v>
      </c>
      <c r="S189" s="143">
        <f t="shared" si="18"/>
        <v>2200089191.2620902</v>
      </c>
    </row>
    <row r="190" spans="1:19" x14ac:dyDescent="0.3">
      <c r="A190" s="27"/>
      <c r="B190" s="231"/>
      <c r="C190" s="37">
        <v>7</v>
      </c>
      <c r="D190" s="213">
        <v>1600000</v>
      </c>
      <c r="E190" s="210">
        <v>0</v>
      </c>
      <c r="F190" s="141">
        <v>0</v>
      </c>
      <c r="G190" s="195">
        <v>0</v>
      </c>
      <c r="H190" s="141">
        <v>16000000</v>
      </c>
      <c r="I190" s="141">
        <v>70000000</v>
      </c>
      <c r="J190" s="141">
        <v>54000000</v>
      </c>
      <c r="K190" s="202">
        <f t="shared" si="13"/>
        <v>602025886.44593465</v>
      </c>
      <c r="L190" s="144">
        <v>1.7999999999999999E-2</v>
      </c>
      <c r="M190" s="48">
        <v>50000</v>
      </c>
      <c r="N190" s="163">
        <f t="shared" si="16"/>
        <v>1584219910.258873</v>
      </c>
      <c r="O190" s="34">
        <v>1.7999999999999999E-2</v>
      </c>
      <c r="P190" s="48">
        <f t="shared" si="14"/>
        <v>1584269910.258873</v>
      </c>
      <c r="Q190" s="216">
        <f t="shared" si="15"/>
        <v>2186295796.7048078</v>
      </c>
      <c r="R190" s="143">
        <f t="shared" si="17"/>
        <v>86000000</v>
      </c>
      <c r="S190" s="143">
        <f t="shared" si="18"/>
        <v>2240295796.7048078</v>
      </c>
    </row>
    <row r="191" spans="1:19" x14ac:dyDescent="0.3">
      <c r="A191" s="27"/>
      <c r="B191" s="231"/>
      <c r="C191" s="37">
        <v>8</v>
      </c>
      <c r="D191" s="213">
        <v>1600000</v>
      </c>
      <c r="E191" s="210">
        <v>0</v>
      </c>
      <c r="F191" s="141">
        <v>0</v>
      </c>
      <c r="G191" s="195">
        <v>0</v>
      </c>
      <c r="H191" s="141">
        <v>16000000</v>
      </c>
      <c r="I191" s="141">
        <v>70000000</v>
      </c>
      <c r="J191" s="141">
        <v>54000000</v>
      </c>
      <c r="K191" s="202">
        <f t="shared" si="13"/>
        <v>612862352.40196145</v>
      </c>
      <c r="L191" s="144">
        <v>1.7999999999999999E-2</v>
      </c>
      <c r="M191" s="48">
        <v>50000</v>
      </c>
      <c r="N191" s="163">
        <f t="shared" si="16"/>
        <v>1614313768.6435328</v>
      </c>
      <c r="O191" s="34">
        <v>1.7999999999999999E-2</v>
      </c>
      <c r="P191" s="48">
        <f t="shared" si="14"/>
        <v>1614363768.6435328</v>
      </c>
      <c r="Q191" s="216">
        <f t="shared" si="15"/>
        <v>2227226121.0454941</v>
      </c>
      <c r="R191" s="143">
        <f t="shared" si="17"/>
        <v>86000000</v>
      </c>
      <c r="S191" s="143">
        <f t="shared" si="18"/>
        <v>2281226121.0454941</v>
      </c>
    </row>
    <row r="192" spans="1:19" x14ac:dyDescent="0.3">
      <c r="A192" s="27"/>
      <c r="B192" s="231"/>
      <c r="C192" s="37">
        <v>9</v>
      </c>
      <c r="D192" s="213">
        <v>1600000</v>
      </c>
      <c r="E192" s="210">
        <v>0</v>
      </c>
      <c r="F192" s="141">
        <v>0</v>
      </c>
      <c r="G192" s="195">
        <v>0</v>
      </c>
      <c r="H192" s="141">
        <v>16000000</v>
      </c>
      <c r="I192" s="141">
        <v>70000000</v>
      </c>
      <c r="J192" s="141">
        <v>54000000</v>
      </c>
      <c r="K192" s="202">
        <f t="shared" si="13"/>
        <v>623893874.7451967</v>
      </c>
      <c r="L192" s="144">
        <v>1.7999999999999999E-2</v>
      </c>
      <c r="M192" s="48">
        <v>50000</v>
      </c>
      <c r="N192" s="163">
        <f t="shared" si="16"/>
        <v>1644949316.4791164</v>
      </c>
      <c r="O192" s="34">
        <v>1.7999999999999999E-2</v>
      </c>
      <c r="P192" s="48">
        <f t="shared" si="14"/>
        <v>1644999316.4791164</v>
      </c>
      <c r="Q192" s="216">
        <f t="shared" si="15"/>
        <v>2268893191.2243133</v>
      </c>
      <c r="R192" s="143">
        <f t="shared" si="17"/>
        <v>86000000</v>
      </c>
      <c r="S192" s="143">
        <f t="shared" si="18"/>
        <v>2322893191.2243133</v>
      </c>
    </row>
    <row r="193" spans="1:19" x14ac:dyDescent="0.3">
      <c r="A193" s="27"/>
      <c r="B193" s="231"/>
      <c r="C193" s="37">
        <v>10</v>
      </c>
      <c r="D193" s="213">
        <v>1600000</v>
      </c>
      <c r="E193" s="210">
        <v>0</v>
      </c>
      <c r="F193" s="141">
        <v>0</v>
      </c>
      <c r="G193" s="195">
        <v>0</v>
      </c>
      <c r="H193" s="141">
        <v>16000000</v>
      </c>
      <c r="I193" s="141">
        <v>70000000</v>
      </c>
      <c r="J193" s="141">
        <v>54000000</v>
      </c>
      <c r="K193" s="202">
        <f t="shared" si="13"/>
        <v>635123964.49061024</v>
      </c>
      <c r="L193" s="144">
        <v>1.7999999999999999E-2</v>
      </c>
      <c r="M193" s="48">
        <v>50000</v>
      </c>
      <c r="N193" s="163">
        <f t="shared" si="16"/>
        <v>1676136304.1757405</v>
      </c>
      <c r="O193" s="34">
        <v>1.7999999999999999E-2</v>
      </c>
      <c r="P193" s="48">
        <f t="shared" si="14"/>
        <v>1676186304.1757405</v>
      </c>
      <c r="Q193" s="216">
        <f t="shared" si="15"/>
        <v>2311310268.6663508</v>
      </c>
      <c r="R193" s="143">
        <f t="shared" si="17"/>
        <v>86000000</v>
      </c>
      <c r="S193" s="143">
        <f t="shared" si="18"/>
        <v>2365310268.6663508</v>
      </c>
    </row>
    <row r="194" spans="1:19" ht="17.25" thickBot="1" x14ac:dyDescent="0.35">
      <c r="A194" s="38"/>
      <c r="B194" s="231"/>
      <c r="C194" s="39">
        <v>11</v>
      </c>
      <c r="D194" s="213">
        <v>1600000</v>
      </c>
      <c r="E194" s="210">
        <v>0</v>
      </c>
      <c r="F194" s="141">
        <v>0</v>
      </c>
      <c r="G194" s="195">
        <v>0</v>
      </c>
      <c r="H194" s="141">
        <v>16000000</v>
      </c>
      <c r="I194" s="141">
        <v>70000000</v>
      </c>
      <c r="J194" s="141">
        <v>54000000</v>
      </c>
      <c r="K194" s="202">
        <f t="shared" si="13"/>
        <v>646556195.85144126</v>
      </c>
      <c r="L194" s="144">
        <v>1.7999999999999999E-2</v>
      </c>
      <c r="M194" s="48">
        <v>50000</v>
      </c>
      <c r="N194" s="163">
        <f t="shared" si="16"/>
        <v>1707884657.6509037</v>
      </c>
      <c r="O194" s="121">
        <v>1.7999999999999999E-2</v>
      </c>
      <c r="P194" s="48">
        <f t="shared" si="14"/>
        <v>1707934657.6509037</v>
      </c>
      <c r="Q194" s="216">
        <f t="shared" si="15"/>
        <v>2354490853.5023451</v>
      </c>
      <c r="R194" s="143">
        <f t="shared" si="17"/>
        <v>86000000</v>
      </c>
      <c r="S194" s="143">
        <f t="shared" si="18"/>
        <v>2408490853.5023451</v>
      </c>
    </row>
    <row r="195" spans="1:19" s="43" customFormat="1" ht="17.25" thickBot="1" x14ac:dyDescent="0.35">
      <c r="A195" s="40"/>
      <c r="B195" s="231"/>
      <c r="C195" s="29">
        <v>12</v>
      </c>
      <c r="D195" s="213">
        <v>1600000</v>
      </c>
      <c r="E195" s="210">
        <v>0</v>
      </c>
      <c r="F195" s="141">
        <v>0</v>
      </c>
      <c r="G195" s="195">
        <v>0</v>
      </c>
      <c r="H195" s="141">
        <v>16000000</v>
      </c>
      <c r="I195" s="141">
        <v>70000000</v>
      </c>
      <c r="J195" s="141">
        <v>54000000</v>
      </c>
      <c r="K195" s="202">
        <f t="shared" si="13"/>
        <v>658194207.37676716</v>
      </c>
      <c r="L195" s="144">
        <v>1.7999999999999999E-2</v>
      </c>
      <c r="M195" s="48">
        <v>50000</v>
      </c>
      <c r="N195" s="163">
        <f t="shared" si="16"/>
        <v>1740204481.48862</v>
      </c>
      <c r="O195" s="122">
        <v>1.7999999999999999E-2</v>
      </c>
      <c r="P195" s="48">
        <f t="shared" si="14"/>
        <v>1740254481.48862</v>
      </c>
      <c r="Q195" s="216">
        <f t="shared" si="15"/>
        <v>2398448688.865387</v>
      </c>
      <c r="R195" s="143">
        <f t="shared" si="17"/>
        <v>86000000</v>
      </c>
      <c r="S195" s="143">
        <f t="shared" si="18"/>
        <v>2452448688.865387</v>
      </c>
    </row>
    <row r="196" spans="1:19" s="57" customFormat="1" x14ac:dyDescent="0.3">
      <c r="A196" s="55" t="s">
        <v>90</v>
      </c>
      <c r="B196" s="229">
        <v>2038</v>
      </c>
      <c r="C196" s="56">
        <v>1</v>
      </c>
      <c r="D196" s="213">
        <v>1600000</v>
      </c>
      <c r="E196" s="210">
        <v>0</v>
      </c>
      <c r="F196" s="141">
        <v>0</v>
      </c>
      <c r="G196" s="195">
        <v>0</v>
      </c>
      <c r="H196" s="141">
        <v>16000000</v>
      </c>
      <c r="I196" s="141">
        <v>70000000</v>
      </c>
      <c r="J196" s="141">
        <v>54000000</v>
      </c>
      <c r="K196" s="202">
        <f t="shared" si="13"/>
        <v>670041703.10954893</v>
      </c>
      <c r="L196" s="144">
        <v>1.7999999999999999E-2</v>
      </c>
      <c r="M196" s="48">
        <v>50000</v>
      </c>
      <c r="N196" s="163">
        <f t="shared" si="16"/>
        <v>1748721499.4145746</v>
      </c>
      <c r="O196" s="120">
        <v>4.0000000000000001E-3</v>
      </c>
      <c r="P196" s="48">
        <f t="shared" si="14"/>
        <v>1748771499.4145746</v>
      </c>
      <c r="Q196" s="216">
        <f t="shared" si="15"/>
        <v>2418813202.5241237</v>
      </c>
      <c r="R196" s="143">
        <f t="shared" si="17"/>
        <v>86000000</v>
      </c>
      <c r="S196" s="143">
        <f t="shared" si="18"/>
        <v>2472813202.5241237</v>
      </c>
    </row>
    <row r="197" spans="1:19" s="57" customFormat="1" x14ac:dyDescent="0.3">
      <c r="A197" s="58"/>
      <c r="B197" s="229"/>
      <c r="C197" s="59">
        <v>2</v>
      </c>
      <c r="D197" s="213">
        <v>1600000</v>
      </c>
      <c r="E197" s="210">
        <v>0</v>
      </c>
      <c r="F197" s="141">
        <v>0</v>
      </c>
      <c r="G197" s="195">
        <v>0</v>
      </c>
      <c r="H197" s="141">
        <v>16000000</v>
      </c>
      <c r="I197" s="141">
        <v>70000000</v>
      </c>
      <c r="J197" s="141">
        <v>54000000</v>
      </c>
      <c r="K197" s="202">
        <f t="shared" si="13"/>
        <v>682102453.76552081</v>
      </c>
      <c r="L197" s="144">
        <v>1.7999999999999999E-2</v>
      </c>
      <c r="M197" s="48">
        <v>50000</v>
      </c>
      <c r="N197" s="163">
        <f t="shared" si="16"/>
        <v>1781776386.404037</v>
      </c>
      <c r="O197" s="34">
        <v>1.7999999999999999E-2</v>
      </c>
      <c r="P197" s="48">
        <f t="shared" si="14"/>
        <v>1781826386.404037</v>
      </c>
      <c r="Q197" s="216">
        <f t="shared" si="15"/>
        <v>2463928840.1695576</v>
      </c>
      <c r="R197" s="143">
        <f t="shared" si="17"/>
        <v>86000000</v>
      </c>
      <c r="S197" s="143">
        <f t="shared" si="18"/>
        <v>2517928840.1695576</v>
      </c>
    </row>
    <row r="198" spans="1:19" s="57" customFormat="1" x14ac:dyDescent="0.3">
      <c r="A198" s="58"/>
      <c r="B198" s="229"/>
      <c r="C198" s="59">
        <v>3</v>
      </c>
      <c r="D198" s="213">
        <v>1600000</v>
      </c>
      <c r="E198" s="210">
        <v>0</v>
      </c>
      <c r="F198" s="141">
        <v>0</v>
      </c>
      <c r="G198" s="195">
        <v>0</v>
      </c>
      <c r="H198" s="141">
        <v>16000000</v>
      </c>
      <c r="I198" s="141">
        <v>70000000</v>
      </c>
      <c r="J198" s="141">
        <v>54000000</v>
      </c>
      <c r="K198" s="202">
        <f t="shared" si="13"/>
        <v>694380297.93330014</v>
      </c>
      <c r="L198" s="144">
        <v>1.7999999999999999E-2</v>
      </c>
      <c r="M198" s="48">
        <v>50000</v>
      </c>
      <c r="N198" s="163">
        <f t="shared" si="16"/>
        <v>1815426261.3593097</v>
      </c>
      <c r="O198" s="34">
        <v>1.7999999999999999E-2</v>
      </c>
      <c r="P198" s="48">
        <f t="shared" si="14"/>
        <v>1815476261.3593097</v>
      </c>
      <c r="Q198" s="216">
        <f t="shared" si="15"/>
        <v>2509856559.2926097</v>
      </c>
      <c r="R198" s="143">
        <f t="shared" si="17"/>
        <v>86000000</v>
      </c>
      <c r="S198" s="143">
        <f t="shared" si="18"/>
        <v>2563856559.2926097</v>
      </c>
    </row>
    <row r="199" spans="1:19" s="57" customFormat="1" x14ac:dyDescent="0.3">
      <c r="A199" s="58"/>
      <c r="B199" s="229"/>
      <c r="C199" s="59">
        <v>4</v>
      </c>
      <c r="D199" s="213">
        <v>1600000</v>
      </c>
      <c r="E199" s="210">
        <v>0</v>
      </c>
      <c r="F199" s="141">
        <v>0</v>
      </c>
      <c r="G199" s="195">
        <v>0</v>
      </c>
      <c r="H199" s="141">
        <v>16000000</v>
      </c>
      <c r="I199" s="141">
        <v>70000000</v>
      </c>
      <c r="J199" s="141">
        <v>54000000</v>
      </c>
      <c r="K199" s="202">
        <f t="shared" si="13"/>
        <v>706879143.29609954</v>
      </c>
      <c r="L199" s="144">
        <v>1.7999999999999999E-2</v>
      </c>
      <c r="M199" s="48">
        <v>50000</v>
      </c>
      <c r="N199" s="163">
        <f t="shared" si="16"/>
        <v>1849681834.0637772</v>
      </c>
      <c r="O199" s="34">
        <v>1.7999999999999999E-2</v>
      </c>
      <c r="P199" s="48">
        <f t="shared" si="14"/>
        <v>1849731834.0637772</v>
      </c>
      <c r="Q199" s="216">
        <f t="shared" si="15"/>
        <v>2556610977.3598766</v>
      </c>
      <c r="R199" s="143">
        <f t="shared" si="17"/>
        <v>86000000</v>
      </c>
      <c r="S199" s="143">
        <f t="shared" si="18"/>
        <v>2610610977.3598766</v>
      </c>
    </row>
    <row r="200" spans="1:19" s="57" customFormat="1" x14ac:dyDescent="0.3">
      <c r="A200" s="58"/>
      <c r="B200" s="229"/>
      <c r="C200" s="59">
        <v>5</v>
      </c>
      <c r="D200" s="213">
        <v>1600000</v>
      </c>
      <c r="E200" s="210">
        <v>0</v>
      </c>
      <c r="F200" s="141">
        <v>0</v>
      </c>
      <c r="G200" s="195">
        <v>0</v>
      </c>
      <c r="H200" s="141">
        <v>16000000</v>
      </c>
      <c r="I200" s="141">
        <v>70000000</v>
      </c>
      <c r="J200" s="141">
        <v>54000000</v>
      </c>
      <c r="K200" s="202">
        <f t="shared" si="13"/>
        <v>719602967.87542939</v>
      </c>
      <c r="L200" s="144">
        <v>1.7999999999999999E-2</v>
      </c>
      <c r="M200" s="48">
        <v>50000</v>
      </c>
      <c r="N200" s="163">
        <f t="shared" si="16"/>
        <v>1884554007.0769253</v>
      </c>
      <c r="O200" s="34">
        <v>1.7999999999999999E-2</v>
      </c>
      <c r="P200" s="48">
        <f t="shared" si="14"/>
        <v>1884604007.0769253</v>
      </c>
      <c r="Q200" s="216">
        <f t="shared" si="15"/>
        <v>2604206974.9523544</v>
      </c>
      <c r="R200" s="143">
        <f t="shared" si="17"/>
        <v>86000000</v>
      </c>
      <c r="S200" s="143">
        <f t="shared" si="18"/>
        <v>2658206974.9523544</v>
      </c>
    </row>
    <row r="201" spans="1:19" s="57" customFormat="1" x14ac:dyDescent="0.3">
      <c r="A201" s="58"/>
      <c r="B201" s="229"/>
      <c r="C201" s="59">
        <v>6</v>
      </c>
      <c r="D201" s="213">
        <v>1600000</v>
      </c>
      <c r="E201" s="210">
        <v>0</v>
      </c>
      <c r="F201" s="141">
        <v>0</v>
      </c>
      <c r="G201" s="195">
        <v>0</v>
      </c>
      <c r="H201" s="141">
        <v>16000000</v>
      </c>
      <c r="I201" s="141">
        <v>70000000</v>
      </c>
      <c r="J201" s="141">
        <v>54000000</v>
      </c>
      <c r="K201" s="202">
        <f t="shared" si="13"/>
        <v>732555821.29718709</v>
      </c>
      <c r="L201" s="144">
        <v>1.7999999999999999E-2</v>
      </c>
      <c r="M201" s="48">
        <v>50000</v>
      </c>
      <c r="N201" s="163">
        <f t="shared" si="16"/>
        <v>1920053879.2043099</v>
      </c>
      <c r="O201" s="34">
        <v>1.7999999999999999E-2</v>
      </c>
      <c r="P201" s="48">
        <f t="shared" si="14"/>
        <v>1920103879.2043099</v>
      </c>
      <c r="Q201" s="216">
        <f t="shared" si="15"/>
        <v>2652659700.5014973</v>
      </c>
      <c r="R201" s="143">
        <f t="shared" si="17"/>
        <v>86000000</v>
      </c>
      <c r="S201" s="143">
        <f t="shared" si="18"/>
        <v>2706659700.5014973</v>
      </c>
    </row>
    <row r="202" spans="1:19" s="57" customFormat="1" x14ac:dyDescent="0.3">
      <c r="A202" s="58"/>
      <c r="B202" s="229"/>
      <c r="C202" s="59">
        <v>7</v>
      </c>
      <c r="D202" s="213">
        <v>1600000</v>
      </c>
      <c r="E202" s="210">
        <v>0</v>
      </c>
      <c r="F202" s="141">
        <v>0</v>
      </c>
      <c r="G202" s="195">
        <v>0</v>
      </c>
      <c r="H202" s="141">
        <v>16000000</v>
      </c>
      <c r="I202" s="141">
        <v>70000000</v>
      </c>
      <c r="J202" s="141">
        <v>54000000</v>
      </c>
      <c r="K202" s="202">
        <f t="shared" si="13"/>
        <v>745741826.08053648</v>
      </c>
      <c r="L202" s="144">
        <v>1.7999999999999999E-2</v>
      </c>
      <c r="M202" s="48">
        <v>50000</v>
      </c>
      <c r="N202" s="163">
        <f t="shared" si="16"/>
        <v>1956192749.0299876</v>
      </c>
      <c r="O202" s="34">
        <v>1.7999999999999999E-2</v>
      </c>
      <c r="P202" s="48">
        <f t="shared" si="14"/>
        <v>1956242749.0299876</v>
      </c>
      <c r="Q202" s="216">
        <f t="shared" si="15"/>
        <v>2701984575.1105242</v>
      </c>
      <c r="R202" s="143">
        <f t="shared" si="17"/>
        <v>86000000</v>
      </c>
      <c r="S202" s="143">
        <f t="shared" si="18"/>
        <v>2755984575.1105242</v>
      </c>
    </row>
    <row r="203" spans="1:19" s="57" customFormat="1" x14ac:dyDescent="0.3">
      <c r="A203" s="58"/>
      <c r="B203" s="229"/>
      <c r="C203" s="59">
        <v>8</v>
      </c>
      <c r="D203" s="213">
        <v>1600000</v>
      </c>
      <c r="E203" s="210">
        <v>0</v>
      </c>
      <c r="F203" s="141">
        <v>0</v>
      </c>
      <c r="G203" s="195">
        <v>0</v>
      </c>
      <c r="H203" s="141">
        <v>16000000</v>
      </c>
      <c r="I203" s="141">
        <v>70000000</v>
      </c>
      <c r="J203" s="141">
        <v>54000000</v>
      </c>
      <c r="K203" s="202">
        <f t="shared" si="13"/>
        <v>759165178.9499861</v>
      </c>
      <c r="L203" s="144">
        <v>1.7999999999999999E-2</v>
      </c>
      <c r="M203" s="48">
        <v>50000</v>
      </c>
      <c r="N203" s="163">
        <f t="shared" si="16"/>
        <v>1992982118.5125275</v>
      </c>
      <c r="O203" s="34">
        <v>1.7999999999999999E-2</v>
      </c>
      <c r="P203" s="48">
        <f t="shared" si="14"/>
        <v>1993032118.5125275</v>
      </c>
      <c r="Q203" s="216">
        <f t="shared" si="15"/>
        <v>2752197297.4625134</v>
      </c>
      <c r="R203" s="143">
        <f t="shared" si="17"/>
        <v>86000000</v>
      </c>
      <c r="S203" s="143">
        <f t="shared" si="18"/>
        <v>2806197297.4625134</v>
      </c>
    </row>
    <row r="204" spans="1:19" s="57" customFormat="1" x14ac:dyDescent="0.3">
      <c r="A204" s="58"/>
      <c r="B204" s="229"/>
      <c r="C204" s="59">
        <v>9</v>
      </c>
      <c r="D204" s="213">
        <v>1600000</v>
      </c>
      <c r="E204" s="210">
        <v>0</v>
      </c>
      <c r="F204" s="141">
        <v>0</v>
      </c>
      <c r="G204" s="195">
        <v>0</v>
      </c>
      <c r="H204" s="141">
        <v>16000000</v>
      </c>
      <c r="I204" s="141">
        <v>70000000</v>
      </c>
      <c r="J204" s="141">
        <v>54000000</v>
      </c>
      <c r="K204" s="202">
        <f t="shared" si="13"/>
        <v>772830152.17108583</v>
      </c>
      <c r="L204" s="144">
        <v>1.7999999999999999E-2</v>
      </c>
      <c r="M204" s="48">
        <v>50000</v>
      </c>
      <c r="N204" s="163">
        <f t="shared" si="16"/>
        <v>2030433696.6457529</v>
      </c>
      <c r="O204" s="34">
        <v>1.7999999999999999E-2</v>
      </c>
      <c r="P204" s="48">
        <f t="shared" si="14"/>
        <v>2030483696.6457529</v>
      </c>
      <c r="Q204" s="216">
        <f t="shared" si="15"/>
        <v>2803313848.8168387</v>
      </c>
      <c r="R204" s="143">
        <f t="shared" si="17"/>
        <v>86000000</v>
      </c>
      <c r="S204" s="143">
        <f t="shared" si="18"/>
        <v>2857313848.8168387</v>
      </c>
    </row>
    <row r="205" spans="1:19" s="57" customFormat="1" x14ac:dyDescent="0.3">
      <c r="A205" s="58"/>
      <c r="B205" s="229"/>
      <c r="C205" s="59">
        <v>10</v>
      </c>
      <c r="D205" s="213">
        <v>1600000</v>
      </c>
      <c r="E205" s="210">
        <v>0</v>
      </c>
      <c r="F205" s="141">
        <v>0</v>
      </c>
      <c r="G205" s="195">
        <v>0</v>
      </c>
      <c r="H205" s="141">
        <v>16000000</v>
      </c>
      <c r="I205" s="141">
        <v>70000000</v>
      </c>
      <c r="J205" s="141">
        <v>54000000</v>
      </c>
      <c r="K205" s="202">
        <f t="shared" si="13"/>
        <v>786741094.91016543</v>
      </c>
      <c r="L205" s="144">
        <v>1.7999999999999999E-2</v>
      </c>
      <c r="M205" s="48">
        <v>50000</v>
      </c>
      <c r="N205" s="163">
        <f t="shared" si="16"/>
        <v>2068559403.1853764</v>
      </c>
      <c r="O205" s="34">
        <v>1.7999999999999999E-2</v>
      </c>
      <c r="P205" s="48">
        <f t="shared" si="14"/>
        <v>2068609403.1853764</v>
      </c>
      <c r="Q205" s="216">
        <f t="shared" si="15"/>
        <v>2855350498.095542</v>
      </c>
      <c r="R205" s="143">
        <f t="shared" si="17"/>
        <v>86000000</v>
      </c>
      <c r="S205" s="143">
        <f t="shared" si="18"/>
        <v>2909350498.095542</v>
      </c>
    </row>
    <row r="206" spans="1:19" s="57" customFormat="1" ht="17.25" thickBot="1" x14ac:dyDescent="0.35">
      <c r="A206" s="60"/>
      <c r="B206" s="229"/>
      <c r="C206" s="61">
        <v>11</v>
      </c>
      <c r="D206" s="213">
        <v>1600000</v>
      </c>
      <c r="E206" s="210">
        <v>0</v>
      </c>
      <c r="F206" s="141">
        <v>0</v>
      </c>
      <c r="G206" s="195">
        <v>0</v>
      </c>
      <c r="H206" s="141">
        <v>16000000</v>
      </c>
      <c r="I206" s="141">
        <v>70000000</v>
      </c>
      <c r="J206" s="141">
        <v>54000000</v>
      </c>
      <c r="K206" s="202">
        <f t="shared" si="13"/>
        <v>800902434.61854839</v>
      </c>
      <c r="L206" s="144">
        <v>1.7999999999999999E-2</v>
      </c>
      <c r="M206" s="48">
        <v>50000</v>
      </c>
      <c r="N206" s="163">
        <f t="shared" si="16"/>
        <v>2107371372.4427133</v>
      </c>
      <c r="O206" s="121">
        <v>1.7999999999999999E-2</v>
      </c>
      <c r="P206" s="48">
        <f t="shared" si="14"/>
        <v>2107421372.4427133</v>
      </c>
      <c r="Q206" s="216">
        <f t="shared" si="15"/>
        <v>2908323807.0612617</v>
      </c>
      <c r="R206" s="143">
        <f t="shared" si="17"/>
        <v>86000000</v>
      </c>
      <c r="S206" s="143">
        <f t="shared" si="18"/>
        <v>2962323807.0612617</v>
      </c>
    </row>
    <row r="207" spans="1:19" s="64" customFormat="1" ht="17.25" thickBot="1" x14ac:dyDescent="0.35">
      <c r="A207" s="62"/>
      <c r="B207" s="229"/>
      <c r="C207" s="63">
        <v>12</v>
      </c>
      <c r="D207" s="213">
        <v>1600000</v>
      </c>
      <c r="E207" s="210">
        <v>0</v>
      </c>
      <c r="F207" s="141">
        <v>0</v>
      </c>
      <c r="G207" s="195">
        <v>0</v>
      </c>
      <c r="H207" s="141">
        <v>16000000</v>
      </c>
      <c r="I207" s="141">
        <v>70000000</v>
      </c>
      <c r="J207" s="141">
        <v>54000000</v>
      </c>
      <c r="K207" s="202">
        <f t="shared" si="13"/>
        <v>815318678.44168222</v>
      </c>
      <c r="L207" s="144">
        <v>1.7999999999999999E-2</v>
      </c>
      <c r="M207" s="48">
        <v>50000</v>
      </c>
      <c r="N207" s="163">
        <f t="shared" si="16"/>
        <v>2146881957.146682</v>
      </c>
      <c r="O207" s="122">
        <v>1.7999999999999999E-2</v>
      </c>
      <c r="P207" s="48">
        <f t="shared" si="14"/>
        <v>2146931957.146682</v>
      </c>
      <c r="Q207" s="216">
        <f t="shared" si="15"/>
        <v>2962250635.5883641</v>
      </c>
      <c r="R207" s="143">
        <f t="shared" si="17"/>
        <v>86000000</v>
      </c>
      <c r="S207" s="143">
        <f t="shared" si="18"/>
        <v>3016250635.5883641</v>
      </c>
    </row>
    <row r="208" spans="1:19" s="57" customFormat="1" x14ac:dyDescent="0.3">
      <c r="A208" s="55">
        <v>18</v>
      </c>
      <c r="B208" s="229">
        <v>2039</v>
      </c>
      <c r="C208" s="56">
        <v>1</v>
      </c>
      <c r="D208" s="213">
        <v>1600000</v>
      </c>
      <c r="E208" s="210">
        <v>0</v>
      </c>
      <c r="F208" s="141">
        <v>0</v>
      </c>
      <c r="G208" s="195">
        <v>0</v>
      </c>
      <c r="H208" s="141">
        <v>16000000</v>
      </c>
      <c r="I208" s="141">
        <v>70000000</v>
      </c>
      <c r="J208" s="141">
        <v>54000000</v>
      </c>
      <c r="K208" s="202">
        <f t="shared" si="13"/>
        <v>829994414.65363252</v>
      </c>
      <c r="L208" s="144">
        <v>1.7999999999999999E-2</v>
      </c>
      <c r="M208" s="48">
        <v>50000</v>
      </c>
      <c r="N208" s="163">
        <f t="shared" si="16"/>
        <v>2157025684.9752684</v>
      </c>
      <c r="O208" s="120">
        <v>4.0000000000000001E-3</v>
      </c>
      <c r="P208" s="48">
        <f t="shared" si="14"/>
        <v>2157075684.9752684</v>
      </c>
      <c r="Q208" s="216">
        <f t="shared" si="15"/>
        <v>2987070099.628901</v>
      </c>
      <c r="R208" s="143">
        <f t="shared" si="17"/>
        <v>86000000</v>
      </c>
      <c r="S208" s="143">
        <f t="shared" si="18"/>
        <v>3041070099.628901</v>
      </c>
    </row>
    <row r="209" spans="1:19" s="57" customFormat="1" x14ac:dyDescent="0.3">
      <c r="A209" s="58"/>
      <c r="B209" s="229"/>
      <c r="C209" s="59">
        <v>2</v>
      </c>
      <c r="D209" s="213">
        <v>1600000</v>
      </c>
      <c r="E209" s="210">
        <v>0</v>
      </c>
      <c r="F209" s="141">
        <v>0</v>
      </c>
      <c r="G209" s="195">
        <v>0</v>
      </c>
      <c r="H209" s="141">
        <v>16000000</v>
      </c>
      <c r="I209" s="141">
        <v>70000000</v>
      </c>
      <c r="J209" s="141">
        <v>54000000</v>
      </c>
      <c r="K209" s="202">
        <f t="shared" si="13"/>
        <v>844934314.1173979</v>
      </c>
      <c r="L209" s="144">
        <v>1.7999999999999999E-2</v>
      </c>
      <c r="M209" s="48">
        <v>50000</v>
      </c>
      <c r="N209" s="163">
        <f t="shared" si="16"/>
        <v>2197430047.3048234</v>
      </c>
      <c r="O209" s="34">
        <v>1.7999999999999999E-2</v>
      </c>
      <c r="P209" s="48">
        <f t="shared" si="14"/>
        <v>2197480047.3048234</v>
      </c>
      <c r="Q209" s="216">
        <f t="shared" si="15"/>
        <v>3042414361.4222212</v>
      </c>
      <c r="R209" s="143">
        <f t="shared" si="17"/>
        <v>86000000</v>
      </c>
      <c r="S209" s="143">
        <f t="shared" si="18"/>
        <v>3096414361.4222212</v>
      </c>
    </row>
    <row r="210" spans="1:19" s="57" customFormat="1" x14ac:dyDescent="0.3">
      <c r="A210" s="58"/>
      <c r="B210" s="229"/>
      <c r="C210" s="59">
        <v>3</v>
      </c>
      <c r="D210" s="213">
        <v>1600000</v>
      </c>
      <c r="E210" s="210">
        <v>0</v>
      </c>
      <c r="F210" s="141">
        <v>0</v>
      </c>
      <c r="G210" s="195">
        <v>0</v>
      </c>
      <c r="H210" s="141">
        <v>16000000</v>
      </c>
      <c r="I210" s="141">
        <v>70000000</v>
      </c>
      <c r="J210" s="141">
        <v>54000000</v>
      </c>
      <c r="K210" s="202">
        <f t="shared" si="13"/>
        <v>860143131.77151108</v>
      </c>
      <c r="L210" s="144">
        <v>1.7999999999999999E-2</v>
      </c>
      <c r="M210" s="48">
        <v>50000</v>
      </c>
      <c r="N210" s="163">
        <f t="shared" si="16"/>
        <v>2238561688.1563101</v>
      </c>
      <c r="O210" s="34">
        <v>1.7999999999999999E-2</v>
      </c>
      <c r="P210" s="48">
        <f t="shared" si="14"/>
        <v>2238611688.1563101</v>
      </c>
      <c r="Q210" s="216">
        <f t="shared" si="15"/>
        <v>3098754819.9278212</v>
      </c>
      <c r="R210" s="143">
        <f t="shared" si="17"/>
        <v>86000000</v>
      </c>
      <c r="S210" s="143">
        <f t="shared" si="18"/>
        <v>3152754819.9278212</v>
      </c>
    </row>
    <row r="211" spans="1:19" s="57" customFormat="1" x14ac:dyDescent="0.3">
      <c r="A211" s="58"/>
      <c r="B211" s="229"/>
      <c r="C211" s="59">
        <v>4</v>
      </c>
      <c r="D211" s="213">
        <v>1600000</v>
      </c>
      <c r="E211" s="210">
        <v>0</v>
      </c>
      <c r="F211" s="141">
        <v>0</v>
      </c>
      <c r="G211" s="195">
        <v>0</v>
      </c>
      <c r="H211" s="141">
        <v>16000000</v>
      </c>
      <c r="I211" s="141">
        <v>70000000</v>
      </c>
      <c r="J211" s="141">
        <v>54000000</v>
      </c>
      <c r="K211" s="202">
        <f t="shared" si="13"/>
        <v>875625708.14339828</v>
      </c>
      <c r="L211" s="144">
        <v>1.7999999999999999E-2</v>
      </c>
      <c r="M211" s="48">
        <v>50000</v>
      </c>
      <c r="N211" s="163">
        <f t="shared" si="16"/>
        <v>2280433698.5431237</v>
      </c>
      <c r="O211" s="34">
        <v>1.7999999999999999E-2</v>
      </c>
      <c r="P211" s="48">
        <f t="shared" si="14"/>
        <v>2280483698.5431237</v>
      </c>
      <c r="Q211" s="216">
        <f t="shared" si="15"/>
        <v>3156109406.686522</v>
      </c>
      <c r="R211" s="143">
        <f t="shared" si="17"/>
        <v>86000000</v>
      </c>
      <c r="S211" s="143">
        <f t="shared" si="18"/>
        <v>3210109406.686522</v>
      </c>
    </row>
    <row r="212" spans="1:19" s="57" customFormat="1" x14ac:dyDescent="0.3">
      <c r="A212" s="58"/>
      <c r="B212" s="229"/>
      <c r="C212" s="59">
        <v>5</v>
      </c>
      <c r="D212" s="213">
        <v>1600000</v>
      </c>
      <c r="E212" s="210">
        <v>0</v>
      </c>
      <c r="F212" s="141">
        <v>0</v>
      </c>
      <c r="G212" s="195">
        <v>0</v>
      </c>
      <c r="H212" s="141">
        <v>16000000</v>
      </c>
      <c r="I212" s="141">
        <v>70000000</v>
      </c>
      <c r="J212" s="141">
        <v>54000000</v>
      </c>
      <c r="K212" s="202">
        <f t="shared" si="13"/>
        <v>891386970.88997948</v>
      </c>
      <c r="L212" s="144">
        <v>1.7999999999999999E-2</v>
      </c>
      <c r="M212" s="48">
        <v>50000</v>
      </c>
      <c r="N212" s="163">
        <f t="shared" si="16"/>
        <v>2323059405.1169</v>
      </c>
      <c r="O212" s="34">
        <v>1.7999999999999999E-2</v>
      </c>
      <c r="P212" s="48">
        <f t="shared" si="14"/>
        <v>2323109405.1169</v>
      </c>
      <c r="Q212" s="216">
        <f t="shared" si="15"/>
        <v>3214496376.0068793</v>
      </c>
      <c r="R212" s="143">
        <f t="shared" si="17"/>
        <v>86000000</v>
      </c>
      <c r="S212" s="143">
        <f t="shared" si="18"/>
        <v>3268496376.0068793</v>
      </c>
    </row>
    <row r="213" spans="1:19" s="57" customFormat="1" x14ac:dyDescent="0.3">
      <c r="A213" s="58"/>
      <c r="B213" s="229"/>
      <c r="C213" s="59">
        <v>6</v>
      </c>
      <c r="D213" s="213">
        <v>1600000</v>
      </c>
      <c r="E213" s="210">
        <v>0</v>
      </c>
      <c r="F213" s="141">
        <v>0</v>
      </c>
      <c r="G213" s="195">
        <v>0</v>
      </c>
      <c r="H213" s="141">
        <v>16000000</v>
      </c>
      <c r="I213" s="141">
        <v>70000000</v>
      </c>
      <c r="J213" s="141">
        <v>54000000</v>
      </c>
      <c r="K213" s="202">
        <f t="shared" si="13"/>
        <v>907431936.3659991</v>
      </c>
      <c r="L213" s="144">
        <v>1.7999999999999999E-2</v>
      </c>
      <c r="M213" s="48">
        <v>50000</v>
      </c>
      <c r="N213" s="163">
        <f t="shared" si="16"/>
        <v>2366452374.4090042</v>
      </c>
      <c r="O213" s="34">
        <v>1.7999999999999999E-2</v>
      </c>
      <c r="P213" s="48">
        <f t="shared" si="14"/>
        <v>2366502374.4090042</v>
      </c>
      <c r="Q213" s="216">
        <f t="shared" si="15"/>
        <v>3273934310.7750034</v>
      </c>
      <c r="R213" s="143">
        <f t="shared" si="17"/>
        <v>86000000</v>
      </c>
      <c r="S213" s="143">
        <f t="shared" si="18"/>
        <v>3327934310.7750034</v>
      </c>
    </row>
    <row r="214" spans="1:19" s="57" customFormat="1" x14ac:dyDescent="0.3">
      <c r="A214" s="58"/>
      <c r="B214" s="229"/>
      <c r="C214" s="59">
        <v>7</v>
      </c>
      <c r="D214" s="213">
        <v>1600000</v>
      </c>
      <c r="E214" s="210">
        <v>0</v>
      </c>
      <c r="F214" s="141">
        <v>0</v>
      </c>
      <c r="G214" s="195">
        <v>0</v>
      </c>
      <c r="H214" s="141">
        <v>16000000</v>
      </c>
      <c r="I214" s="141">
        <v>70000000</v>
      </c>
      <c r="J214" s="141">
        <v>54000000</v>
      </c>
      <c r="K214" s="202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3">
        <f t="shared" si="16"/>
        <v>2410626417.1483665</v>
      </c>
      <c r="O214" s="34">
        <v>1.7999999999999999E-2</v>
      </c>
      <c r="P214" s="48">
        <f t="shared" ref="P214:P255" si="20" xml:space="preserve"> M214 + N214</f>
        <v>2410676417.1483665</v>
      </c>
      <c r="Q214" s="216">
        <f t="shared" ref="Q214:Q255" si="21" xml:space="preserve"> K214 + P214</f>
        <v>3334442128.3689537</v>
      </c>
      <c r="R214" s="143">
        <f t="shared" si="17"/>
        <v>86000000</v>
      </c>
      <c r="S214" s="143">
        <f t="shared" si="18"/>
        <v>3388442128.3689537</v>
      </c>
    </row>
    <row r="215" spans="1:19" s="57" customFormat="1" x14ac:dyDescent="0.3">
      <c r="A215" s="58"/>
      <c r="B215" s="229"/>
      <c r="C215" s="59">
        <v>8</v>
      </c>
      <c r="D215" s="213">
        <v>1600000</v>
      </c>
      <c r="E215" s="210">
        <v>0</v>
      </c>
      <c r="F215" s="141">
        <v>0</v>
      </c>
      <c r="G215" s="195">
        <v>0</v>
      </c>
      <c r="H215" s="141">
        <v>16000000</v>
      </c>
      <c r="I215" s="141">
        <v>70000000</v>
      </c>
      <c r="J215" s="141">
        <v>54000000</v>
      </c>
      <c r="K215" s="202">
        <f t="shared" si="19"/>
        <v>940393494.02255774</v>
      </c>
      <c r="L215" s="144">
        <v>1.7999999999999999E-2</v>
      </c>
      <c r="M215" s="48">
        <v>50000</v>
      </c>
      <c r="N215" s="163">
        <f t="shared" si="16"/>
        <v>2455595592.6570373</v>
      </c>
      <c r="O215" s="34">
        <v>1.7999999999999999E-2</v>
      </c>
      <c r="P215" s="48">
        <f t="shared" si="20"/>
        <v>2455645592.6570373</v>
      </c>
      <c r="Q215" s="216">
        <f t="shared" si="21"/>
        <v>3396039086.679595</v>
      </c>
      <c r="R215" s="143">
        <f t="shared" si="17"/>
        <v>86000000</v>
      </c>
      <c r="S215" s="143">
        <f t="shared" si="18"/>
        <v>3450039086.679595</v>
      </c>
    </row>
    <row r="216" spans="1:19" s="57" customFormat="1" x14ac:dyDescent="0.3">
      <c r="A216" s="58"/>
      <c r="B216" s="229"/>
      <c r="C216" s="59">
        <v>9</v>
      </c>
      <c r="D216" s="213">
        <v>1600000</v>
      </c>
      <c r="E216" s="210">
        <v>0</v>
      </c>
      <c r="F216" s="141">
        <v>0</v>
      </c>
      <c r="G216" s="195">
        <v>0</v>
      </c>
      <c r="H216" s="141">
        <v>16000000</v>
      </c>
      <c r="I216" s="141">
        <v>70000000</v>
      </c>
      <c r="J216" s="141">
        <v>54000000</v>
      </c>
      <c r="K216" s="202">
        <f t="shared" si="19"/>
        <v>957320576.91496372</v>
      </c>
      <c r="L216" s="144">
        <v>1.7999999999999999E-2</v>
      </c>
      <c r="M216" s="48">
        <v>50000</v>
      </c>
      <c r="N216" s="163">
        <f t="shared" ref="N216:N255" si="22" xml:space="preserve"> (N215 + D216 - E216 - M216) + ((N215 + D216 - E216 - M216) * O216)</f>
        <v>2501374213.3248639</v>
      </c>
      <c r="O216" s="34">
        <v>1.7999999999999999E-2</v>
      </c>
      <c r="P216" s="48">
        <f t="shared" si="20"/>
        <v>2501424213.3248639</v>
      </c>
      <c r="Q216" s="216">
        <f t="shared" si="21"/>
        <v>3458744790.2398276</v>
      </c>
      <c r="R216" s="143">
        <f t="shared" si="17"/>
        <v>86000000</v>
      </c>
      <c r="S216" s="143">
        <f t="shared" si="18"/>
        <v>3512744790.2398276</v>
      </c>
    </row>
    <row r="217" spans="1:19" s="57" customFormat="1" x14ac:dyDescent="0.3">
      <c r="A217" s="58"/>
      <c r="B217" s="229"/>
      <c r="C217" s="59">
        <v>10</v>
      </c>
      <c r="D217" s="213">
        <v>1600000</v>
      </c>
      <c r="E217" s="210">
        <v>0</v>
      </c>
      <c r="F217" s="141">
        <v>0</v>
      </c>
      <c r="G217" s="195">
        <v>0</v>
      </c>
      <c r="H217" s="141">
        <v>16000000</v>
      </c>
      <c r="I217" s="141">
        <v>70000000</v>
      </c>
      <c r="J217" s="141">
        <v>54000000</v>
      </c>
      <c r="K217" s="202">
        <f t="shared" si="19"/>
        <v>974552347.29943311</v>
      </c>
      <c r="L217" s="144">
        <v>1.7999999999999999E-2</v>
      </c>
      <c r="M217" s="48">
        <v>50000</v>
      </c>
      <c r="N217" s="163">
        <f t="shared" si="22"/>
        <v>2547976849.1647115</v>
      </c>
      <c r="O217" s="34">
        <v>1.7999999999999999E-2</v>
      </c>
      <c r="P217" s="48">
        <f t="shared" si="20"/>
        <v>2548026849.1647115</v>
      </c>
      <c r="Q217" s="216">
        <f t="shared" si="21"/>
        <v>3522579196.4641447</v>
      </c>
      <c r="R217" s="143">
        <f t="shared" si="17"/>
        <v>86000000</v>
      </c>
      <c r="S217" s="143">
        <f t="shared" si="18"/>
        <v>3576579196.4641447</v>
      </c>
    </row>
    <row r="218" spans="1:19" s="57" customFormat="1" ht="17.25" thickBot="1" x14ac:dyDescent="0.35">
      <c r="A218" s="60"/>
      <c r="B218" s="229"/>
      <c r="C218" s="61">
        <v>11</v>
      </c>
      <c r="D218" s="213">
        <v>1600000</v>
      </c>
      <c r="E218" s="210">
        <v>0</v>
      </c>
      <c r="F218" s="141">
        <v>0</v>
      </c>
      <c r="G218" s="195">
        <v>0</v>
      </c>
      <c r="H218" s="141">
        <v>16000000</v>
      </c>
      <c r="I218" s="141">
        <v>70000000</v>
      </c>
      <c r="J218" s="141">
        <v>54000000</v>
      </c>
      <c r="K218" s="202">
        <f t="shared" si="19"/>
        <v>992094289.55082285</v>
      </c>
      <c r="L218" s="144">
        <v>1.7999999999999999E-2</v>
      </c>
      <c r="M218" s="48">
        <v>50000</v>
      </c>
      <c r="N218" s="163">
        <f t="shared" si="22"/>
        <v>2595418332.4496765</v>
      </c>
      <c r="O218" s="121">
        <v>1.7999999999999999E-2</v>
      </c>
      <c r="P218" s="48">
        <f t="shared" si="20"/>
        <v>2595468332.4496765</v>
      </c>
      <c r="Q218" s="216">
        <f t="shared" si="21"/>
        <v>3587562622.0004992</v>
      </c>
      <c r="R218" s="143">
        <f t="shared" si="17"/>
        <v>86000000</v>
      </c>
      <c r="S218" s="143">
        <f t="shared" si="18"/>
        <v>3641562622.0004992</v>
      </c>
    </row>
    <row r="219" spans="1:19" s="57" customFormat="1" ht="17.25" thickBot="1" x14ac:dyDescent="0.35">
      <c r="A219" s="62"/>
      <c r="B219" s="229"/>
      <c r="C219" s="63">
        <v>12</v>
      </c>
      <c r="D219" s="213">
        <v>1600000</v>
      </c>
      <c r="E219" s="210">
        <v>0</v>
      </c>
      <c r="F219" s="141">
        <v>0</v>
      </c>
      <c r="G219" s="195">
        <v>0</v>
      </c>
      <c r="H219" s="141">
        <v>16000000</v>
      </c>
      <c r="I219" s="141">
        <v>70000000</v>
      </c>
      <c r="J219" s="141">
        <v>54000000</v>
      </c>
      <c r="K219" s="202">
        <f t="shared" si="19"/>
        <v>1009951986.7627376</v>
      </c>
      <c r="L219" s="144">
        <v>1.7999999999999999E-2</v>
      </c>
      <c r="M219" s="48">
        <v>50000</v>
      </c>
      <c r="N219" s="163">
        <f t="shared" si="22"/>
        <v>2643713762.4337707</v>
      </c>
      <c r="O219" s="122">
        <v>1.7999999999999999E-2</v>
      </c>
      <c r="P219" s="48">
        <f t="shared" si="20"/>
        <v>2643763762.4337707</v>
      </c>
      <c r="Q219" s="216">
        <f t="shared" si="21"/>
        <v>3653715749.1965084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3707715749.1965084</v>
      </c>
    </row>
    <row r="220" spans="1:19" s="57" customFormat="1" x14ac:dyDescent="0.3">
      <c r="A220" s="55">
        <v>19</v>
      </c>
      <c r="B220" s="229">
        <v>2040</v>
      </c>
      <c r="C220" s="56">
        <v>1</v>
      </c>
      <c r="D220" s="213">
        <v>1600000</v>
      </c>
      <c r="E220" s="210">
        <v>0</v>
      </c>
      <c r="F220" s="141">
        <v>0</v>
      </c>
      <c r="G220" s="195">
        <v>0</v>
      </c>
      <c r="H220" s="141">
        <v>16000000</v>
      </c>
      <c r="I220" s="141">
        <v>70000000</v>
      </c>
      <c r="J220" s="141">
        <v>54000000</v>
      </c>
      <c r="K220" s="202">
        <f t="shared" si="19"/>
        <v>1028131122.5244669</v>
      </c>
      <c r="L220" s="144">
        <v>1.7999999999999999E-2</v>
      </c>
      <c r="M220" s="48">
        <v>50000</v>
      </c>
      <c r="N220" s="163">
        <f t="shared" si="22"/>
        <v>2655844817.4835057</v>
      </c>
      <c r="O220" s="120">
        <v>4.0000000000000001E-3</v>
      </c>
      <c r="P220" s="48">
        <f t="shared" si="20"/>
        <v>2655894817.4835057</v>
      </c>
      <c r="Q220" s="216">
        <f t="shared" si="21"/>
        <v>3684025940.0079727</v>
      </c>
      <c r="R220" s="143">
        <f t="shared" si="23"/>
        <v>86000000</v>
      </c>
      <c r="S220" s="143">
        <f t="shared" si="24"/>
        <v>3738025940.0079727</v>
      </c>
    </row>
    <row r="221" spans="1:19" s="57" customFormat="1" x14ac:dyDescent="0.3">
      <c r="A221" s="58"/>
      <c r="B221" s="229"/>
      <c r="C221" s="59">
        <v>2</v>
      </c>
      <c r="D221" s="213">
        <v>1600000</v>
      </c>
      <c r="E221" s="210">
        <v>0</v>
      </c>
      <c r="F221" s="141">
        <v>0</v>
      </c>
      <c r="G221" s="195">
        <v>0</v>
      </c>
      <c r="H221" s="141">
        <v>16000000</v>
      </c>
      <c r="I221" s="141">
        <v>70000000</v>
      </c>
      <c r="J221" s="141">
        <v>54000000</v>
      </c>
      <c r="K221" s="202">
        <f t="shared" si="19"/>
        <v>1046637482.7299073</v>
      </c>
      <c r="L221" s="144">
        <v>1.7999999999999999E-2</v>
      </c>
      <c r="M221" s="48">
        <v>50000</v>
      </c>
      <c r="N221" s="163">
        <f t="shared" si="22"/>
        <v>2705227924.1982088</v>
      </c>
      <c r="O221" s="34">
        <v>1.7999999999999999E-2</v>
      </c>
      <c r="P221" s="48">
        <f t="shared" si="20"/>
        <v>2705277924.1982088</v>
      </c>
      <c r="Q221" s="216">
        <f t="shared" si="21"/>
        <v>3751915406.9281158</v>
      </c>
      <c r="R221" s="143">
        <f t="shared" si="23"/>
        <v>86000000</v>
      </c>
      <c r="S221" s="143">
        <f t="shared" si="24"/>
        <v>3805915406.9281158</v>
      </c>
    </row>
    <row r="222" spans="1:19" s="57" customFormat="1" x14ac:dyDescent="0.3">
      <c r="A222" s="58"/>
      <c r="B222" s="229"/>
      <c r="C222" s="59">
        <v>3</v>
      </c>
      <c r="D222" s="213">
        <v>1600000</v>
      </c>
      <c r="E222" s="210">
        <v>0</v>
      </c>
      <c r="F222" s="141">
        <v>0</v>
      </c>
      <c r="G222" s="195">
        <v>0</v>
      </c>
      <c r="H222" s="141">
        <v>16000000</v>
      </c>
      <c r="I222" s="141">
        <v>70000000</v>
      </c>
      <c r="J222" s="141">
        <v>54000000</v>
      </c>
      <c r="K222" s="202">
        <f t="shared" si="19"/>
        <v>1065476957.4190456</v>
      </c>
      <c r="L222" s="144">
        <v>1.7999999999999999E-2</v>
      </c>
      <c r="M222" s="48">
        <v>50000</v>
      </c>
      <c r="N222" s="163">
        <f t="shared" si="22"/>
        <v>2755499926.8337765</v>
      </c>
      <c r="O222" s="34">
        <v>1.7999999999999999E-2</v>
      </c>
      <c r="P222" s="48">
        <f t="shared" si="20"/>
        <v>2755549926.8337765</v>
      </c>
      <c r="Q222" s="216">
        <f t="shared" si="21"/>
        <v>3821026884.2528219</v>
      </c>
      <c r="R222" s="143">
        <f t="shared" si="23"/>
        <v>86000000</v>
      </c>
      <c r="S222" s="143">
        <f t="shared" si="24"/>
        <v>3875026884.2528219</v>
      </c>
    </row>
    <row r="223" spans="1:19" s="57" customFormat="1" x14ac:dyDescent="0.3">
      <c r="A223" s="58"/>
      <c r="B223" s="229"/>
      <c r="C223" s="59">
        <v>4</v>
      </c>
      <c r="D223" s="213">
        <v>1600000</v>
      </c>
      <c r="E223" s="210">
        <v>0</v>
      </c>
      <c r="F223" s="141">
        <v>0</v>
      </c>
      <c r="G223" s="195">
        <v>0</v>
      </c>
      <c r="H223" s="141">
        <v>16000000</v>
      </c>
      <c r="I223" s="141">
        <v>70000000</v>
      </c>
      <c r="J223" s="141">
        <v>54000000</v>
      </c>
      <c r="K223" s="202">
        <f t="shared" si="19"/>
        <v>1084655542.6525884</v>
      </c>
      <c r="L223" s="144">
        <v>1.7999999999999999E-2</v>
      </c>
      <c r="M223" s="48">
        <v>50000</v>
      </c>
      <c r="N223" s="163">
        <f t="shared" si="22"/>
        <v>2806676825.5167847</v>
      </c>
      <c r="O223" s="34">
        <v>1.7999999999999999E-2</v>
      </c>
      <c r="P223" s="48">
        <f t="shared" si="20"/>
        <v>2806726825.5167847</v>
      </c>
      <c r="Q223" s="216">
        <f t="shared" si="21"/>
        <v>3891382368.169373</v>
      </c>
      <c r="R223" s="143">
        <f t="shared" si="23"/>
        <v>86000000</v>
      </c>
      <c r="S223" s="143">
        <f t="shared" si="24"/>
        <v>3945382368.169373</v>
      </c>
    </row>
    <row r="224" spans="1:19" s="57" customFormat="1" x14ac:dyDescent="0.3">
      <c r="A224" s="58"/>
      <c r="B224" s="229"/>
      <c r="C224" s="59">
        <v>5</v>
      </c>
      <c r="D224" s="213">
        <v>1600000</v>
      </c>
      <c r="E224" s="210">
        <v>0</v>
      </c>
      <c r="F224" s="141">
        <v>0</v>
      </c>
      <c r="G224" s="195">
        <v>0</v>
      </c>
      <c r="H224" s="141">
        <v>16000000</v>
      </c>
      <c r="I224" s="141">
        <v>70000000</v>
      </c>
      <c r="J224" s="141">
        <v>54000000</v>
      </c>
      <c r="K224" s="202">
        <f t="shared" si="19"/>
        <v>1104179342.4203351</v>
      </c>
      <c r="L224" s="144">
        <v>1.7999999999999999E-2</v>
      </c>
      <c r="M224" s="48">
        <v>50000</v>
      </c>
      <c r="N224" s="163">
        <f t="shared" si="22"/>
        <v>2858774908.3760867</v>
      </c>
      <c r="O224" s="34">
        <v>1.7999999999999999E-2</v>
      </c>
      <c r="P224" s="48">
        <f t="shared" si="20"/>
        <v>2858824908.3760867</v>
      </c>
      <c r="Q224" s="216">
        <f t="shared" si="21"/>
        <v>3963004250.796422</v>
      </c>
      <c r="R224" s="143">
        <f t="shared" si="23"/>
        <v>86000000</v>
      </c>
      <c r="S224" s="143">
        <f t="shared" si="24"/>
        <v>4017004250.796422</v>
      </c>
    </row>
    <row r="225" spans="1:19" s="57" customFormat="1" x14ac:dyDescent="0.3">
      <c r="A225" s="58"/>
      <c r="B225" s="229"/>
      <c r="C225" s="59">
        <v>6</v>
      </c>
      <c r="D225" s="213">
        <v>1600000</v>
      </c>
      <c r="E225" s="210">
        <v>0</v>
      </c>
      <c r="F225" s="141">
        <v>0</v>
      </c>
      <c r="G225" s="195">
        <v>0</v>
      </c>
      <c r="H225" s="141">
        <v>16000000</v>
      </c>
      <c r="I225" s="141">
        <v>70000000</v>
      </c>
      <c r="J225" s="141">
        <v>54000000</v>
      </c>
      <c r="K225" s="202">
        <f t="shared" si="19"/>
        <v>1124054570.5839012</v>
      </c>
      <c r="L225" s="144">
        <v>1.7999999999999999E-2</v>
      </c>
      <c r="M225" s="48">
        <v>50000</v>
      </c>
      <c r="N225" s="163">
        <f t="shared" si="22"/>
        <v>2911810756.7268562</v>
      </c>
      <c r="O225" s="34">
        <v>1.7999999999999999E-2</v>
      </c>
      <c r="P225" s="48">
        <f t="shared" si="20"/>
        <v>2911860756.7268562</v>
      </c>
      <c r="Q225" s="216">
        <f t="shared" si="21"/>
        <v>4035915327.3107576</v>
      </c>
      <c r="R225" s="143">
        <f t="shared" si="23"/>
        <v>86000000</v>
      </c>
      <c r="S225" s="143">
        <f t="shared" si="24"/>
        <v>4089915327.3107576</v>
      </c>
    </row>
    <row r="226" spans="1:19" s="57" customFormat="1" x14ac:dyDescent="0.3">
      <c r="A226" s="58"/>
      <c r="B226" s="229"/>
      <c r="C226" s="59">
        <v>7</v>
      </c>
      <c r="D226" s="213">
        <v>1600000</v>
      </c>
      <c r="E226" s="210">
        <v>0</v>
      </c>
      <c r="F226" s="141">
        <v>0</v>
      </c>
      <c r="G226" s="195">
        <v>0</v>
      </c>
      <c r="H226" s="141">
        <v>16000000</v>
      </c>
      <c r="I226" s="141">
        <v>70000000</v>
      </c>
      <c r="J226" s="141">
        <v>54000000</v>
      </c>
      <c r="K226" s="202">
        <f t="shared" si="19"/>
        <v>1144287552.8544114</v>
      </c>
      <c r="L226" s="144">
        <v>1.7999999999999999E-2</v>
      </c>
      <c r="M226" s="48">
        <v>50000</v>
      </c>
      <c r="N226" s="163">
        <f t="shared" si="22"/>
        <v>2965801250.3479395</v>
      </c>
      <c r="O226" s="34">
        <v>1.7999999999999999E-2</v>
      </c>
      <c r="P226" s="48">
        <f t="shared" si="20"/>
        <v>2965851250.3479395</v>
      </c>
      <c r="Q226" s="216">
        <f t="shared" si="21"/>
        <v>4110138803.2023506</v>
      </c>
      <c r="R226" s="143">
        <f t="shared" si="23"/>
        <v>86000000</v>
      </c>
      <c r="S226" s="143">
        <f t="shared" si="24"/>
        <v>4164138803.2023506</v>
      </c>
    </row>
    <row r="227" spans="1:19" s="57" customFormat="1" x14ac:dyDescent="0.3">
      <c r="A227" s="58"/>
      <c r="B227" s="229"/>
      <c r="C227" s="59">
        <v>8</v>
      </c>
      <c r="D227" s="213">
        <v>1600000</v>
      </c>
      <c r="E227" s="210">
        <v>0</v>
      </c>
      <c r="F227" s="141">
        <v>0</v>
      </c>
      <c r="G227" s="195">
        <v>0</v>
      </c>
      <c r="H227" s="141">
        <v>16000000</v>
      </c>
      <c r="I227" s="141">
        <v>70000000</v>
      </c>
      <c r="J227" s="141">
        <v>54000000</v>
      </c>
      <c r="K227" s="202">
        <f t="shared" si="19"/>
        <v>1164884728.8057907</v>
      </c>
      <c r="L227" s="144">
        <v>1.7999999999999999E-2</v>
      </c>
      <c r="M227" s="48">
        <v>50000</v>
      </c>
      <c r="N227" s="163">
        <f t="shared" si="22"/>
        <v>3020763572.8542023</v>
      </c>
      <c r="O227" s="34">
        <v>1.7999999999999999E-2</v>
      </c>
      <c r="P227" s="48">
        <f t="shared" si="20"/>
        <v>3020813572.8542023</v>
      </c>
      <c r="Q227" s="216">
        <f t="shared" si="21"/>
        <v>4185698301.6599932</v>
      </c>
      <c r="R227" s="143">
        <f t="shared" si="23"/>
        <v>86000000</v>
      </c>
      <c r="S227" s="143">
        <f t="shared" si="24"/>
        <v>4239698301.6599932</v>
      </c>
    </row>
    <row r="228" spans="1:19" s="57" customFormat="1" x14ac:dyDescent="0.3">
      <c r="A228" s="58"/>
      <c r="B228" s="229"/>
      <c r="C228" s="59">
        <v>9</v>
      </c>
      <c r="D228" s="213">
        <v>1600000</v>
      </c>
      <c r="E228" s="210">
        <v>0</v>
      </c>
      <c r="F228" s="141">
        <v>0</v>
      </c>
      <c r="G228" s="195">
        <v>0</v>
      </c>
      <c r="H228" s="141">
        <v>16000000</v>
      </c>
      <c r="I228" s="141">
        <v>70000000</v>
      </c>
      <c r="J228" s="141">
        <v>54000000</v>
      </c>
      <c r="K228" s="202">
        <f t="shared" si="19"/>
        <v>1185852653.9242949</v>
      </c>
      <c r="L228" s="144">
        <v>1.7999999999999999E-2</v>
      </c>
      <c r="M228" s="48">
        <v>50000</v>
      </c>
      <c r="N228" s="163">
        <f t="shared" si="22"/>
        <v>3076715217.1655779</v>
      </c>
      <c r="O228" s="34">
        <v>1.7999999999999999E-2</v>
      </c>
      <c r="P228" s="48">
        <f t="shared" si="20"/>
        <v>3076765217.1655779</v>
      </c>
      <c r="Q228" s="216">
        <f t="shared" si="21"/>
        <v>4262617871.0898728</v>
      </c>
      <c r="R228" s="143">
        <f t="shared" si="23"/>
        <v>86000000</v>
      </c>
      <c r="S228" s="143">
        <f t="shared" si="24"/>
        <v>4316617871.0898724</v>
      </c>
    </row>
    <row r="229" spans="1:19" s="57" customFormat="1" x14ac:dyDescent="0.3">
      <c r="A229" s="58"/>
      <c r="B229" s="229"/>
      <c r="C229" s="59">
        <v>10</v>
      </c>
      <c r="D229" s="213">
        <v>1600000</v>
      </c>
      <c r="E229" s="210">
        <v>0</v>
      </c>
      <c r="F229" s="141">
        <v>0</v>
      </c>
      <c r="G229" s="195">
        <v>0</v>
      </c>
      <c r="H229" s="141">
        <v>16000000</v>
      </c>
      <c r="I229" s="141">
        <v>70000000</v>
      </c>
      <c r="J229" s="141">
        <v>54000000</v>
      </c>
      <c r="K229" s="202">
        <f t="shared" si="19"/>
        <v>1207198001.6949322</v>
      </c>
      <c r="L229" s="144">
        <v>1.7999999999999999E-2</v>
      </c>
      <c r="M229" s="48">
        <v>50000</v>
      </c>
      <c r="N229" s="163">
        <f t="shared" si="22"/>
        <v>3133673991.0745583</v>
      </c>
      <c r="O229" s="34">
        <v>1.7999999999999999E-2</v>
      </c>
      <c r="P229" s="48">
        <f t="shared" si="20"/>
        <v>3133723991.0745583</v>
      </c>
      <c r="Q229" s="216">
        <f t="shared" si="21"/>
        <v>4340921992.7694902</v>
      </c>
      <c r="R229" s="143">
        <f t="shared" si="23"/>
        <v>86000000</v>
      </c>
      <c r="S229" s="143">
        <f t="shared" si="24"/>
        <v>4394921992.7694902</v>
      </c>
    </row>
    <row r="230" spans="1:19" s="57" customFormat="1" ht="17.25" thickBot="1" x14ac:dyDescent="0.35">
      <c r="A230" s="60"/>
      <c r="B230" s="229"/>
      <c r="C230" s="61">
        <v>11</v>
      </c>
      <c r="D230" s="213">
        <v>1600000</v>
      </c>
      <c r="E230" s="210">
        <v>0</v>
      </c>
      <c r="F230" s="141">
        <v>0</v>
      </c>
      <c r="G230" s="195">
        <v>0</v>
      </c>
      <c r="H230" s="141">
        <v>16000000</v>
      </c>
      <c r="I230" s="141">
        <v>70000000</v>
      </c>
      <c r="J230" s="141">
        <v>54000000</v>
      </c>
      <c r="K230" s="202">
        <f t="shared" si="19"/>
        <v>1228927565.725441</v>
      </c>
      <c r="L230" s="144">
        <v>1.7999999999999999E-2</v>
      </c>
      <c r="M230" s="48">
        <v>50000</v>
      </c>
      <c r="N230" s="163">
        <f t="shared" si="22"/>
        <v>3191658022.9139004</v>
      </c>
      <c r="O230" s="121">
        <v>1.7999999999999999E-2</v>
      </c>
      <c r="P230" s="48">
        <f t="shared" si="20"/>
        <v>3191708022.9139004</v>
      </c>
      <c r="Q230" s="216">
        <f t="shared" si="21"/>
        <v>4420635588.6393414</v>
      </c>
      <c r="R230" s="143">
        <f t="shared" si="23"/>
        <v>86000000</v>
      </c>
      <c r="S230" s="143">
        <f t="shared" si="24"/>
        <v>4474635588.6393414</v>
      </c>
    </row>
    <row r="231" spans="1:19" s="57" customFormat="1" ht="17.25" thickBot="1" x14ac:dyDescent="0.35">
      <c r="A231" s="62"/>
      <c r="B231" s="229"/>
      <c r="C231" s="63">
        <v>12</v>
      </c>
      <c r="D231" s="213">
        <v>1600000</v>
      </c>
      <c r="E231" s="210">
        <v>0</v>
      </c>
      <c r="F231" s="141">
        <v>0</v>
      </c>
      <c r="G231" s="195">
        <v>0</v>
      </c>
      <c r="H231" s="141">
        <v>16000000</v>
      </c>
      <c r="I231" s="141">
        <v>70000000</v>
      </c>
      <c r="J231" s="141">
        <v>54000000</v>
      </c>
      <c r="K231" s="202">
        <f t="shared" si="19"/>
        <v>1251048261.908499</v>
      </c>
      <c r="L231" s="144">
        <v>1.7999999999999999E-2</v>
      </c>
      <c r="M231" s="48">
        <v>50000</v>
      </c>
      <c r="N231" s="163">
        <f t="shared" si="22"/>
        <v>3250685767.3263507</v>
      </c>
      <c r="O231" s="122">
        <v>1.7999999999999999E-2</v>
      </c>
      <c r="P231" s="48">
        <f t="shared" si="20"/>
        <v>3250735767.3263507</v>
      </c>
      <c r="Q231" s="216">
        <f t="shared" si="21"/>
        <v>4501784029.2348499</v>
      </c>
      <c r="R231" s="143">
        <f t="shared" si="23"/>
        <v>86000000</v>
      </c>
      <c r="S231" s="143">
        <f t="shared" si="24"/>
        <v>4555784029.2348499</v>
      </c>
    </row>
    <row r="232" spans="1:19" s="57" customFormat="1" x14ac:dyDescent="0.3">
      <c r="A232" s="55">
        <v>20</v>
      </c>
      <c r="B232" s="229">
        <v>2041</v>
      </c>
      <c r="C232" s="56">
        <v>1</v>
      </c>
      <c r="D232" s="213">
        <v>1600000</v>
      </c>
      <c r="E232" s="210">
        <v>0</v>
      </c>
      <c r="F232" s="141">
        <v>0</v>
      </c>
      <c r="G232" s="195">
        <v>0</v>
      </c>
      <c r="H232" s="141">
        <v>16000000</v>
      </c>
      <c r="I232" s="141">
        <v>70000000</v>
      </c>
      <c r="J232" s="141">
        <v>54000000</v>
      </c>
      <c r="K232" s="202">
        <f t="shared" si="19"/>
        <v>1273567130.6228521</v>
      </c>
      <c r="L232" s="144">
        <v>1.7999999999999999E-2</v>
      </c>
      <c r="M232" s="48">
        <v>50000</v>
      </c>
      <c r="N232" s="163">
        <f t="shared" si="22"/>
        <v>3265244710.3956561</v>
      </c>
      <c r="O232" s="120">
        <v>4.0000000000000001E-3</v>
      </c>
      <c r="P232" s="48">
        <f t="shared" si="20"/>
        <v>3265294710.3956561</v>
      </c>
      <c r="Q232" s="216">
        <f t="shared" si="21"/>
        <v>4538861841.018508</v>
      </c>
      <c r="R232" s="143">
        <f t="shared" si="23"/>
        <v>86000000</v>
      </c>
      <c r="S232" s="143">
        <f t="shared" si="24"/>
        <v>4592861841.018508</v>
      </c>
    </row>
    <row r="233" spans="1:19" s="57" customFormat="1" x14ac:dyDescent="0.3">
      <c r="A233" s="58"/>
      <c r="B233" s="229"/>
      <c r="C233" s="59">
        <v>2</v>
      </c>
      <c r="D233" s="213">
        <v>1600000</v>
      </c>
      <c r="E233" s="210">
        <v>0</v>
      </c>
      <c r="F233" s="141">
        <v>0</v>
      </c>
      <c r="G233" s="195">
        <v>0</v>
      </c>
      <c r="H233" s="141">
        <v>16000000</v>
      </c>
      <c r="I233" s="141">
        <v>70000000</v>
      </c>
      <c r="J233" s="141">
        <v>54000000</v>
      </c>
      <c r="K233" s="202">
        <f t="shared" si="19"/>
        <v>1296491338.9740634</v>
      </c>
      <c r="L233" s="144">
        <v>1.7999999999999999E-2</v>
      </c>
      <c r="M233" s="48">
        <v>50000</v>
      </c>
      <c r="N233" s="163">
        <f t="shared" si="22"/>
        <v>3325597015.1827779</v>
      </c>
      <c r="O233" s="34">
        <v>1.7999999999999999E-2</v>
      </c>
      <c r="P233" s="48">
        <f t="shared" si="20"/>
        <v>3325647015.1827779</v>
      </c>
      <c r="Q233" s="216">
        <f t="shared" si="21"/>
        <v>4622138354.1568413</v>
      </c>
      <c r="R233" s="143">
        <f t="shared" si="23"/>
        <v>86000000</v>
      </c>
      <c r="S233" s="143">
        <f t="shared" si="24"/>
        <v>4676138354.1568413</v>
      </c>
    </row>
    <row r="234" spans="1:19" s="57" customFormat="1" x14ac:dyDescent="0.3">
      <c r="A234" s="58"/>
      <c r="B234" s="229"/>
      <c r="C234" s="59">
        <v>3</v>
      </c>
      <c r="D234" s="213">
        <v>1600000</v>
      </c>
      <c r="E234" s="210">
        <v>0</v>
      </c>
      <c r="F234" s="141">
        <v>0</v>
      </c>
      <c r="G234" s="195">
        <v>0</v>
      </c>
      <c r="H234" s="141">
        <v>16000000</v>
      </c>
      <c r="I234" s="141">
        <v>70000000</v>
      </c>
      <c r="J234" s="141">
        <v>54000000</v>
      </c>
      <c r="K234" s="202">
        <f t="shared" si="19"/>
        <v>1319828183.0755966</v>
      </c>
      <c r="L234" s="144">
        <v>1.7999999999999999E-2</v>
      </c>
      <c r="M234" s="48">
        <v>50000</v>
      </c>
      <c r="N234" s="163">
        <f t="shared" si="22"/>
        <v>3387035661.456068</v>
      </c>
      <c r="O234" s="34">
        <v>1.7999999999999999E-2</v>
      </c>
      <c r="P234" s="48">
        <f t="shared" si="20"/>
        <v>3387085661.456068</v>
      </c>
      <c r="Q234" s="216">
        <f t="shared" si="21"/>
        <v>4706913844.5316648</v>
      </c>
      <c r="R234" s="143">
        <f t="shared" si="23"/>
        <v>86000000</v>
      </c>
      <c r="S234" s="143">
        <f t="shared" si="24"/>
        <v>4760913844.5316648</v>
      </c>
    </row>
    <row r="235" spans="1:19" s="57" customFormat="1" x14ac:dyDescent="0.3">
      <c r="A235" s="58"/>
      <c r="B235" s="229"/>
      <c r="C235" s="59">
        <v>4</v>
      </c>
      <c r="D235" s="213">
        <v>1600000</v>
      </c>
      <c r="E235" s="210">
        <v>0</v>
      </c>
      <c r="F235" s="141">
        <v>0</v>
      </c>
      <c r="G235" s="195">
        <v>0</v>
      </c>
      <c r="H235" s="141">
        <v>16000000</v>
      </c>
      <c r="I235" s="141">
        <v>70000000</v>
      </c>
      <c r="J235" s="141">
        <v>54000000</v>
      </c>
      <c r="K235" s="202">
        <f t="shared" si="19"/>
        <v>1343585090.3709574</v>
      </c>
      <c r="L235" s="144">
        <v>1.7999999999999999E-2</v>
      </c>
      <c r="M235" s="48">
        <v>50000</v>
      </c>
      <c r="N235" s="163">
        <f t="shared" si="22"/>
        <v>3449580203.362277</v>
      </c>
      <c r="O235" s="34">
        <v>1.7999999999999999E-2</v>
      </c>
      <c r="P235" s="48">
        <f t="shared" si="20"/>
        <v>3449630203.362277</v>
      </c>
      <c r="Q235" s="216">
        <f t="shared" si="21"/>
        <v>4793215293.7332344</v>
      </c>
      <c r="R235" s="143">
        <f t="shared" si="23"/>
        <v>86000000</v>
      </c>
      <c r="S235" s="143">
        <f t="shared" si="24"/>
        <v>4847215293.7332344</v>
      </c>
    </row>
    <row r="236" spans="1:19" s="57" customFormat="1" x14ac:dyDescent="0.3">
      <c r="A236" s="58"/>
      <c r="B236" s="229"/>
      <c r="C236" s="59">
        <v>5</v>
      </c>
      <c r="D236" s="213">
        <v>1600000</v>
      </c>
      <c r="E236" s="210">
        <v>0</v>
      </c>
      <c r="F236" s="141">
        <v>0</v>
      </c>
      <c r="G236" s="195">
        <v>0</v>
      </c>
      <c r="H236" s="141">
        <v>16000000</v>
      </c>
      <c r="I236" s="141">
        <v>70000000</v>
      </c>
      <c r="J236" s="141">
        <v>54000000</v>
      </c>
      <c r="K236" s="202">
        <f t="shared" si="19"/>
        <v>1367769621.9976346</v>
      </c>
      <c r="L236" s="144">
        <v>1.7999999999999999E-2</v>
      </c>
      <c r="M236" s="48">
        <v>50000</v>
      </c>
      <c r="N236" s="163">
        <f t="shared" si="22"/>
        <v>3513250547.0227981</v>
      </c>
      <c r="O236" s="34">
        <v>1.7999999999999999E-2</v>
      </c>
      <c r="P236" s="48">
        <f t="shared" si="20"/>
        <v>3513300547.0227981</v>
      </c>
      <c r="Q236" s="216">
        <f t="shared" si="21"/>
        <v>4881070169.0204325</v>
      </c>
      <c r="R236" s="143">
        <f t="shared" si="23"/>
        <v>86000000</v>
      </c>
      <c r="S236" s="143">
        <f t="shared" si="24"/>
        <v>4935070169.0204325</v>
      </c>
    </row>
    <row r="237" spans="1:19" s="57" customFormat="1" x14ac:dyDescent="0.3">
      <c r="A237" s="58"/>
      <c r="B237" s="229"/>
      <c r="C237" s="59">
        <v>6</v>
      </c>
      <c r="D237" s="213">
        <v>1600000</v>
      </c>
      <c r="E237" s="210">
        <v>0</v>
      </c>
      <c r="F237" s="141">
        <v>0</v>
      </c>
      <c r="G237" s="195">
        <v>0</v>
      </c>
      <c r="H237" s="141">
        <v>16000000</v>
      </c>
      <c r="I237" s="141">
        <v>70000000</v>
      </c>
      <c r="J237" s="141">
        <v>54000000</v>
      </c>
      <c r="K237" s="202">
        <f t="shared" si="19"/>
        <v>1392389475.1935921</v>
      </c>
      <c r="L237" s="144">
        <v>1.7999999999999999E-2</v>
      </c>
      <c r="M237" s="48">
        <v>50000</v>
      </c>
      <c r="N237" s="163">
        <f t="shared" si="22"/>
        <v>3578066956.8692083</v>
      </c>
      <c r="O237" s="34">
        <v>1.7999999999999999E-2</v>
      </c>
      <c r="P237" s="48">
        <f t="shared" si="20"/>
        <v>3578116956.8692083</v>
      </c>
      <c r="Q237" s="216">
        <f t="shared" si="21"/>
        <v>4970506432.0628004</v>
      </c>
      <c r="R237" s="143">
        <f t="shared" si="23"/>
        <v>86000000</v>
      </c>
      <c r="S237" s="143">
        <f t="shared" si="24"/>
        <v>5024506432.0628004</v>
      </c>
    </row>
    <row r="238" spans="1:19" s="57" customFormat="1" x14ac:dyDescent="0.3">
      <c r="A238" s="58"/>
      <c r="B238" s="229"/>
      <c r="C238" s="59">
        <v>7</v>
      </c>
      <c r="D238" s="213">
        <v>1600000</v>
      </c>
      <c r="E238" s="210">
        <v>0</v>
      </c>
      <c r="F238" s="141">
        <v>0</v>
      </c>
      <c r="G238" s="195">
        <v>0</v>
      </c>
      <c r="H238" s="141">
        <v>16000000</v>
      </c>
      <c r="I238" s="141">
        <v>70000000</v>
      </c>
      <c r="J238" s="141">
        <v>54000000</v>
      </c>
      <c r="K238" s="202">
        <f t="shared" si="19"/>
        <v>1417452485.7470767</v>
      </c>
      <c r="L238" s="144">
        <v>1.7999999999999999E-2</v>
      </c>
      <c r="M238" s="48">
        <v>50000</v>
      </c>
      <c r="N238" s="163">
        <f t="shared" si="22"/>
        <v>3644050062.092854</v>
      </c>
      <c r="O238" s="34">
        <v>1.7999999999999999E-2</v>
      </c>
      <c r="P238" s="48">
        <f t="shared" si="20"/>
        <v>3644100062.092854</v>
      </c>
      <c r="Q238" s="216">
        <f t="shared" si="21"/>
        <v>5061552547.8399305</v>
      </c>
      <c r="R238" s="143">
        <f t="shared" si="23"/>
        <v>86000000</v>
      </c>
      <c r="S238" s="143">
        <f t="shared" si="24"/>
        <v>5115552547.8399305</v>
      </c>
    </row>
    <row r="239" spans="1:19" s="57" customFormat="1" x14ac:dyDescent="0.3">
      <c r="A239" s="58"/>
      <c r="B239" s="229"/>
      <c r="C239" s="59">
        <v>8</v>
      </c>
      <c r="D239" s="213">
        <v>1600000</v>
      </c>
      <c r="E239" s="210">
        <v>0</v>
      </c>
      <c r="F239" s="141">
        <v>0</v>
      </c>
      <c r="G239" s="195">
        <v>0</v>
      </c>
      <c r="H239" s="141">
        <v>16000000</v>
      </c>
      <c r="I239" s="141">
        <v>70000000</v>
      </c>
      <c r="J239" s="141">
        <v>54000000</v>
      </c>
      <c r="K239" s="202">
        <f t="shared" si="19"/>
        <v>1442966630.4905241</v>
      </c>
      <c r="L239" s="144">
        <v>1.7999999999999999E-2</v>
      </c>
      <c r="M239" s="48">
        <v>50000</v>
      </c>
      <c r="N239" s="163">
        <f t="shared" si="22"/>
        <v>3711220863.2105255</v>
      </c>
      <c r="O239" s="34">
        <v>1.7999999999999999E-2</v>
      </c>
      <c r="P239" s="48">
        <f t="shared" si="20"/>
        <v>3711270863.2105255</v>
      </c>
      <c r="Q239" s="216">
        <f t="shared" si="21"/>
        <v>5154237493.7010498</v>
      </c>
      <c r="R239" s="143">
        <f t="shared" si="23"/>
        <v>86000000</v>
      </c>
      <c r="S239" s="143">
        <f t="shared" si="24"/>
        <v>5208237493.7010498</v>
      </c>
    </row>
    <row r="240" spans="1:19" s="57" customFormat="1" x14ac:dyDescent="0.3">
      <c r="A240" s="58"/>
      <c r="B240" s="229"/>
      <c r="C240" s="59">
        <v>9</v>
      </c>
      <c r="D240" s="213">
        <v>1600000</v>
      </c>
      <c r="E240" s="210">
        <v>0</v>
      </c>
      <c r="F240" s="141">
        <v>0</v>
      </c>
      <c r="G240" s="195">
        <v>0</v>
      </c>
      <c r="H240" s="141">
        <v>16000000</v>
      </c>
      <c r="I240" s="141">
        <v>70000000</v>
      </c>
      <c r="J240" s="141">
        <v>54000000</v>
      </c>
      <c r="K240" s="202">
        <f t="shared" si="19"/>
        <v>1468940029.8393536</v>
      </c>
      <c r="L240" s="144">
        <v>1.7999999999999999E-2</v>
      </c>
      <c r="M240" s="48">
        <v>50000</v>
      </c>
      <c r="N240" s="163">
        <f t="shared" si="22"/>
        <v>3779600738.7483149</v>
      </c>
      <c r="O240" s="34">
        <v>1.7999999999999999E-2</v>
      </c>
      <c r="P240" s="48">
        <f t="shared" si="20"/>
        <v>3779650738.7483149</v>
      </c>
      <c r="Q240" s="216">
        <f t="shared" si="21"/>
        <v>5248590768.5876684</v>
      </c>
      <c r="R240" s="143">
        <f t="shared" si="23"/>
        <v>86000000</v>
      </c>
      <c r="S240" s="143">
        <f t="shared" si="24"/>
        <v>5302590768.5876684</v>
      </c>
    </row>
    <row r="241" spans="1:19" s="57" customFormat="1" x14ac:dyDescent="0.3">
      <c r="A241" s="58"/>
      <c r="B241" s="229"/>
      <c r="C241" s="59">
        <v>10</v>
      </c>
      <c r="D241" s="213">
        <v>1600000</v>
      </c>
      <c r="E241" s="210">
        <v>0</v>
      </c>
      <c r="F241" s="141">
        <v>0</v>
      </c>
      <c r="G241" s="195">
        <v>0</v>
      </c>
      <c r="H241" s="141">
        <v>16000000</v>
      </c>
      <c r="I241" s="141">
        <v>70000000</v>
      </c>
      <c r="J241" s="141">
        <v>54000000</v>
      </c>
      <c r="K241" s="202">
        <f t="shared" si="19"/>
        <v>1495380950.376462</v>
      </c>
      <c r="L241" s="144">
        <v>1.7999999999999999E-2</v>
      </c>
      <c r="M241" s="48">
        <v>50000</v>
      </c>
      <c r="N241" s="163">
        <f t="shared" si="22"/>
        <v>3849211452.0457845</v>
      </c>
      <c r="O241" s="34">
        <v>1.7999999999999999E-2</v>
      </c>
      <c r="P241" s="48">
        <f t="shared" si="20"/>
        <v>3849261452.0457845</v>
      </c>
      <c r="Q241" s="216">
        <f t="shared" si="21"/>
        <v>5344642402.4222469</v>
      </c>
      <c r="R241" s="143">
        <f t="shared" si="23"/>
        <v>86000000</v>
      </c>
      <c r="S241" s="143">
        <f t="shared" si="24"/>
        <v>5398642402.4222469</v>
      </c>
    </row>
    <row r="242" spans="1:19" s="57" customFormat="1" ht="17.25" thickBot="1" x14ac:dyDescent="0.35">
      <c r="A242" s="60"/>
      <c r="B242" s="229"/>
      <c r="C242" s="61">
        <v>11</v>
      </c>
      <c r="D242" s="213">
        <v>1600000</v>
      </c>
      <c r="E242" s="210">
        <v>0</v>
      </c>
      <c r="F242" s="141">
        <v>0</v>
      </c>
      <c r="G242" s="195">
        <v>0</v>
      </c>
      <c r="H242" s="141">
        <v>16000000</v>
      </c>
      <c r="I242" s="141">
        <v>70000000</v>
      </c>
      <c r="J242" s="141">
        <v>54000000</v>
      </c>
      <c r="K242" s="202">
        <f t="shared" si="19"/>
        <v>1522297807.4832382</v>
      </c>
      <c r="L242" s="144">
        <v>1.7999999999999999E-2</v>
      </c>
      <c r="M242" s="48">
        <v>50000</v>
      </c>
      <c r="N242" s="163">
        <f t="shared" si="22"/>
        <v>3920075158.1826086</v>
      </c>
      <c r="O242" s="121">
        <v>1.7999999999999999E-2</v>
      </c>
      <c r="P242" s="48">
        <f t="shared" si="20"/>
        <v>3920125158.1826086</v>
      </c>
      <c r="Q242" s="216">
        <f t="shared" si="21"/>
        <v>5442422965.6658468</v>
      </c>
      <c r="R242" s="143">
        <f t="shared" si="23"/>
        <v>86000000</v>
      </c>
      <c r="S242" s="143">
        <f t="shared" si="24"/>
        <v>5496422965.6658468</v>
      </c>
    </row>
    <row r="243" spans="1:19" s="57" customFormat="1" ht="17.25" thickBot="1" x14ac:dyDescent="0.35">
      <c r="A243" s="62"/>
      <c r="B243" s="229"/>
      <c r="C243" s="63">
        <v>12</v>
      </c>
      <c r="D243" s="213">
        <v>1600000</v>
      </c>
      <c r="E243" s="210">
        <v>0</v>
      </c>
      <c r="F243" s="141">
        <v>0</v>
      </c>
      <c r="G243" s="195">
        <v>0</v>
      </c>
      <c r="H243" s="141">
        <v>16000000</v>
      </c>
      <c r="I243" s="141">
        <v>70000000</v>
      </c>
      <c r="J243" s="141">
        <v>54000000</v>
      </c>
      <c r="K243" s="202">
        <f t="shared" si="19"/>
        <v>1549699168.0179365</v>
      </c>
      <c r="L243" s="144">
        <v>1.7999999999999999E-2</v>
      </c>
      <c r="M243" s="48">
        <v>50000</v>
      </c>
      <c r="N243" s="163">
        <f t="shared" si="22"/>
        <v>3992214411.0298958</v>
      </c>
      <c r="O243" s="122">
        <v>1.7999999999999999E-2</v>
      </c>
      <c r="P243" s="48">
        <f t="shared" si="20"/>
        <v>3992264411.0298958</v>
      </c>
      <c r="Q243" s="216">
        <f t="shared" si="21"/>
        <v>5541963579.0478325</v>
      </c>
      <c r="R243" s="143">
        <f t="shared" si="23"/>
        <v>86000000</v>
      </c>
      <c r="S243" s="143">
        <f t="shared" si="24"/>
        <v>5595963579.0478325</v>
      </c>
    </row>
    <row r="244" spans="1:19" s="57" customFormat="1" x14ac:dyDescent="0.3">
      <c r="A244" s="55">
        <v>21</v>
      </c>
      <c r="B244" s="229">
        <v>2042</v>
      </c>
      <c r="C244" s="56">
        <v>1</v>
      </c>
      <c r="D244" s="213">
        <v>1600000</v>
      </c>
      <c r="E244" s="210">
        <v>0</v>
      </c>
      <c r="F244" s="141">
        <v>0</v>
      </c>
      <c r="G244" s="195">
        <v>0</v>
      </c>
      <c r="H244" s="141">
        <v>16000000</v>
      </c>
      <c r="I244" s="141">
        <v>70000000</v>
      </c>
      <c r="J244" s="141">
        <v>54000000</v>
      </c>
      <c r="K244" s="202">
        <f t="shared" si="19"/>
        <v>1577593753.0422592</v>
      </c>
      <c r="L244" s="144">
        <v>1.7999999999999999E-2</v>
      </c>
      <c r="M244" s="48">
        <v>50000</v>
      </c>
      <c r="N244" s="163">
        <f t="shared" si="22"/>
        <v>4009739468.6740155</v>
      </c>
      <c r="O244" s="120">
        <v>4.0000000000000001E-3</v>
      </c>
      <c r="P244" s="48">
        <f t="shared" si="20"/>
        <v>4009789468.6740155</v>
      </c>
      <c r="Q244" s="216">
        <f t="shared" si="21"/>
        <v>5587383221.7162743</v>
      </c>
      <c r="R244" s="143">
        <f t="shared" si="23"/>
        <v>86000000</v>
      </c>
      <c r="S244" s="143">
        <f t="shared" si="24"/>
        <v>5641383221.7162743</v>
      </c>
    </row>
    <row r="245" spans="1:19" s="57" customFormat="1" x14ac:dyDescent="0.3">
      <c r="A245" s="58"/>
      <c r="B245" s="229"/>
      <c r="C245" s="59">
        <v>2</v>
      </c>
      <c r="D245" s="213">
        <v>1600000</v>
      </c>
      <c r="E245" s="210">
        <v>0</v>
      </c>
      <c r="F245" s="141">
        <v>0</v>
      </c>
      <c r="G245" s="195">
        <v>0</v>
      </c>
      <c r="H245" s="141">
        <v>16000000</v>
      </c>
      <c r="I245" s="141">
        <v>70000000</v>
      </c>
      <c r="J245" s="141">
        <v>54000000</v>
      </c>
      <c r="K245" s="202">
        <f t="shared" si="19"/>
        <v>1605990440.5970199</v>
      </c>
      <c r="L245" s="144">
        <v>1.7999999999999999E-2</v>
      </c>
      <c r="M245" s="48">
        <v>50000</v>
      </c>
      <c r="N245" s="163">
        <f t="shared" si="22"/>
        <v>4083492679.110148</v>
      </c>
      <c r="O245" s="34">
        <v>1.7999999999999999E-2</v>
      </c>
      <c r="P245" s="48">
        <f t="shared" si="20"/>
        <v>4083542679.110148</v>
      </c>
      <c r="Q245" s="216">
        <f t="shared" si="21"/>
        <v>5689533119.7071676</v>
      </c>
      <c r="R245" s="143">
        <f t="shared" si="23"/>
        <v>86000000</v>
      </c>
      <c r="S245" s="143">
        <f t="shared" si="24"/>
        <v>5743533119.7071676</v>
      </c>
    </row>
    <row r="246" spans="1:19" s="57" customFormat="1" x14ac:dyDescent="0.3">
      <c r="A246" s="58"/>
      <c r="B246" s="229"/>
      <c r="C246" s="59">
        <v>3</v>
      </c>
      <c r="D246" s="213">
        <v>1600000</v>
      </c>
      <c r="E246" s="210">
        <v>0</v>
      </c>
      <c r="F246" s="141">
        <v>0</v>
      </c>
      <c r="G246" s="195">
        <v>0</v>
      </c>
      <c r="H246" s="141">
        <v>16000000</v>
      </c>
      <c r="I246" s="141">
        <v>70000000</v>
      </c>
      <c r="J246" s="141">
        <v>54000000</v>
      </c>
      <c r="K246" s="202">
        <f t="shared" si="19"/>
        <v>1634898268.5277662</v>
      </c>
      <c r="L246" s="144">
        <v>1.7999999999999999E-2</v>
      </c>
      <c r="M246" s="48">
        <v>50000</v>
      </c>
      <c r="N246" s="163">
        <f t="shared" si="22"/>
        <v>4158573447.3341308</v>
      </c>
      <c r="O246" s="34">
        <v>1.7999999999999999E-2</v>
      </c>
      <c r="P246" s="48">
        <f t="shared" si="20"/>
        <v>4158623447.3341308</v>
      </c>
      <c r="Q246" s="216">
        <f t="shared" si="21"/>
        <v>5793521715.8618965</v>
      </c>
      <c r="R246" s="143">
        <f t="shared" si="23"/>
        <v>86000000</v>
      </c>
      <c r="S246" s="143">
        <f t="shared" si="24"/>
        <v>5847521715.8618965</v>
      </c>
    </row>
    <row r="247" spans="1:19" s="57" customFormat="1" x14ac:dyDescent="0.3">
      <c r="A247" s="58"/>
      <c r="B247" s="229"/>
      <c r="C247" s="59">
        <v>4</v>
      </c>
      <c r="D247" s="213">
        <v>1600000</v>
      </c>
      <c r="E247" s="210">
        <v>0</v>
      </c>
      <c r="F247" s="141">
        <v>0</v>
      </c>
      <c r="G247" s="195">
        <v>0</v>
      </c>
      <c r="H247" s="141">
        <v>16000000</v>
      </c>
      <c r="I247" s="141">
        <v>70000000</v>
      </c>
      <c r="J247" s="141">
        <v>54000000</v>
      </c>
      <c r="K247" s="202">
        <f t="shared" si="19"/>
        <v>1664326437.3612661</v>
      </c>
      <c r="L247" s="144">
        <v>1.7999999999999999E-2</v>
      </c>
      <c r="M247" s="48">
        <v>50000</v>
      </c>
      <c r="N247" s="163">
        <f t="shared" si="22"/>
        <v>4235005669.3861451</v>
      </c>
      <c r="O247" s="34">
        <v>1.7999999999999999E-2</v>
      </c>
      <c r="P247" s="48">
        <f t="shared" si="20"/>
        <v>4235055669.3861451</v>
      </c>
      <c r="Q247" s="216">
        <f t="shared" si="21"/>
        <v>5899382106.7474117</v>
      </c>
      <c r="R247" s="143">
        <f t="shared" si="23"/>
        <v>86000000</v>
      </c>
      <c r="S247" s="143">
        <f t="shared" si="24"/>
        <v>5953382106.7474117</v>
      </c>
    </row>
    <row r="248" spans="1:19" s="57" customFormat="1" x14ac:dyDescent="0.3">
      <c r="A248" s="58"/>
      <c r="B248" s="229"/>
      <c r="C248" s="59">
        <v>5</v>
      </c>
      <c r="D248" s="213">
        <v>1600000</v>
      </c>
      <c r="E248" s="210">
        <v>0</v>
      </c>
      <c r="F248" s="141">
        <v>0</v>
      </c>
      <c r="G248" s="195">
        <v>0</v>
      </c>
      <c r="H248" s="141">
        <v>16000000</v>
      </c>
      <c r="I248" s="141">
        <v>70000000</v>
      </c>
      <c r="J248" s="141">
        <v>54000000</v>
      </c>
      <c r="K248" s="202">
        <f t="shared" si="19"/>
        <v>1694284313.2337689</v>
      </c>
      <c r="L248" s="144">
        <v>1.7999999999999999E-2</v>
      </c>
      <c r="M248" s="48">
        <v>50000</v>
      </c>
      <c r="N248" s="163">
        <f t="shared" si="22"/>
        <v>4312813671.4350958</v>
      </c>
      <c r="O248" s="34">
        <v>1.7999999999999999E-2</v>
      </c>
      <c r="P248" s="48">
        <f t="shared" si="20"/>
        <v>4312863671.4350958</v>
      </c>
      <c r="Q248" s="216">
        <f t="shared" si="21"/>
        <v>6007147984.6688652</v>
      </c>
      <c r="R248" s="143">
        <f t="shared" si="23"/>
        <v>86000000</v>
      </c>
      <c r="S248" s="143">
        <f t="shared" si="24"/>
        <v>6061147984.6688652</v>
      </c>
    </row>
    <row r="249" spans="1:19" s="57" customFormat="1" x14ac:dyDescent="0.3">
      <c r="A249" s="58"/>
      <c r="B249" s="229"/>
      <c r="C249" s="59">
        <v>6</v>
      </c>
      <c r="D249" s="213">
        <v>1600000</v>
      </c>
      <c r="E249" s="210">
        <v>0</v>
      </c>
      <c r="F249" s="141">
        <v>0</v>
      </c>
      <c r="G249" s="195">
        <v>0</v>
      </c>
      <c r="H249" s="141">
        <v>16000000</v>
      </c>
      <c r="I249" s="141">
        <v>70000000</v>
      </c>
      <c r="J249" s="141">
        <v>54000000</v>
      </c>
      <c r="K249" s="202">
        <f t="shared" si="19"/>
        <v>1724781430.8719769</v>
      </c>
      <c r="L249" s="144">
        <v>1.7999999999999999E-2</v>
      </c>
      <c r="M249" s="48">
        <v>50000</v>
      </c>
      <c r="N249" s="163">
        <f t="shared" si="22"/>
        <v>4392022217.5209274</v>
      </c>
      <c r="O249" s="34">
        <v>1.7999999999999999E-2</v>
      </c>
      <c r="P249" s="48">
        <f t="shared" si="20"/>
        <v>4392072217.5209274</v>
      </c>
      <c r="Q249" s="216">
        <f t="shared" si="21"/>
        <v>6116853648.3929043</v>
      </c>
      <c r="R249" s="143">
        <f t="shared" si="23"/>
        <v>86000000</v>
      </c>
      <c r="S249" s="143">
        <f t="shared" si="24"/>
        <v>6170853648.3929043</v>
      </c>
    </row>
    <row r="250" spans="1:19" s="57" customFormat="1" x14ac:dyDescent="0.3">
      <c r="A250" s="58"/>
      <c r="B250" s="229"/>
      <c r="C250" s="59">
        <v>7</v>
      </c>
      <c r="D250" s="213">
        <v>1600000</v>
      </c>
      <c r="E250" s="210">
        <v>0</v>
      </c>
      <c r="F250" s="141">
        <v>0</v>
      </c>
      <c r="G250" s="195">
        <v>0</v>
      </c>
      <c r="H250" s="141">
        <v>16000000</v>
      </c>
      <c r="I250" s="141">
        <v>70000000</v>
      </c>
      <c r="J250" s="141">
        <v>54000000</v>
      </c>
      <c r="K250" s="202">
        <f t="shared" si="19"/>
        <v>1755827496.6276724</v>
      </c>
      <c r="L250" s="144">
        <v>1.7999999999999999E-2</v>
      </c>
      <c r="M250" s="48">
        <v>50000</v>
      </c>
      <c r="N250" s="163">
        <f t="shared" si="22"/>
        <v>4472656517.4363041</v>
      </c>
      <c r="O250" s="34">
        <v>1.7999999999999999E-2</v>
      </c>
      <c r="P250" s="48">
        <f t="shared" si="20"/>
        <v>4472706517.4363041</v>
      </c>
      <c r="Q250" s="216">
        <f t="shared" si="21"/>
        <v>6228534014.0639763</v>
      </c>
      <c r="R250" s="143">
        <f t="shared" si="23"/>
        <v>86000000</v>
      </c>
      <c r="S250" s="143">
        <f t="shared" si="24"/>
        <v>6282534014.0639763</v>
      </c>
    </row>
    <row r="251" spans="1:19" s="57" customFormat="1" x14ac:dyDescent="0.3">
      <c r="A251" s="58"/>
      <c r="B251" s="229"/>
      <c r="C251" s="59">
        <v>8</v>
      </c>
      <c r="D251" s="213">
        <v>1600000</v>
      </c>
      <c r="E251" s="210">
        <v>0</v>
      </c>
      <c r="F251" s="141">
        <v>0</v>
      </c>
      <c r="G251" s="195">
        <v>0</v>
      </c>
      <c r="H251" s="141">
        <v>16000000</v>
      </c>
      <c r="I251" s="141">
        <v>70000000</v>
      </c>
      <c r="J251" s="141">
        <v>54000000</v>
      </c>
      <c r="K251" s="202">
        <f t="shared" si="19"/>
        <v>1787432391.5669706</v>
      </c>
      <c r="L251" s="144">
        <v>1.7999999999999999E-2</v>
      </c>
      <c r="M251" s="48">
        <v>50000</v>
      </c>
      <c r="N251" s="163">
        <f t="shared" si="22"/>
        <v>4554742234.7501574</v>
      </c>
      <c r="O251" s="34">
        <v>1.7999999999999999E-2</v>
      </c>
      <c r="P251" s="48">
        <f t="shared" si="20"/>
        <v>4554792234.7501574</v>
      </c>
      <c r="Q251" s="216">
        <f t="shared" si="21"/>
        <v>6342224626.3171282</v>
      </c>
      <c r="R251" s="143">
        <f t="shared" si="23"/>
        <v>86000000</v>
      </c>
      <c r="S251" s="143">
        <f t="shared" si="24"/>
        <v>6396224626.3171282</v>
      </c>
    </row>
    <row r="252" spans="1:19" s="57" customFormat="1" x14ac:dyDescent="0.3">
      <c r="A252" s="58"/>
      <c r="B252" s="229"/>
      <c r="C252" s="59">
        <v>9</v>
      </c>
      <c r="D252" s="213">
        <v>1600000</v>
      </c>
      <c r="E252" s="210">
        <v>0</v>
      </c>
      <c r="F252" s="141">
        <v>0</v>
      </c>
      <c r="G252" s="195">
        <v>0</v>
      </c>
      <c r="H252" s="141">
        <v>16000000</v>
      </c>
      <c r="I252" s="141">
        <v>70000000</v>
      </c>
      <c r="J252" s="141">
        <v>54000000</v>
      </c>
      <c r="K252" s="202">
        <f t="shared" si="19"/>
        <v>1819606174.615176</v>
      </c>
      <c r="L252" s="144">
        <v>1.7999999999999999E-2</v>
      </c>
      <c r="M252" s="48">
        <v>50000</v>
      </c>
      <c r="N252" s="163">
        <f t="shared" si="22"/>
        <v>4638305494.9756603</v>
      </c>
      <c r="O252" s="34">
        <v>1.7999999999999999E-2</v>
      </c>
      <c r="P252" s="48">
        <f t="shared" si="20"/>
        <v>4638355494.9756603</v>
      </c>
      <c r="Q252" s="216">
        <f t="shared" si="21"/>
        <v>6457961669.5908365</v>
      </c>
      <c r="R252" s="143">
        <f t="shared" si="23"/>
        <v>86000000</v>
      </c>
      <c r="S252" s="143">
        <f t="shared" si="24"/>
        <v>6511961669.5908365</v>
      </c>
    </row>
    <row r="253" spans="1:19" s="57" customFormat="1" x14ac:dyDescent="0.3">
      <c r="A253" s="58"/>
      <c r="B253" s="229"/>
      <c r="C253" s="59">
        <v>10</v>
      </c>
      <c r="D253" s="213">
        <v>1600000</v>
      </c>
      <c r="E253" s="210">
        <v>0</v>
      </c>
      <c r="F253" s="141">
        <v>0</v>
      </c>
      <c r="G253" s="195">
        <v>0</v>
      </c>
      <c r="H253" s="141">
        <v>16000000</v>
      </c>
      <c r="I253" s="141">
        <v>70000000</v>
      </c>
      <c r="J253" s="141">
        <v>54000000</v>
      </c>
      <c r="K253" s="202">
        <f t="shared" si="19"/>
        <v>1852359085.758249</v>
      </c>
      <c r="L253" s="144">
        <v>1.7999999999999999E-2</v>
      </c>
      <c r="M253" s="48">
        <v>50000</v>
      </c>
      <c r="N253" s="163">
        <f t="shared" si="22"/>
        <v>4723372893.8852224</v>
      </c>
      <c r="O253" s="34">
        <v>1.7999999999999999E-2</v>
      </c>
      <c r="P253" s="48">
        <f t="shared" si="20"/>
        <v>4723422893.8852224</v>
      </c>
      <c r="Q253" s="216">
        <f t="shared" si="21"/>
        <v>6575781979.6434717</v>
      </c>
      <c r="R253" s="143">
        <f t="shared" si="23"/>
        <v>86000000</v>
      </c>
      <c r="S253" s="143">
        <f t="shared" si="24"/>
        <v>6629781979.6434717</v>
      </c>
    </row>
    <row r="254" spans="1:19" s="57" customFormat="1" ht="17.25" thickBot="1" x14ac:dyDescent="0.35">
      <c r="A254" s="60"/>
      <c r="B254" s="229"/>
      <c r="C254" s="61">
        <v>11</v>
      </c>
      <c r="D254" s="213">
        <v>1600000</v>
      </c>
      <c r="E254" s="210">
        <v>0</v>
      </c>
      <c r="F254" s="141">
        <v>0</v>
      </c>
      <c r="G254" s="195">
        <v>0</v>
      </c>
      <c r="H254" s="141">
        <v>16000000</v>
      </c>
      <c r="I254" s="141">
        <v>70000000</v>
      </c>
      <c r="J254" s="141">
        <v>54000000</v>
      </c>
      <c r="K254" s="202">
        <f t="shared" si="19"/>
        <v>1885701549.3018975</v>
      </c>
      <c r="L254" s="144">
        <v>1.7999999999999999E-2</v>
      </c>
      <c r="M254" s="48">
        <v>50000</v>
      </c>
      <c r="N254" s="163">
        <f t="shared" si="22"/>
        <v>4809971505.9751568</v>
      </c>
      <c r="O254" s="121">
        <v>1.7999999999999999E-2</v>
      </c>
      <c r="P254" s="48">
        <f t="shared" si="20"/>
        <v>4810021505.9751568</v>
      </c>
      <c r="Q254" s="216">
        <f t="shared" si="21"/>
        <v>6695723055.2770538</v>
      </c>
      <c r="R254" s="143">
        <f t="shared" si="23"/>
        <v>86000000</v>
      </c>
      <c r="S254" s="143">
        <f t="shared" si="24"/>
        <v>6749723055.2770538</v>
      </c>
    </row>
    <row r="255" spans="1:19" s="57" customFormat="1" ht="17.25" thickBot="1" x14ac:dyDescent="0.35">
      <c r="A255" s="62"/>
      <c r="B255" s="229"/>
      <c r="C255" s="63">
        <v>12</v>
      </c>
      <c r="D255" s="213">
        <v>1600000</v>
      </c>
      <c r="E255" s="210">
        <v>0</v>
      </c>
      <c r="F255" s="141">
        <v>0</v>
      </c>
      <c r="G255" s="195">
        <v>0</v>
      </c>
      <c r="H255" s="141">
        <v>16000000</v>
      </c>
      <c r="I255" s="141">
        <v>70000000</v>
      </c>
      <c r="J255" s="141">
        <v>54000000</v>
      </c>
      <c r="K255" s="202">
        <f t="shared" si="19"/>
        <v>1919644177.1893318</v>
      </c>
      <c r="L255" s="144">
        <v>1.7999999999999999E-2</v>
      </c>
      <c r="M255" s="48">
        <v>50000</v>
      </c>
      <c r="N255" s="163">
        <f t="shared" si="22"/>
        <v>4898128893.0827093</v>
      </c>
      <c r="O255" s="122">
        <v>1.7999999999999999E-2</v>
      </c>
      <c r="P255" s="48">
        <f t="shared" si="20"/>
        <v>4898178893.0827093</v>
      </c>
      <c r="Q255" s="216">
        <f t="shared" si="21"/>
        <v>6817823070.2720413</v>
      </c>
      <c r="R255" s="143">
        <f t="shared" si="23"/>
        <v>86000000</v>
      </c>
      <c r="S255" s="143">
        <f t="shared" si="24"/>
        <v>6871823070.2720413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F3" workbookViewId="0">
      <selection activeCell="S10" sqref="S10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81" bestFit="1" customWidth="1"/>
    <col min="6" max="6" width="11" customWidth="1"/>
    <col min="7" max="7" width="11.75" bestFit="1" customWidth="1"/>
    <col min="8" max="8" width="9" style="181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7" customFormat="1" ht="17.25" thickBot="1" x14ac:dyDescent="0.35">
      <c r="D1" s="218"/>
      <c r="E1" s="219"/>
      <c r="G1" s="245" t="s">
        <v>166</v>
      </c>
      <c r="H1" s="245"/>
    </row>
    <row r="2" spans="1:20" s="108" customFormat="1" ht="17.25" thickBot="1" x14ac:dyDescent="0.35">
      <c r="C2" s="191" t="s">
        <v>187</v>
      </c>
      <c r="D2" s="220" t="s">
        <v>0</v>
      </c>
      <c r="E2" s="221" t="s">
        <v>1</v>
      </c>
      <c r="F2" s="108" t="s">
        <v>169</v>
      </c>
      <c r="G2" s="106" t="s">
        <v>170</v>
      </c>
      <c r="H2" s="221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85" customFormat="1" x14ac:dyDescent="0.3">
      <c r="A3" s="246">
        <v>2023</v>
      </c>
      <c r="B3" s="185" t="s">
        <v>75</v>
      </c>
      <c r="C3" s="186">
        <v>8340000</v>
      </c>
      <c r="D3" s="186">
        <v>0</v>
      </c>
      <c r="E3" s="186">
        <v>2500000</v>
      </c>
      <c r="F3" s="186"/>
      <c r="G3" s="186"/>
      <c r="H3" s="186"/>
      <c r="I3" s="186">
        <v>300000</v>
      </c>
      <c r="J3" s="186">
        <v>100000</v>
      </c>
      <c r="K3" s="186">
        <v>450000</v>
      </c>
      <c r="L3" s="186">
        <v>100000</v>
      </c>
      <c r="M3" s="186">
        <v>170000</v>
      </c>
      <c r="N3" s="186">
        <v>0</v>
      </c>
      <c r="O3" s="186">
        <v>100000</v>
      </c>
      <c r="P3" s="186">
        <v>0</v>
      </c>
      <c r="Q3" s="186">
        <v>3300000</v>
      </c>
      <c r="R3" s="186">
        <v>1300000</v>
      </c>
      <c r="S3" s="186">
        <f t="shared" ref="S3:S34" si="0">SUM(D3:R3)</f>
        <v>8320000</v>
      </c>
      <c r="T3" s="187">
        <f xml:space="preserve"> C3 - S3</f>
        <v>20000</v>
      </c>
    </row>
    <row r="4" spans="1:20" s="179" customFormat="1" x14ac:dyDescent="0.3">
      <c r="A4" s="247"/>
      <c r="B4" s="179" t="s">
        <v>76</v>
      </c>
      <c r="C4" s="180"/>
      <c r="D4" s="180">
        <v>0</v>
      </c>
      <c r="E4" s="180">
        <v>2500000</v>
      </c>
      <c r="F4" s="180"/>
      <c r="G4" s="180"/>
      <c r="H4" s="180"/>
      <c r="I4" s="180">
        <v>300000</v>
      </c>
      <c r="J4" s="180">
        <v>100000</v>
      </c>
      <c r="K4" s="180">
        <v>450000</v>
      </c>
      <c r="L4" s="180">
        <v>100000</v>
      </c>
      <c r="M4" s="180">
        <v>170000</v>
      </c>
      <c r="N4" s="180">
        <v>0</v>
      </c>
      <c r="O4" s="180">
        <v>100000</v>
      </c>
      <c r="P4" s="180">
        <v>0</v>
      </c>
      <c r="Q4" s="180">
        <v>3500000</v>
      </c>
      <c r="R4" s="180">
        <v>0</v>
      </c>
      <c r="S4" s="180">
        <f t="shared" si="0"/>
        <v>7220000</v>
      </c>
    </row>
    <row r="5" spans="1:20" s="188" customFormat="1" x14ac:dyDescent="0.3">
      <c r="A5" s="247"/>
      <c r="B5" s="188" t="s">
        <v>77</v>
      </c>
      <c r="C5" s="189"/>
      <c r="D5" s="189">
        <v>650000</v>
      </c>
      <c r="E5" s="189">
        <v>2500000</v>
      </c>
      <c r="F5" s="189"/>
      <c r="G5" s="189"/>
      <c r="H5" s="189"/>
      <c r="I5" s="189">
        <v>300000</v>
      </c>
      <c r="J5" s="189">
        <v>100000</v>
      </c>
      <c r="K5" s="189">
        <v>450000</v>
      </c>
      <c r="L5" s="189">
        <v>100000</v>
      </c>
      <c r="M5" s="189">
        <v>170000</v>
      </c>
      <c r="N5" s="189">
        <v>0</v>
      </c>
      <c r="O5" s="189">
        <v>100000</v>
      </c>
      <c r="P5" s="189">
        <v>0</v>
      </c>
      <c r="Q5" s="189">
        <v>2500000</v>
      </c>
      <c r="R5" s="189">
        <v>0</v>
      </c>
      <c r="S5" s="189">
        <f t="shared" si="0"/>
        <v>6870000</v>
      </c>
    </row>
    <row r="6" spans="1:20" s="179" customFormat="1" x14ac:dyDescent="0.3">
      <c r="A6" s="247"/>
      <c r="B6" s="179" t="s">
        <v>78</v>
      </c>
      <c r="C6" s="180"/>
      <c r="D6" s="180">
        <v>1885000</v>
      </c>
      <c r="E6" s="180">
        <v>500000</v>
      </c>
      <c r="F6" s="180"/>
      <c r="G6" s="180"/>
      <c r="H6" s="180"/>
      <c r="I6" s="180">
        <v>500000</v>
      </c>
      <c r="J6" s="180">
        <v>100000</v>
      </c>
      <c r="K6" s="180">
        <v>450000</v>
      </c>
      <c r="L6" s="180">
        <v>100000</v>
      </c>
      <c r="M6" s="180">
        <v>170000</v>
      </c>
      <c r="N6" s="180">
        <v>0</v>
      </c>
      <c r="O6" s="180">
        <v>100000</v>
      </c>
      <c r="P6" s="180">
        <v>0</v>
      </c>
      <c r="Q6" s="180">
        <v>2550000</v>
      </c>
      <c r="R6" s="180">
        <v>0</v>
      </c>
      <c r="S6" s="180">
        <f t="shared" si="0"/>
        <v>6355000</v>
      </c>
    </row>
    <row r="7" spans="1:20" s="179" customFormat="1" x14ac:dyDescent="0.3">
      <c r="A7" s="247"/>
      <c r="B7" s="179" t="s">
        <v>79</v>
      </c>
      <c r="C7" s="180"/>
      <c r="D7" s="180">
        <v>1000000</v>
      </c>
      <c r="E7" s="180">
        <v>100000</v>
      </c>
      <c r="F7" s="180">
        <v>420000</v>
      </c>
      <c r="G7" s="180">
        <v>100000</v>
      </c>
      <c r="H7" s="180">
        <v>400000</v>
      </c>
      <c r="I7" s="180">
        <v>500000</v>
      </c>
      <c r="J7" s="180">
        <v>100000</v>
      </c>
      <c r="K7" s="180">
        <v>630000</v>
      </c>
      <c r="L7" s="180">
        <v>100000</v>
      </c>
      <c r="M7" s="180">
        <v>170000</v>
      </c>
      <c r="N7" s="180">
        <v>0</v>
      </c>
      <c r="O7" s="180">
        <v>100000</v>
      </c>
      <c r="P7" s="180">
        <v>0</v>
      </c>
      <c r="Q7" s="180">
        <v>2800000</v>
      </c>
      <c r="R7" s="180">
        <v>400000</v>
      </c>
      <c r="S7" s="180">
        <f t="shared" si="0"/>
        <v>6820000</v>
      </c>
    </row>
    <row r="8" spans="1:20" s="179" customFormat="1" x14ac:dyDescent="0.3">
      <c r="A8" s="247"/>
      <c r="B8" s="179" t="s">
        <v>80</v>
      </c>
      <c r="C8" s="180"/>
      <c r="D8" s="180">
        <v>1000000</v>
      </c>
      <c r="E8" s="180">
        <v>1000000</v>
      </c>
      <c r="F8" s="180">
        <v>420000</v>
      </c>
      <c r="G8" s="180">
        <v>750000</v>
      </c>
      <c r="H8" s="180">
        <v>500000</v>
      </c>
      <c r="I8" s="180">
        <v>500000</v>
      </c>
      <c r="J8" s="180">
        <v>100000</v>
      </c>
      <c r="K8" s="180">
        <v>630000</v>
      </c>
      <c r="L8" s="180">
        <v>100000</v>
      </c>
      <c r="M8" s="180">
        <v>170000</v>
      </c>
      <c r="N8" s="180">
        <v>0</v>
      </c>
      <c r="O8" s="180">
        <v>100000</v>
      </c>
      <c r="P8" s="180">
        <v>0</v>
      </c>
      <c r="Q8" s="180">
        <v>2900000</v>
      </c>
      <c r="R8" s="180">
        <v>0</v>
      </c>
      <c r="S8" s="180">
        <f t="shared" si="0"/>
        <v>8170000</v>
      </c>
    </row>
    <row r="9" spans="1:20" s="179" customFormat="1" x14ac:dyDescent="0.3">
      <c r="A9" s="247"/>
      <c r="B9" s="179" t="s">
        <v>81</v>
      </c>
      <c r="C9" s="180"/>
      <c r="D9" s="180">
        <v>1000000</v>
      </c>
      <c r="E9" s="180">
        <v>1000000</v>
      </c>
      <c r="F9" s="180">
        <v>420000</v>
      </c>
      <c r="G9" s="180">
        <v>750000</v>
      </c>
      <c r="H9" s="180">
        <v>500000</v>
      </c>
      <c r="I9" s="180">
        <v>500000</v>
      </c>
      <c r="J9" s="180">
        <v>100000</v>
      </c>
      <c r="K9" s="180">
        <v>630000</v>
      </c>
      <c r="L9" s="180">
        <v>100000</v>
      </c>
      <c r="M9" s="180">
        <v>170000</v>
      </c>
      <c r="N9" s="180">
        <v>0</v>
      </c>
      <c r="O9" s="180">
        <v>100000</v>
      </c>
      <c r="P9" s="180">
        <v>0</v>
      </c>
      <c r="Q9" s="180">
        <v>2000000</v>
      </c>
      <c r="R9" s="180">
        <v>0</v>
      </c>
      <c r="S9" s="180">
        <f t="shared" si="0"/>
        <v>7270000</v>
      </c>
    </row>
    <row r="10" spans="1:20" s="179" customFormat="1" x14ac:dyDescent="0.3">
      <c r="A10" s="247"/>
      <c r="B10" s="179" t="s">
        <v>82</v>
      </c>
      <c r="C10" s="180"/>
      <c r="D10" s="180">
        <v>1000000</v>
      </c>
      <c r="E10" s="180">
        <v>1000000</v>
      </c>
      <c r="F10" s="180">
        <v>420000</v>
      </c>
      <c r="G10" s="180">
        <v>750000</v>
      </c>
      <c r="H10" s="180">
        <v>500000</v>
      </c>
      <c r="I10" s="180">
        <v>500000</v>
      </c>
      <c r="J10" s="180">
        <v>100000</v>
      </c>
      <c r="K10" s="180">
        <v>630000</v>
      </c>
      <c r="L10" s="180">
        <v>100000</v>
      </c>
      <c r="M10" s="180">
        <v>170000</v>
      </c>
      <c r="N10" s="180">
        <v>0</v>
      </c>
      <c r="O10" s="180">
        <v>100000</v>
      </c>
      <c r="P10" s="180">
        <v>0</v>
      </c>
      <c r="Q10" s="180">
        <v>2000000</v>
      </c>
      <c r="R10" s="180">
        <v>0</v>
      </c>
      <c r="S10" s="180">
        <f t="shared" si="0"/>
        <v>7270000</v>
      </c>
    </row>
    <row r="11" spans="1:20" s="179" customFormat="1" x14ac:dyDescent="0.3">
      <c r="A11" s="247"/>
      <c r="B11" s="179" t="s">
        <v>83</v>
      </c>
      <c r="C11" s="180"/>
      <c r="D11" s="180">
        <v>1000000</v>
      </c>
      <c r="E11" s="180">
        <v>1000000</v>
      </c>
      <c r="F11" s="180">
        <v>420000</v>
      </c>
      <c r="G11" s="180">
        <v>400000</v>
      </c>
      <c r="H11" s="180">
        <v>100000</v>
      </c>
      <c r="I11" s="180">
        <v>400000</v>
      </c>
      <c r="J11" s="180">
        <v>100000</v>
      </c>
      <c r="K11" s="180">
        <v>630000</v>
      </c>
      <c r="L11" s="180">
        <v>100000</v>
      </c>
      <c r="M11" s="180">
        <v>150000</v>
      </c>
      <c r="N11" s="180">
        <v>0</v>
      </c>
      <c r="O11" s="180">
        <v>100000</v>
      </c>
      <c r="P11" s="180">
        <v>0</v>
      </c>
      <c r="Q11" s="180">
        <v>3000000</v>
      </c>
      <c r="R11" s="180">
        <v>3580000</v>
      </c>
      <c r="S11" s="180">
        <f t="shared" si="0"/>
        <v>10980000</v>
      </c>
    </row>
    <row r="12" spans="1:20" s="220" customFormat="1" x14ac:dyDescent="0.3">
      <c r="A12" s="247"/>
      <c r="B12" s="220" t="s">
        <v>84</v>
      </c>
      <c r="C12" s="184"/>
      <c r="D12" s="184">
        <v>0</v>
      </c>
      <c r="E12" s="184">
        <v>7000000</v>
      </c>
      <c r="F12" s="184">
        <v>420000</v>
      </c>
      <c r="G12" s="184">
        <v>400000</v>
      </c>
      <c r="H12" s="184">
        <v>100000</v>
      </c>
      <c r="I12" s="184">
        <v>400000</v>
      </c>
      <c r="J12" s="184">
        <v>100000</v>
      </c>
      <c r="K12" s="184">
        <v>630000</v>
      </c>
      <c r="L12" s="184">
        <v>100000</v>
      </c>
      <c r="M12" s="184">
        <v>1000000</v>
      </c>
      <c r="N12" s="184">
        <v>0</v>
      </c>
      <c r="O12" s="184">
        <v>100000</v>
      </c>
      <c r="P12" s="184">
        <v>0</v>
      </c>
      <c r="Q12" s="184">
        <v>3000000</v>
      </c>
      <c r="R12" s="184">
        <v>580000</v>
      </c>
      <c r="S12" s="184">
        <f t="shared" si="0"/>
        <v>13830000</v>
      </c>
      <c r="T12" s="184">
        <v>11500000</v>
      </c>
    </row>
    <row r="13" spans="1:20" s="223" customFormat="1" ht="17.25" thickBot="1" x14ac:dyDescent="0.35">
      <c r="A13" s="247"/>
      <c r="B13" s="223" t="s">
        <v>85</v>
      </c>
      <c r="C13" s="224">
        <f xml:space="preserve"> T12 + 7150000</f>
        <v>18650000</v>
      </c>
      <c r="D13" s="184">
        <v>0</v>
      </c>
      <c r="E13" s="224">
        <v>1000000</v>
      </c>
      <c r="F13" s="224">
        <v>420000</v>
      </c>
      <c r="G13" s="224">
        <v>200000</v>
      </c>
      <c r="H13" s="224">
        <v>100000</v>
      </c>
      <c r="I13" s="224">
        <v>200000</v>
      </c>
      <c r="J13" s="224">
        <v>100000</v>
      </c>
      <c r="K13" s="224">
        <v>630000</v>
      </c>
      <c r="L13" s="224">
        <v>100000</v>
      </c>
      <c r="M13" s="224">
        <v>150000</v>
      </c>
      <c r="N13" s="224">
        <v>0</v>
      </c>
      <c r="O13" s="224">
        <v>100000</v>
      </c>
      <c r="P13" s="224">
        <v>0</v>
      </c>
      <c r="Q13" s="25">
        <v>2500000</v>
      </c>
      <c r="R13" s="224">
        <f xml:space="preserve"> 580000 + 5400000</f>
        <v>5980000</v>
      </c>
      <c r="S13" s="224">
        <f t="shared" si="0"/>
        <v>11480000</v>
      </c>
      <c r="T13" s="225">
        <f t="shared" ref="T13:T44" si="1" xml:space="preserve"> C13 - S13</f>
        <v>7170000</v>
      </c>
    </row>
    <row r="14" spans="1:20" s="110" customFormat="1" ht="17.25" thickBot="1" x14ac:dyDescent="0.35">
      <c r="A14" s="248"/>
      <c r="B14" s="24" t="s">
        <v>86</v>
      </c>
      <c r="C14" s="224">
        <f xml:space="preserve"> T13 + 7150000</f>
        <v>14320000</v>
      </c>
      <c r="D14" s="184">
        <v>0</v>
      </c>
      <c r="E14" s="183">
        <v>1000000</v>
      </c>
      <c r="F14" s="25">
        <v>420000</v>
      </c>
      <c r="G14" s="25">
        <v>200000</v>
      </c>
      <c r="H14" s="183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22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7740000</v>
      </c>
    </row>
    <row r="15" spans="1:20" s="108" customFormat="1" ht="17.25" thickBot="1" x14ac:dyDescent="0.35">
      <c r="A15" s="246">
        <v>2024</v>
      </c>
      <c r="B15" s="108" t="s">
        <v>75</v>
      </c>
      <c r="C15" s="224">
        <f t="shared" ref="C15:C78" si="2" xml:space="preserve"> T14 + 7150000</f>
        <v>14890000</v>
      </c>
      <c r="D15" s="184">
        <v>0</v>
      </c>
      <c r="E15" s="182">
        <v>1500000</v>
      </c>
      <c r="F15" s="107">
        <v>420000</v>
      </c>
      <c r="G15" s="107">
        <v>200000</v>
      </c>
      <c r="H15" s="182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90">
        <v>580000</v>
      </c>
      <c r="S15" s="107">
        <f t="shared" si="0"/>
        <v>6580000</v>
      </c>
      <c r="T15" s="23">
        <f t="shared" si="1"/>
        <v>8310000</v>
      </c>
    </row>
    <row r="16" spans="1:20" s="220" customFormat="1" ht="17.25" thickBot="1" x14ac:dyDescent="0.35">
      <c r="A16" s="247"/>
      <c r="B16" s="220" t="s">
        <v>76</v>
      </c>
      <c r="C16" s="224">
        <f t="shared" si="2"/>
        <v>15460000</v>
      </c>
      <c r="D16" s="184">
        <v>0</v>
      </c>
      <c r="E16" s="182">
        <v>1500000</v>
      </c>
      <c r="F16" s="184">
        <v>420000</v>
      </c>
      <c r="G16" s="184">
        <v>200000</v>
      </c>
      <c r="H16" s="184">
        <v>100000</v>
      </c>
      <c r="I16" s="184">
        <v>200000</v>
      </c>
      <c r="J16" s="184">
        <v>100000</v>
      </c>
      <c r="K16" s="184">
        <v>630000</v>
      </c>
      <c r="L16" s="184">
        <v>100000</v>
      </c>
      <c r="M16" s="184">
        <v>150000</v>
      </c>
      <c r="N16" s="184">
        <v>0</v>
      </c>
      <c r="O16" s="184">
        <v>100000</v>
      </c>
      <c r="P16" s="184">
        <v>0</v>
      </c>
      <c r="Q16" s="25">
        <v>2500000</v>
      </c>
      <c r="R16" s="184">
        <v>580000</v>
      </c>
      <c r="S16" s="184">
        <f t="shared" si="0"/>
        <v>6580000</v>
      </c>
      <c r="T16" s="226">
        <f t="shared" si="1"/>
        <v>8880000</v>
      </c>
    </row>
    <row r="17" spans="1:20" s="223" customFormat="1" ht="17.25" thickBot="1" x14ac:dyDescent="0.35">
      <c r="A17" s="247"/>
      <c r="B17" s="223" t="s">
        <v>77</v>
      </c>
      <c r="C17" s="224">
        <f t="shared" si="2"/>
        <v>16030000</v>
      </c>
      <c r="D17" s="184">
        <v>0</v>
      </c>
      <c r="E17" s="182">
        <v>1500000</v>
      </c>
      <c r="F17" s="224">
        <v>420000</v>
      </c>
      <c r="G17" s="224">
        <v>200000</v>
      </c>
      <c r="H17" s="224">
        <v>100000</v>
      </c>
      <c r="I17" s="224">
        <v>200000</v>
      </c>
      <c r="J17" s="224">
        <v>100000</v>
      </c>
      <c r="K17" s="224">
        <v>630000</v>
      </c>
      <c r="L17" s="224">
        <v>100000</v>
      </c>
      <c r="M17" s="224">
        <v>150000</v>
      </c>
      <c r="N17" s="224">
        <v>0</v>
      </c>
      <c r="O17" s="224">
        <v>100000</v>
      </c>
      <c r="P17" s="224">
        <v>0</v>
      </c>
      <c r="Q17" s="25">
        <v>2500000</v>
      </c>
      <c r="R17" s="224">
        <f xml:space="preserve"> 580000 + 5400000</f>
        <v>5980000</v>
      </c>
      <c r="S17" s="224">
        <f t="shared" si="0"/>
        <v>11980000</v>
      </c>
      <c r="T17" s="225">
        <f t="shared" si="1"/>
        <v>4050000</v>
      </c>
    </row>
    <row r="18" spans="1:20" s="108" customFormat="1" ht="17.25" thickBot="1" x14ac:dyDescent="0.35">
      <c r="A18" s="247"/>
      <c r="B18" s="108" t="s">
        <v>78</v>
      </c>
      <c r="C18" s="224">
        <f t="shared" si="2"/>
        <v>11200000</v>
      </c>
      <c r="D18" s="184">
        <v>0</v>
      </c>
      <c r="E18" s="182">
        <v>1500000</v>
      </c>
      <c r="F18" s="107">
        <v>420000</v>
      </c>
      <c r="G18" s="107">
        <v>200000</v>
      </c>
      <c r="H18" s="182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90">
        <v>580000</v>
      </c>
      <c r="S18" s="107">
        <f t="shared" si="0"/>
        <v>6580000</v>
      </c>
      <c r="T18" s="18">
        <f t="shared" si="1"/>
        <v>4620000</v>
      </c>
    </row>
    <row r="19" spans="1:20" s="108" customFormat="1" ht="17.25" thickBot="1" x14ac:dyDescent="0.35">
      <c r="A19" s="247"/>
      <c r="B19" s="108" t="s">
        <v>79</v>
      </c>
      <c r="C19" s="224">
        <f t="shared" si="2"/>
        <v>11770000</v>
      </c>
      <c r="D19" s="184">
        <v>0</v>
      </c>
      <c r="E19" s="182">
        <v>1500000</v>
      </c>
      <c r="F19" s="107">
        <v>420000</v>
      </c>
      <c r="G19" s="107">
        <v>200000</v>
      </c>
      <c r="H19" s="182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90">
        <v>580000</v>
      </c>
      <c r="S19" s="107">
        <f t="shared" si="0"/>
        <v>6580000</v>
      </c>
      <c r="T19" s="18">
        <f t="shared" si="1"/>
        <v>5190000</v>
      </c>
    </row>
    <row r="20" spans="1:20" s="108" customFormat="1" ht="17.25" thickBot="1" x14ac:dyDescent="0.35">
      <c r="A20" s="247"/>
      <c r="B20" s="108" t="s">
        <v>80</v>
      </c>
      <c r="C20" s="224">
        <f t="shared" si="2"/>
        <v>12340000</v>
      </c>
      <c r="D20" s="184">
        <v>0</v>
      </c>
      <c r="E20" s="182">
        <v>1500000</v>
      </c>
      <c r="F20" s="107">
        <v>420000</v>
      </c>
      <c r="G20" s="107">
        <v>200000</v>
      </c>
      <c r="H20" s="182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90">
        <v>580000</v>
      </c>
      <c r="S20" s="107">
        <f t="shared" si="0"/>
        <v>6580000</v>
      </c>
      <c r="T20" s="18">
        <f t="shared" si="1"/>
        <v>5760000</v>
      </c>
    </row>
    <row r="21" spans="1:20" s="223" customFormat="1" ht="17.25" thickBot="1" x14ac:dyDescent="0.35">
      <c r="A21" s="247"/>
      <c r="B21" s="223" t="s">
        <v>81</v>
      </c>
      <c r="C21" s="224">
        <f t="shared" si="2"/>
        <v>12910000</v>
      </c>
      <c r="D21" s="184">
        <v>0</v>
      </c>
      <c r="E21" s="182">
        <v>1500000</v>
      </c>
      <c r="F21" s="224">
        <v>420000</v>
      </c>
      <c r="G21" s="224">
        <v>200000</v>
      </c>
      <c r="H21" s="224">
        <v>100000</v>
      </c>
      <c r="I21" s="224">
        <v>200000</v>
      </c>
      <c r="J21" s="224">
        <v>100000</v>
      </c>
      <c r="K21" s="224">
        <v>630000</v>
      </c>
      <c r="L21" s="224">
        <v>100000</v>
      </c>
      <c r="M21" s="224">
        <v>150000</v>
      </c>
      <c r="N21" s="224">
        <v>0</v>
      </c>
      <c r="O21" s="224">
        <v>100000</v>
      </c>
      <c r="P21" s="224">
        <v>0</v>
      </c>
      <c r="Q21" s="25">
        <v>2500000</v>
      </c>
      <c r="R21" s="224">
        <f xml:space="preserve"> 580000 + 5400000</f>
        <v>5980000</v>
      </c>
      <c r="S21" s="224">
        <f t="shared" si="0"/>
        <v>11980000</v>
      </c>
      <c r="T21" s="225">
        <f t="shared" si="1"/>
        <v>930000</v>
      </c>
    </row>
    <row r="22" spans="1:20" s="108" customFormat="1" ht="17.25" thickBot="1" x14ac:dyDescent="0.35">
      <c r="A22" s="247"/>
      <c r="B22" s="108" t="s">
        <v>82</v>
      </c>
      <c r="C22" s="224">
        <f t="shared" si="2"/>
        <v>8080000</v>
      </c>
      <c r="D22" s="184">
        <v>0</v>
      </c>
      <c r="E22" s="182">
        <v>1500000</v>
      </c>
      <c r="F22" s="107">
        <v>420000</v>
      </c>
      <c r="G22" s="107">
        <v>200000</v>
      </c>
      <c r="H22" s="182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90">
        <v>580000</v>
      </c>
      <c r="S22" s="107">
        <f t="shared" si="0"/>
        <v>6580000</v>
      </c>
      <c r="T22" s="18">
        <f t="shared" si="1"/>
        <v>1500000</v>
      </c>
    </row>
    <row r="23" spans="1:20" s="108" customFormat="1" ht="17.25" thickBot="1" x14ac:dyDescent="0.35">
      <c r="A23" s="247"/>
      <c r="B23" s="108" t="s">
        <v>83</v>
      </c>
      <c r="C23" s="224">
        <f t="shared" si="2"/>
        <v>8650000</v>
      </c>
      <c r="D23" s="184">
        <v>0</v>
      </c>
      <c r="E23" s="182">
        <v>1500000</v>
      </c>
      <c r="F23" s="107">
        <v>420000</v>
      </c>
      <c r="G23" s="107">
        <v>200000</v>
      </c>
      <c r="H23" s="182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90">
        <v>580000</v>
      </c>
      <c r="S23" s="107">
        <f t="shared" si="0"/>
        <v>6580000</v>
      </c>
      <c r="T23" s="18">
        <f t="shared" si="1"/>
        <v>2070000</v>
      </c>
    </row>
    <row r="24" spans="1:20" s="108" customFormat="1" x14ac:dyDescent="0.3">
      <c r="A24" s="247"/>
      <c r="B24" s="108" t="s">
        <v>84</v>
      </c>
      <c r="C24" s="224">
        <f t="shared" si="2"/>
        <v>9220000</v>
      </c>
      <c r="D24" s="184">
        <v>0</v>
      </c>
      <c r="E24" s="182">
        <v>1500000</v>
      </c>
      <c r="F24" s="107">
        <v>420000</v>
      </c>
      <c r="G24" s="107">
        <v>200000</v>
      </c>
      <c r="H24" s="182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90">
        <v>580000</v>
      </c>
      <c r="S24" s="107">
        <f t="shared" si="0"/>
        <v>6080000</v>
      </c>
      <c r="T24" s="18">
        <f t="shared" si="1"/>
        <v>3140000</v>
      </c>
    </row>
    <row r="25" spans="1:20" s="108" customFormat="1" x14ac:dyDescent="0.3">
      <c r="A25" s="247"/>
      <c r="B25" s="108" t="s">
        <v>85</v>
      </c>
      <c r="C25" s="224">
        <f t="shared" si="2"/>
        <v>10290000</v>
      </c>
      <c r="D25" s="184">
        <v>0</v>
      </c>
      <c r="E25" s="182">
        <v>1500000</v>
      </c>
      <c r="F25" s="107">
        <v>420000</v>
      </c>
      <c r="G25" s="107">
        <v>200000</v>
      </c>
      <c r="H25" s="182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90">
        <v>580000</v>
      </c>
      <c r="S25" s="107">
        <f t="shared" si="0"/>
        <v>6080000</v>
      </c>
      <c r="T25" s="18">
        <f t="shared" si="1"/>
        <v>4210000</v>
      </c>
    </row>
    <row r="26" spans="1:20" s="110" customFormat="1" ht="17.25" thickBot="1" x14ac:dyDescent="0.35">
      <c r="A26" s="248"/>
      <c r="B26" s="24" t="s">
        <v>86</v>
      </c>
      <c r="C26" s="224">
        <f t="shared" si="2"/>
        <v>11360000</v>
      </c>
      <c r="D26" s="184">
        <v>0</v>
      </c>
      <c r="E26" s="182">
        <v>1500000</v>
      </c>
      <c r="F26" s="25">
        <v>420000</v>
      </c>
      <c r="G26" s="107">
        <v>200000</v>
      </c>
      <c r="H26" s="182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90">
        <v>580000</v>
      </c>
      <c r="S26" s="25">
        <f t="shared" si="0"/>
        <v>6080000</v>
      </c>
      <c r="T26" s="19">
        <f t="shared" si="1"/>
        <v>5280000</v>
      </c>
    </row>
    <row r="27" spans="1:20" x14ac:dyDescent="0.3">
      <c r="A27" s="246">
        <v>2025</v>
      </c>
      <c r="B27" t="s">
        <v>75</v>
      </c>
      <c r="C27" s="224">
        <f t="shared" si="2"/>
        <v>12430000</v>
      </c>
      <c r="D27" s="184">
        <v>0</v>
      </c>
      <c r="E27" s="182">
        <v>1500000</v>
      </c>
      <c r="F27" s="107">
        <v>420000</v>
      </c>
      <c r="G27" s="107">
        <v>200000</v>
      </c>
      <c r="H27" s="182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90">
        <v>580000</v>
      </c>
      <c r="S27" s="1">
        <f t="shared" si="0"/>
        <v>6080000</v>
      </c>
      <c r="T27" s="23">
        <f t="shared" si="1"/>
        <v>6350000</v>
      </c>
    </row>
    <row r="28" spans="1:20" x14ac:dyDescent="0.3">
      <c r="A28" s="247"/>
      <c r="B28" t="s">
        <v>76</v>
      </c>
      <c r="C28" s="224">
        <f t="shared" si="2"/>
        <v>13500000</v>
      </c>
      <c r="D28" s="184">
        <v>0</v>
      </c>
      <c r="E28" s="182">
        <v>1500000</v>
      </c>
      <c r="F28" s="107">
        <v>420000</v>
      </c>
      <c r="G28" s="107">
        <v>200000</v>
      </c>
      <c r="H28" s="182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90">
        <v>580000</v>
      </c>
      <c r="S28" s="1">
        <f t="shared" si="0"/>
        <v>6080000</v>
      </c>
      <c r="T28" s="18">
        <f t="shared" si="1"/>
        <v>7420000</v>
      </c>
    </row>
    <row r="29" spans="1:20" x14ac:dyDescent="0.3">
      <c r="A29" s="247"/>
      <c r="B29" t="s">
        <v>77</v>
      </c>
      <c r="C29" s="224">
        <f t="shared" si="2"/>
        <v>14570000</v>
      </c>
      <c r="D29" s="184">
        <v>0</v>
      </c>
      <c r="E29" s="182">
        <v>1500000</v>
      </c>
      <c r="F29" s="107">
        <v>420000</v>
      </c>
      <c r="G29" s="107">
        <v>200000</v>
      </c>
      <c r="H29" s="182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90">
        <v>580000</v>
      </c>
      <c r="S29" s="1">
        <f t="shared" si="0"/>
        <v>6080000</v>
      </c>
      <c r="T29" s="18">
        <f t="shared" si="1"/>
        <v>8490000</v>
      </c>
    </row>
    <row r="30" spans="1:20" x14ac:dyDescent="0.3">
      <c r="A30" s="247"/>
      <c r="B30" t="s">
        <v>78</v>
      </c>
      <c r="C30" s="224">
        <f t="shared" si="2"/>
        <v>15640000</v>
      </c>
      <c r="D30" s="184">
        <v>0</v>
      </c>
      <c r="E30" s="182">
        <v>1500000</v>
      </c>
      <c r="F30" s="107">
        <v>420000</v>
      </c>
      <c r="G30" s="107">
        <v>200000</v>
      </c>
      <c r="H30" s="182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90">
        <v>580000</v>
      </c>
      <c r="S30" s="1">
        <f t="shared" si="0"/>
        <v>6080000</v>
      </c>
      <c r="T30" s="18">
        <f t="shared" si="1"/>
        <v>9560000</v>
      </c>
    </row>
    <row r="31" spans="1:20" x14ac:dyDescent="0.3">
      <c r="A31" s="247"/>
      <c r="B31" t="s">
        <v>79</v>
      </c>
      <c r="C31" s="224">
        <f t="shared" si="2"/>
        <v>16710000</v>
      </c>
      <c r="D31" s="184">
        <v>0</v>
      </c>
      <c r="E31" s="182">
        <v>1500000</v>
      </c>
      <c r="F31" s="107">
        <v>420000</v>
      </c>
      <c r="G31" s="107">
        <v>200000</v>
      </c>
      <c r="H31" s="182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90">
        <v>580000</v>
      </c>
      <c r="S31" s="1">
        <f t="shared" si="0"/>
        <v>6080000</v>
      </c>
      <c r="T31" s="18">
        <f t="shared" si="1"/>
        <v>10630000</v>
      </c>
    </row>
    <row r="32" spans="1:20" x14ac:dyDescent="0.3">
      <c r="A32" s="247"/>
      <c r="B32" t="s">
        <v>80</v>
      </c>
      <c r="C32" s="224">
        <f t="shared" si="2"/>
        <v>17780000</v>
      </c>
      <c r="D32" s="184">
        <v>0</v>
      </c>
      <c r="E32" s="182">
        <v>1500000</v>
      </c>
      <c r="F32" s="107">
        <v>420000</v>
      </c>
      <c r="G32" s="107">
        <v>200000</v>
      </c>
      <c r="H32" s="182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90">
        <v>580000</v>
      </c>
      <c r="S32" s="1">
        <f t="shared" si="0"/>
        <v>6080000</v>
      </c>
      <c r="T32" s="18">
        <f t="shared" si="1"/>
        <v>11700000</v>
      </c>
    </row>
    <row r="33" spans="1:20" x14ac:dyDescent="0.3">
      <c r="A33" s="247"/>
      <c r="B33" t="s">
        <v>81</v>
      </c>
      <c r="C33" s="224">
        <f t="shared" si="2"/>
        <v>18850000</v>
      </c>
      <c r="D33" s="184">
        <v>0</v>
      </c>
      <c r="E33" s="182">
        <v>1500000</v>
      </c>
      <c r="F33" s="107">
        <v>420000</v>
      </c>
      <c r="G33" s="107">
        <v>200000</v>
      </c>
      <c r="H33" s="182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90">
        <v>580000</v>
      </c>
      <c r="S33" s="1">
        <f t="shared" si="0"/>
        <v>6080000</v>
      </c>
      <c r="T33" s="18">
        <f t="shared" si="1"/>
        <v>12770000</v>
      </c>
    </row>
    <row r="34" spans="1:20" x14ac:dyDescent="0.3">
      <c r="A34" s="247"/>
      <c r="B34" t="s">
        <v>82</v>
      </c>
      <c r="C34" s="224">
        <f t="shared" si="2"/>
        <v>19920000</v>
      </c>
      <c r="D34" s="184">
        <v>0</v>
      </c>
      <c r="E34" s="182">
        <v>1500000</v>
      </c>
      <c r="F34" s="107">
        <v>420000</v>
      </c>
      <c r="G34" s="107">
        <v>200000</v>
      </c>
      <c r="H34" s="182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90">
        <v>580000</v>
      </c>
      <c r="S34" s="1">
        <f t="shared" si="0"/>
        <v>6080000</v>
      </c>
      <c r="T34" s="18">
        <f t="shared" si="1"/>
        <v>13840000</v>
      </c>
    </row>
    <row r="35" spans="1:20" s="111" customFormat="1" x14ac:dyDescent="0.3">
      <c r="A35" s="247"/>
      <c r="B35" s="111" t="s">
        <v>83</v>
      </c>
      <c r="C35" s="224">
        <f t="shared" si="2"/>
        <v>20990000</v>
      </c>
      <c r="D35" s="184">
        <v>0</v>
      </c>
      <c r="E35" s="182">
        <v>1500000</v>
      </c>
      <c r="F35" s="113">
        <v>420000</v>
      </c>
      <c r="G35" s="107">
        <v>200000</v>
      </c>
      <c r="H35" s="182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90">
        <v>580000</v>
      </c>
      <c r="S35" s="112">
        <f t="shared" ref="S35:S66" si="3">SUM(D35:R35)</f>
        <v>6080000</v>
      </c>
      <c r="T35" s="114">
        <f t="shared" si="1"/>
        <v>14910000</v>
      </c>
    </row>
    <row r="36" spans="1:20" x14ac:dyDescent="0.3">
      <c r="A36" s="247"/>
      <c r="B36" t="s">
        <v>84</v>
      </c>
      <c r="C36" s="224">
        <f t="shared" si="2"/>
        <v>22060000</v>
      </c>
      <c r="D36" s="184">
        <v>0</v>
      </c>
      <c r="E36" s="182">
        <v>1500000</v>
      </c>
      <c r="F36" s="107">
        <v>420000</v>
      </c>
      <c r="G36" s="107">
        <v>200000</v>
      </c>
      <c r="H36" s="182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90">
        <v>580000</v>
      </c>
      <c r="S36" s="1">
        <f t="shared" si="3"/>
        <v>6080000</v>
      </c>
      <c r="T36" s="18">
        <f t="shared" si="1"/>
        <v>15980000</v>
      </c>
    </row>
    <row r="37" spans="1:20" x14ac:dyDescent="0.3">
      <c r="A37" s="247"/>
      <c r="B37" t="s">
        <v>85</v>
      </c>
      <c r="C37" s="224">
        <f t="shared" si="2"/>
        <v>23130000</v>
      </c>
      <c r="D37" s="184">
        <v>0</v>
      </c>
      <c r="E37" s="182">
        <v>1500000</v>
      </c>
      <c r="F37" s="107">
        <v>420000</v>
      </c>
      <c r="G37" s="107">
        <v>200000</v>
      </c>
      <c r="H37" s="182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90">
        <v>580000</v>
      </c>
      <c r="S37" s="1">
        <f t="shared" si="3"/>
        <v>6080000</v>
      </c>
      <c r="T37" s="18">
        <f t="shared" si="1"/>
        <v>17050000</v>
      </c>
    </row>
    <row r="38" spans="1:20" ht="17.25" thickBot="1" x14ac:dyDescent="0.35">
      <c r="A38" s="248"/>
      <c r="B38" s="24" t="s">
        <v>86</v>
      </c>
      <c r="C38" s="224">
        <f t="shared" si="2"/>
        <v>24200000</v>
      </c>
      <c r="D38" s="184">
        <v>0</v>
      </c>
      <c r="E38" s="182">
        <v>1500000</v>
      </c>
      <c r="F38" s="107">
        <v>420000</v>
      </c>
      <c r="G38" s="107">
        <v>200000</v>
      </c>
      <c r="H38" s="182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90">
        <v>580000</v>
      </c>
      <c r="S38" s="25">
        <f t="shared" si="3"/>
        <v>6080000</v>
      </c>
      <c r="T38" s="19">
        <f t="shared" si="1"/>
        <v>18120000</v>
      </c>
    </row>
    <row r="39" spans="1:20" x14ac:dyDescent="0.3">
      <c r="A39" s="246">
        <v>2026</v>
      </c>
      <c r="B39" t="s">
        <v>75</v>
      </c>
      <c r="C39" s="224">
        <f t="shared" si="2"/>
        <v>25270000</v>
      </c>
      <c r="D39" s="184">
        <v>0</v>
      </c>
      <c r="E39" s="182">
        <v>1500000</v>
      </c>
      <c r="F39" s="107">
        <v>420000</v>
      </c>
      <c r="G39" s="107">
        <v>200000</v>
      </c>
      <c r="H39" s="182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19770000</v>
      </c>
    </row>
    <row r="40" spans="1:20" s="20" customFormat="1" x14ac:dyDescent="0.3">
      <c r="A40" s="247"/>
      <c r="B40" s="20" t="s">
        <v>76</v>
      </c>
      <c r="C40" s="224">
        <f t="shared" si="2"/>
        <v>26920000</v>
      </c>
      <c r="D40" s="184">
        <v>0</v>
      </c>
      <c r="E40" s="182">
        <v>1500000</v>
      </c>
      <c r="F40" s="107">
        <v>420000</v>
      </c>
      <c r="G40" s="107">
        <v>200000</v>
      </c>
      <c r="H40" s="182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21420000</v>
      </c>
    </row>
    <row r="41" spans="1:20" s="79" customFormat="1" x14ac:dyDescent="0.3">
      <c r="A41" s="247"/>
      <c r="B41" s="79" t="s">
        <v>77</v>
      </c>
      <c r="C41" s="224">
        <f t="shared" si="2"/>
        <v>28570000</v>
      </c>
      <c r="D41" s="184">
        <v>0</v>
      </c>
      <c r="E41" s="182">
        <v>1500000</v>
      </c>
      <c r="F41" s="107">
        <v>420000</v>
      </c>
      <c r="G41" s="107">
        <v>200000</v>
      </c>
      <c r="H41" s="182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23070000</v>
      </c>
    </row>
    <row r="42" spans="1:20" s="79" customFormat="1" x14ac:dyDescent="0.3">
      <c r="A42" s="247"/>
      <c r="B42" s="79" t="s">
        <v>78</v>
      </c>
      <c r="C42" s="224">
        <f t="shared" si="2"/>
        <v>30220000</v>
      </c>
      <c r="D42" s="184">
        <v>0</v>
      </c>
      <c r="E42" s="182">
        <v>1500000</v>
      </c>
      <c r="F42" s="107">
        <v>420000</v>
      </c>
      <c r="G42" s="107">
        <v>200000</v>
      </c>
      <c r="H42" s="182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24720000</v>
      </c>
    </row>
    <row r="43" spans="1:20" s="79" customFormat="1" x14ac:dyDescent="0.3">
      <c r="A43" s="247"/>
      <c r="B43" s="79" t="s">
        <v>79</v>
      </c>
      <c r="C43" s="224">
        <f t="shared" si="2"/>
        <v>31870000</v>
      </c>
      <c r="D43" s="184">
        <v>0</v>
      </c>
      <c r="E43" s="182">
        <v>1500000</v>
      </c>
      <c r="F43" s="107">
        <v>420000</v>
      </c>
      <c r="G43" s="107">
        <v>200000</v>
      </c>
      <c r="H43" s="182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26370000</v>
      </c>
    </row>
    <row r="44" spans="1:20" s="79" customFormat="1" x14ac:dyDescent="0.3">
      <c r="A44" s="247"/>
      <c r="B44" s="79" t="s">
        <v>80</v>
      </c>
      <c r="C44" s="224">
        <f t="shared" si="2"/>
        <v>33520000</v>
      </c>
      <c r="D44" s="184">
        <v>0</v>
      </c>
      <c r="E44" s="182">
        <v>1500000</v>
      </c>
      <c r="F44" s="107">
        <v>420000</v>
      </c>
      <c r="G44" s="107">
        <v>200000</v>
      </c>
      <c r="H44" s="182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28020000</v>
      </c>
    </row>
    <row r="45" spans="1:20" s="79" customFormat="1" x14ac:dyDescent="0.3">
      <c r="A45" s="247"/>
      <c r="B45" s="79" t="s">
        <v>81</v>
      </c>
      <c r="C45" s="224">
        <f t="shared" si="2"/>
        <v>35170000</v>
      </c>
      <c r="D45" s="184">
        <v>0</v>
      </c>
      <c r="E45" s="182">
        <v>1500000</v>
      </c>
      <c r="F45" s="107">
        <v>420000</v>
      </c>
      <c r="G45" s="107">
        <v>200000</v>
      </c>
      <c r="H45" s="182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29670000</v>
      </c>
    </row>
    <row r="46" spans="1:20" s="79" customFormat="1" x14ac:dyDescent="0.3">
      <c r="A46" s="247"/>
      <c r="B46" s="79" t="s">
        <v>82</v>
      </c>
      <c r="C46" s="224">
        <f t="shared" si="2"/>
        <v>36820000</v>
      </c>
      <c r="D46" s="184">
        <v>0</v>
      </c>
      <c r="E46" s="182">
        <v>1500000</v>
      </c>
      <c r="F46" s="107">
        <v>420000</v>
      </c>
      <c r="G46" s="107">
        <v>200000</v>
      </c>
      <c r="H46" s="182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31320000</v>
      </c>
    </row>
    <row r="47" spans="1:20" s="79" customFormat="1" x14ac:dyDescent="0.3">
      <c r="A47" s="247"/>
      <c r="B47" s="79" t="s">
        <v>83</v>
      </c>
      <c r="C47" s="224">
        <f t="shared" si="2"/>
        <v>38470000</v>
      </c>
      <c r="D47" s="184">
        <v>0</v>
      </c>
      <c r="E47" s="182">
        <v>1500000</v>
      </c>
      <c r="F47" s="107">
        <v>420000</v>
      </c>
      <c r="G47" s="107">
        <v>200000</v>
      </c>
      <c r="H47" s="182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32970000</v>
      </c>
    </row>
    <row r="48" spans="1:20" s="79" customFormat="1" x14ac:dyDescent="0.3">
      <c r="A48" s="247"/>
      <c r="B48" s="79" t="s">
        <v>84</v>
      </c>
      <c r="C48" s="224">
        <f t="shared" si="2"/>
        <v>40120000</v>
      </c>
      <c r="D48" s="184">
        <v>0</v>
      </c>
      <c r="E48" s="182">
        <v>1500000</v>
      </c>
      <c r="F48" s="107">
        <v>420000</v>
      </c>
      <c r="G48" s="107">
        <v>200000</v>
      </c>
      <c r="H48" s="182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34620000</v>
      </c>
    </row>
    <row r="49" spans="1:20" s="79" customFormat="1" x14ac:dyDescent="0.3">
      <c r="A49" s="247"/>
      <c r="B49" s="79" t="s">
        <v>85</v>
      </c>
      <c r="C49" s="224">
        <f t="shared" si="2"/>
        <v>41770000</v>
      </c>
      <c r="D49" s="184">
        <v>0</v>
      </c>
      <c r="E49" s="182">
        <v>1500000</v>
      </c>
      <c r="F49" s="107">
        <v>420000</v>
      </c>
      <c r="G49" s="107">
        <v>200000</v>
      </c>
      <c r="H49" s="182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36270000</v>
      </c>
    </row>
    <row r="50" spans="1:20" s="85" customFormat="1" ht="17.25" thickBot="1" x14ac:dyDescent="0.35">
      <c r="A50" s="248"/>
      <c r="B50" s="82" t="s">
        <v>86</v>
      </c>
      <c r="C50" s="224">
        <f t="shared" si="2"/>
        <v>43420000</v>
      </c>
      <c r="D50" s="184">
        <v>0</v>
      </c>
      <c r="E50" s="182">
        <v>1500000</v>
      </c>
      <c r="F50" s="107">
        <v>420000</v>
      </c>
      <c r="G50" s="107">
        <v>200000</v>
      </c>
      <c r="H50" s="182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37920000</v>
      </c>
    </row>
    <row r="51" spans="1:20" s="79" customFormat="1" x14ac:dyDescent="0.3">
      <c r="A51" s="249">
        <v>2027</v>
      </c>
      <c r="B51" s="79" t="s">
        <v>75</v>
      </c>
      <c r="C51" s="224">
        <f t="shared" si="2"/>
        <v>45070000</v>
      </c>
      <c r="D51" s="184">
        <v>0</v>
      </c>
      <c r="E51" s="182">
        <v>1500000</v>
      </c>
      <c r="F51" s="107">
        <v>420000</v>
      </c>
      <c r="G51" s="107">
        <v>200000</v>
      </c>
      <c r="H51" s="182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39570000</v>
      </c>
    </row>
    <row r="52" spans="1:20" s="79" customFormat="1" x14ac:dyDescent="0.3">
      <c r="A52" s="250"/>
      <c r="B52" s="79" t="s">
        <v>76</v>
      </c>
      <c r="C52" s="224">
        <f t="shared" si="2"/>
        <v>46720000</v>
      </c>
      <c r="D52" s="184">
        <v>0</v>
      </c>
      <c r="E52" s="182">
        <v>1500000</v>
      </c>
      <c r="F52" s="107">
        <v>420000</v>
      </c>
      <c r="G52" s="107">
        <v>200000</v>
      </c>
      <c r="H52" s="182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41220000</v>
      </c>
    </row>
    <row r="53" spans="1:20" s="79" customFormat="1" x14ac:dyDescent="0.3">
      <c r="A53" s="250"/>
      <c r="B53" s="79" t="s">
        <v>77</v>
      </c>
      <c r="C53" s="224">
        <f t="shared" si="2"/>
        <v>48370000</v>
      </c>
      <c r="D53" s="184">
        <v>0</v>
      </c>
      <c r="E53" s="182">
        <v>1500000</v>
      </c>
      <c r="F53" s="107">
        <v>420000</v>
      </c>
      <c r="G53" s="107">
        <v>200000</v>
      </c>
      <c r="H53" s="182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42870000</v>
      </c>
    </row>
    <row r="54" spans="1:20" s="79" customFormat="1" x14ac:dyDescent="0.3">
      <c r="A54" s="250"/>
      <c r="B54" s="79" t="s">
        <v>78</v>
      </c>
      <c r="C54" s="224">
        <f t="shared" si="2"/>
        <v>50020000</v>
      </c>
      <c r="D54" s="184">
        <v>0</v>
      </c>
      <c r="E54" s="182">
        <v>1500000</v>
      </c>
      <c r="F54" s="107">
        <v>420000</v>
      </c>
      <c r="G54" s="107">
        <v>200000</v>
      </c>
      <c r="H54" s="182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44520000</v>
      </c>
    </row>
    <row r="55" spans="1:20" s="79" customFormat="1" x14ac:dyDescent="0.3">
      <c r="A55" s="250"/>
      <c r="B55" s="79" t="s">
        <v>79</v>
      </c>
      <c r="C55" s="224">
        <f t="shared" si="2"/>
        <v>51670000</v>
      </c>
      <c r="D55" s="184">
        <v>0</v>
      </c>
      <c r="E55" s="182">
        <v>1500000</v>
      </c>
      <c r="F55" s="107">
        <v>420000</v>
      </c>
      <c r="G55" s="107">
        <v>200000</v>
      </c>
      <c r="H55" s="182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46170000</v>
      </c>
    </row>
    <row r="56" spans="1:20" s="79" customFormat="1" x14ac:dyDescent="0.3">
      <c r="A56" s="250"/>
      <c r="B56" s="79" t="s">
        <v>80</v>
      </c>
      <c r="C56" s="224">
        <f t="shared" si="2"/>
        <v>53320000</v>
      </c>
      <c r="D56" s="184">
        <v>0</v>
      </c>
      <c r="E56" s="182">
        <v>1500000</v>
      </c>
      <c r="F56" s="107">
        <v>420000</v>
      </c>
      <c r="G56" s="107">
        <v>200000</v>
      </c>
      <c r="H56" s="182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47820000</v>
      </c>
    </row>
    <row r="57" spans="1:20" s="79" customFormat="1" x14ac:dyDescent="0.3">
      <c r="A57" s="250"/>
      <c r="B57" s="79" t="s">
        <v>81</v>
      </c>
      <c r="C57" s="224">
        <f t="shared" si="2"/>
        <v>54970000</v>
      </c>
      <c r="D57" s="184">
        <v>0</v>
      </c>
      <c r="E57" s="182">
        <v>1500000</v>
      </c>
      <c r="F57" s="107">
        <v>420000</v>
      </c>
      <c r="G57" s="107">
        <v>200000</v>
      </c>
      <c r="H57" s="182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49470000</v>
      </c>
    </row>
    <row r="58" spans="1:20" s="79" customFormat="1" x14ac:dyDescent="0.3">
      <c r="A58" s="250"/>
      <c r="B58" s="79" t="s">
        <v>82</v>
      </c>
      <c r="C58" s="224">
        <f t="shared" si="2"/>
        <v>56620000</v>
      </c>
      <c r="D58" s="184">
        <v>0</v>
      </c>
      <c r="E58" s="182">
        <v>1500000</v>
      </c>
      <c r="F58" s="107">
        <v>420000</v>
      </c>
      <c r="G58" s="107">
        <v>200000</v>
      </c>
      <c r="H58" s="182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51120000</v>
      </c>
    </row>
    <row r="59" spans="1:20" s="79" customFormat="1" x14ac:dyDescent="0.3">
      <c r="A59" s="250"/>
      <c r="B59" s="79" t="s">
        <v>83</v>
      </c>
      <c r="C59" s="224">
        <f t="shared" si="2"/>
        <v>58270000</v>
      </c>
      <c r="D59" s="184">
        <v>0</v>
      </c>
      <c r="E59" s="182">
        <v>1500000</v>
      </c>
      <c r="F59" s="107">
        <v>420000</v>
      </c>
      <c r="G59" s="107">
        <v>200000</v>
      </c>
      <c r="H59" s="182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52770000</v>
      </c>
    </row>
    <row r="60" spans="1:20" s="79" customFormat="1" x14ac:dyDescent="0.3">
      <c r="A60" s="250"/>
      <c r="B60" s="79" t="s">
        <v>84</v>
      </c>
      <c r="C60" s="224">
        <f t="shared" si="2"/>
        <v>59920000</v>
      </c>
      <c r="D60" s="184">
        <v>0</v>
      </c>
      <c r="E60" s="182">
        <v>1500000</v>
      </c>
      <c r="F60" s="107">
        <v>420000</v>
      </c>
      <c r="G60" s="107">
        <v>200000</v>
      </c>
      <c r="H60" s="182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54420000</v>
      </c>
    </row>
    <row r="61" spans="1:20" s="79" customFormat="1" x14ac:dyDescent="0.3">
      <c r="A61" s="250"/>
      <c r="B61" s="79" t="s">
        <v>85</v>
      </c>
      <c r="C61" s="224">
        <f t="shared" si="2"/>
        <v>61570000</v>
      </c>
      <c r="D61" s="184">
        <v>0</v>
      </c>
      <c r="E61" s="182">
        <v>1500000</v>
      </c>
      <c r="F61" s="107">
        <v>420000</v>
      </c>
      <c r="G61" s="107">
        <v>200000</v>
      </c>
      <c r="H61" s="182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56070000</v>
      </c>
    </row>
    <row r="62" spans="1:20" s="85" customFormat="1" ht="17.25" thickBot="1" x14ac:dyDescent="0.35">
      <c r="A62" s="251"/>
      <c r="B62" s="82" t="s">
        <v>86</v>
      </c>
      <c r="C62" s="224">
        <f t="shared" si="2"/>
        <v>63220000</v>
      </c>
      <c r="D62" s="184">
        <v>0</v>
      </c>
      <c r="E62" s="182">
        <v>1500000</v>
      </c>
      <c r="F62" s="107">
        <v>420000</v>
      </c>
      <c r="G62" s="107">
        <v>200000</v>
      </c>
      <c r="H62" s="182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57720000</v>
      </c>
    </row>
    <row r="63" spans="1:20" s="79" customFormat="1" x14ac:dyDescent="0.3">
      <c r="A63" s="249">
        <v>2028</v>
      </c>
      <c r="B63" s="79" t="s">
        <v>75</v>
      </c>
      <c r="C63" s="224">
        <f t="shared" si="2"/>
        <v>64870000</v>
      </c>
      <c r="D63" s="184">
        <v>0</v>
      </c>
      <c r="E63" s="182">
        <v>1500000</v>
      </c>
      <c r="F63" s="107">
        <v>420000</v>
      </c>
      <c r="G63" s="107">
        <v>200000</v>
      </c>
      <c r="H63" s="182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59370000</v>
      </c>
    </row>
    <row r="64" spans="1:20" s="79" customFormat="1" x14ac:dyDescent="0.3">
      <c r="A64" s="250"/>
      <c r="B64" s="79" t="s">
        <v>76</v>
      </c>
      <c r="C64" s="224">
        <f t="shared" si="2"/>
        <v>66520000</v>
      </c>
      <c r="D64" s="184">
        <v>0</v>
      </c>
      <c r="E64" s="182">
        <v>1500000</v>
      </c>
      <c r="F64" s="107">
        <v>420000</v>
      </c>
      <c r="G64" s="107">
        <v>200000</v>
      </c>
      <c r="H64" s="182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61020000</v>
      </c>
    </row>
    <row r="65" spans="1:20" s="79" customFormat="1" x14ac:dyDescent="0.3">
      <c r="A65" s="250"/>
      <c r="B65" s="79" t="s">
        <v>77</v>
      </c>
      <c r="C65" s="224">
        <f t="shared" si="2"/>
        <v>68170000</v>
      </c>
      <c r="D65" s="184">
        <v>0</v>
      </c>
      <c r="E65" s="182">
        <v>1500000</v>
      </c>
      <c r="F65" s="107">
        <v>420000</v>
      </c>
      <c r="G65" s="107">
        <v>200000</v>
      </c>
      <c r="H65" s="182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62670000</v>
      </c>
    </row>
    <row r="66" spans="1:20" s="79" customFormat="1" x14ac:dyDescent="0.3">
      <c r="A66" s="250"/>
      <c r="B66" s="79" t="s">
        <v>78</v>
      </c>
      <c r="C66" s="224">
        <f t="shared" si="2"/>
        <v>69820000</v>
      </c>
      <c r="D66" s="184">
        <v>0</v>
      </c>
      <c r="E66" s="182">
        <v>1500000</v>
      </c>
      <c r="F66" s="107">
        <v>420000</v>
      </c>
      <c r="G66" s="107">
        <v>200000</v>
      </c>
      <c r="H66" s="182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64320000</v>
      </c>
    </row>
    <row r="67" spans="1:20" s="79" customFormat="1" x14ac:dyDescent="0.3">
      <c r="A67" s="250"/>
      <c r="B67" s="79" t="s">
        <v>79</v>
      </c>
      <c r="C67" s="224">
        <f t="shared" si="2"/>
        <v>71470000</v>
      </c>
      <c r="D67" s="184">
        <v>0</v>
      </c>
      <c r="E67" s="182">
        <v>1500000</v>
      </c>
      <c r="F67" s="107">
        <v>420000</v>
      </c>
      <c r="G67" s="107">
        <v>200000</v>
      </c>
      <c r="H67" s="182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65970000</v>
      </c>
    </row>
    <row r="68" spans="1:20" s="79" customFormat="1" x14ac:dyDescent="0.3">
      <c r="A68" s="250"/>
      <c r="B68" s="79" t="s">
        <v>80</v>
      </c>
      <c r="C68" s="224">
        <f t="shared" si="2"/>
        <v>73120000</v>
      </c>
      <c r="D68" s="184">
        <v>0</v>
      </c>
      <c r="E68" s="182">
        <v>1500000</v>
      </c>
      <c r="F68" s="107">
        <v>420000</v>
      </c>
      <c r="G68" s="107">
        <v>200000</v>
      </c>
      <c r="H68" s="182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67620000</v>
      </c>
    </row>
    <row r="69" spans="1:20" s="79" customFormat="1" x14ac:dyDescent="0.3">
      <c r="A69" s="250"/>
      <c r="B69" s="79" t="s">
        <v>81</v>
      </c>
      <c r="C69" s="224">
        <f t="shared" si="2"/>
        <v>74770000</v>
      </c>
      <c r="D69" s="184">
        <v>0</v>
      </c>
      <c r="E69" s="182">
        <v>1500000</v>
      </c>
      <c r="F69" s="107">
        <v>420000</v>
      </c>
      <c r="G69" s="107">
        <v>200000</v>
      </c>
      <c r="H69" s="182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69270000</v>
      </c>
    </row>
    <row r="70" spans="1:20" s="79" customFormat="1" x14ac:dyDescent="0.3">
      <c r="A70" s="250"/>
      <c r="B70" s="79" t="s">
        <v>82</v>
      </c>
      <c r="C70" s="224">
        <f t="shared" si="2"/>
        <v>76420000</v>
      </c>
      <c r="D70" s="184">
        <v>0</v>
      </c>
      <c r="E70" s="182">
        <v>1500000</v>
      </c>
      <c r="F70" s="107">
        <v>420000</v>
      </c>
      <c r="G70" s="107">
        <v>200000</v>
      </c>
      <c r="H70" s="182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70920000</v>
      </c>
    </row>
    <row r="71" spans="1:20" s="79" customFormat="1" x14ac:dyDescent="0.3">
      <c r="A71" s="250"/>
      <c r="B71" s="79" t="s">
        <v>83</v>
      </c>
      <c r="C71" s="224">
        <f t="shared" si="2"/>
        <v>78070000</v>
      </c>
      <c r="D71" s="184">
        <v>0</v>
      </c>
      <c r="E71" s="182">
        <v>1500000</v>
      </c>
      <c r="F71" s="107">
        <v>420000</v>
      </c>
      <c r="G71" s="107">
        <v>200000</v>
      </c>
      <c r="H71" s="182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72570000</v>
      </c>
    </row>
    <row r="72" spans="1:20" s="79" customFormat="1" x14ac:dyDescent="0.3">
      <c r="A72" s="250"/>
      <c r="B72" s="79" t="s">
        <v>84</v>
      </c>
      <c r="C72" s="224">
        <f t="shared" si="2"/>
        <v>79720000</v>
      </c>
      <c r="D72" s="184">
        <v>0</v>
      </c>
      <c r="E72" s="182">
        <v>1500000</v>
      </c>
      <c r="F72" s="107">
        <v>420000</v>
      </c>
      <c r="G72" s="107">
        <v>200000</v>
      </c>
      <c r="H72" s="182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74220000</v>
      </c>
    </row>
    <row r="73" spans="1:20" s="79" customFormat="1" x14ac:dyDescent="0.3">
      <c r="A73" s="250"/>
      <c r="B73" s="79" t="s">
        <v>85</v>
      </c>
      <c r="C73" s="224">
        <f t="shared" si="2"/>
        <v>81370000</v>
      </c>
      <c r="D73" s="184">
        <v>0</v>
      </c>
      <c r="E73" s="182">
        <v>1500000</v>
      </c>
      <c r="F73" s="107">
        <v>420000</v>
      </c>
      <c r="G73" s="107">
        <v>200000</v>
      </c>
      <c r="H73" s="182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75870000</v>
      </c>
    </row>
    <row r="74" spans="1:20" s="85" customFormat="1" ht="17.25" thickBot="1" x14ac:dyDescent="0.35">
      <c r="A74" s="251"/>
      <c r="B74" s="82" t="s">
        <v>86</v>
      </c>
      <c r="C74" s="224">
        <f t="shared" si="2"/>
        <v>83020000</v>
      </c>
      <c r="D74" s="184">
        <v>0</v>
      </c>
      <c r="E74" s="182">
        <v>1500000</v>
      </c>
      <c r="F74" s="107">
        <v>420000</v>
      </c>
      <c r="G74" s="107">
        <v>200000</v>
      </c>
      <c r="H74" s="182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77520000</v>
      </c>
    </row>
    <row r="75" spans="1:20" s="79" customFormat="1" x14ac:dyDescent="0.3">
      <c r="A75" s="249">
        <v>2029</v>
      </c>
      <c r="B75" s="79" t="s">
        <v>75</v>
      </c>
      <c r="C75" s="224">
        <f t="shared" si="2"/>
        <v>84670000</v>
      </c>
      <c r="D75" s="184">
        <v>0</v>
      </c>
      <c r="E75" s="182">
        <v>1500000</v>
      </c>
      <c r="F75" s="107">
        <v>420000</v>
      </c>
      <c r="G75" s="107">
        <v>200000</v>
      </c>
      <c r="H75" s="182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79170000</v>
      </c>
    </row>
    <row r="76" spans="1:20" s="79" customFormat="1" x14ac:dyDescent="0.3">
      <c r="A76" s="250"/>
      <c r="B76" s="79" t="s">
        <v>76</v>
      </c>
      <c r="C76" s="224">
        <f t="shared" si="2"/>
        <v>86320000</v>
      </c>
      <c r="D76" s="184">
        <v>0</v>
      </c>
      <c r="E76" s="182">
        <v>1500000</v>
      </c>
      <c r="F76" s="107">
        <v>420000</v>
      </c>
      <c r="G76" s="107">
        <v>200000</v>
      </c>
      <c r="H76" s="182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80820000</v>
      </c>
    </row>
    <row r="77" spans="1:20" s="79" customFormat="1" x14ac:dyDescent="0.3">
      <c r="A77" s="250"/>
      <c r="B77" s="79" t="s">
        <v>77</v>
      </c>
      <c r="C77" s="224">
        <f t="shared" si="2"/>
        <v>87970000</v>
      </c>
      <c r="D77" s="184">
        <v>0</v>
      </c>
      <c r="E77" s="182">
        <v>1500000</v>
      </c>
      <c r="F77" s="107">
        <v>420000</v>
      </c>
      <c r="G77" s="107">
        <v>200000</v>
      </c>
      <c r="H77" s="182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82470000</v>
      </c>
    </row>
    <row r="78" spans="1:20" s="79" customFormat="1" x14ac:dyDescent="0.3">
      <c r="A78" s="250"/>
      <c r="B78" s="79" t="s">
        <v>78</v>
      </c>
      <c r="C78" s="224">
        <f t="shared" si="2"/>
        <v>89620000</v>
      </c>
      <c r="D78" s="184">
        <v>0</v>
      </c>
      <c r="E78" s="182">
        <v>1500000</v>
      </c>
      <c r="F78" s="107">
        <v>420000</v>
      </c>
      <c r="G78" s="107">
        <v>200000</v>
      </c>
      <c r="H78" s="182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84120000</v>
      </c>
    </row>
    <row r="79" spans="1:20" s="79" customFormat="1" x14ac:dyDescent="0.3">
      <c r="A79" s="250"/>
      <c r="B79" s="79" t="s">
        <v>79</v>
      </c>
      <c r="C79" s="224">
        <f t="shared" ref="C79:C122" si="7" xml:space="preserve"> T78 + 7150000</f>
        <v>91270000</v>
      </c>
      <c r="D79" s="184">
        <v>0</v>
      </c>
      <c r="E79" s="182">
        <v>1500000</v>
      </c>
      <c r="F79" s="107">
        <v>420000</v>
      </c>
      <c r="G79" s="107">
        <v>200000</v>
      </c>
      <c r="H79" s="182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85770000</v>
      </c>
    </row>
    <row r="80" spans="1:20" s="79" customFormat="1" x14ac:dyDescent="0.3">
      <c r="A80" s="250"/>
      <c r="B80" s="79" t="s">
        <v>80</v>
      </c>
      <c r="C80" s="224">
        <f t="shared" si="7"/>
        <v>92920000</v>
      </c>
      <c r="D80" s="184">
        <v>0</v>
      </c>
      <c r="E80" s="182">
        <v>1500000</v>
      </c>
      <c r="F80" s="107">
        <v>420000</v>
      </c>
      <c r="G80" s="107">
        <v>200000</v>
      </c>
      <c r="H80" s="182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87420000</v>
      </c>
    </row>
    <row r="81" spans="1:20" s="79" customFormat="1" x14ac:dyDescent="0.3">
      <c r="A81" s="250"/>
      <c r="B81" s="79" t="s">
        <v>81</v>
      </c>
      <c r="C81" s="224">
        <f t="shared" si="7"/>
        <v>94570000</v>
      </c>
      <c r="D81" s="184">
        <v>0</v>
      </c>
      <c r="E81" s="182">
        <v>1500000</v>
      </c>
      <c r="F81" s="107">
        <v>420000</v>
      </c>
      <c r="G81" s="107">
        <v>200000</v>
      </c>
      <c r="H81" s="182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89070000</v>
      </c>
    </row>
    <row r="82" spans="1:20" s="79" customFormat="1" x14ac:dyDescent="0.3">
      <c r="A82" s="250"/>
      <c r="B82" s="79" t="s">
        <v>82</v>
      </c>
      <c r="C82" s="224">
        <f t="shared" si="7"/>
        <v>96220000</v>
      </c>
      <c r="D82" s="184">
        <v>0</v>
      </c>
      <c r="E82" s="182">
        <v>1500000</v>
      </c>
      <c r="F82" s="107">
        <v>420000</v>
      </c>
      <c r="G82" s="107">
        <v>200000</v>
      </c>
      <c r="H82" s="182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90720000</v>
      </c>
    </row>
    <row r="83" spans="1:20" s="79" customFormat="1" x14ac:dyDescent="0.3">
      <c r="A83" s="250"/>
      <c r="B83" s="79" t="s">
        <v>83</v>
      </c>
      <c r="C83" s="224">
        <f t="shared" si="7"/>
        <v>97870000</v>
      </c>
      <c r="D83" s="184">
        <v>0</v>
      </c>
      <c r="E83" s="182">
        <v>1500000</v>
      </c>
      <c r="F83" s="107">
        <v>420000</v>
      </c>
      <c r="G83" s="107">
        <v>200000</v>
      </c>
      <c r="H83" s="182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92370000</v>
      </c>
    </row>
    <row r="84" spans="1:20" s="79" customFormat="1" x14ac:dyDescent="0.3">
      <c r="A84" s="250"/>
      <c r="B84" s="79" t="s">
        <v>84</v>
      </c>
      <c r="C84" s="224">
        <f t="shared" si="7"/>
        <v>99520000</v>
      </c>
      <c r="D84" s="184">
        <v>0</v>
      </c>
      <c r="E84" s="182">
        <v>1500000</v>
      </c>
      <c r="F84" s="107">
        <v>420000</v>
      </c>
      <c r="G84" s="107">
        <v>200000</v>
      </c>
      <c r="H84" s="182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94020000</v>
      </c>
    </row>
    <row r="85" spans="1:20" s="79" customFormat="1" x14ac:dyDescent="0.3">
      <c r="A85" s="250"/>
      <c r="B85" s="79" t="s">
        <v>85</v>
      </c>
      <c r="C85" s="224">
        <f t="shared" si="7"/>
        <v>101170000</v>
      </c>
      <c r="D85" s="184">
        <v>0</v>
      </c>
      <c r="E85" s="182">
        <v>1500000</v>
      </c>
      <c r="F85" s="107">
        <v>420000</v>
      </c>
      <c r="G85" s="107">
        <v>200000</v>
      </c>
      <c r="H85" s="182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95670000</v>
      </c>
    </row>
    <row r="86" spans="1:20" s="85" customFormat="1" ht="17.25" thickBot="1" x14ac:dyDescent="0.35">
      <c r="A86" s="251"/>
      <c r="B86" s="82" t="s">
        <v>86</v>
      </c>
      <c r="C86" s="224">
        <f t="shared" si="7"/>
        <v>102820000</v>
      </c>
      <c r="D86" s="184">
        <v>0</v>
      </c>
      <c r="E86" s="182">
        <v>1500000</v>
      </c>
      <c r="F86" s="107">
        <v>420000</v>
      </c>
      <c r="G86" s="107">
        <v>200000</v>
      </c>
      <c r="H86" s="182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97320000</v>
      </c>
    </row>
    <row r="87" spans="1:20" s="79" customFormat="1" x14ac:dyDescent="0.3">
      <c r="A87" s="249">
        <v>2030</v>
      </c>
      <c r="B87" s="79" t="s">
        <v>75</v>
      </c>
      <c r="C87" s="224">
        <f t="shared" si="7"/>
        <v>104470000</v>
      </c>
      <c r="D87" s="184">
        <v>0</v>
      </c>
      <c r="E87" s="182">
        <v>1500000</v>
      </c>
      <c r="F87" s="107">
        <v>420000</v>
      </c>
      <c r="G87" s="107">
        <v>200000</v>
      </c>
      <c r="H87" s="182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98970000</v>
      </c>
    </row>
    <row r="88" spans="1:20" s="79" customFormat="1" x14ac:dyDescent="0.3">
      <c r="A88" s="250"/>
      <c r="B88" s="79" t="s">
        <v>76</v>
      </c>
      <c r="C88" s="224">
        <f t="shared" si="7"/>
        <v>106120000</v>
      </c>
      <c r="D88" s="184">
        <v>0</v>
      </c>
      <c r="E88" s="182">
        <v>1500000</v>
      </c>
      <c r="F88" s="107">
        <v>420000</v>
      </c>
      <c r="G88" s="107">
        <v>200000</v>
      </c>
      <c r="H88" s="182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100620000</v>
      </c>
    </row>
    <row r="89" spans="1:20" s="79" customFormat="1" x14ac:dyDescent="0.3">
      <c r="A89" s="250"/>
      <c r="B89" s="79" t="s">
        <v>77</v>
      </c>
      <c r="C89" s="224">
        <f t="shared" si="7"/>
        <v>107770000</v>
      </c>
      <c r="D89" s="184">
        <v>0</v>
      </c>
      <c r="E89" s="182">
        <v>1500000</v>
      </c>
      <c r="F89" s="107">
        <v>420000</v>
      </c>
      <c r="G89" s="107">
        <v>200000</v>
      </c>
      <c r="H89" s="182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102270000</v>
      </c>
    </row>
    <row r="90" spans="1:20" s="79" customFormat="1" x14ac:dyDescent="0.3">
      <c r="A90" s="250"/>
      <c r="B90" s="79" t="s">
        <v>78</v>
      </c>
      <c r="C90" s="224">
        <f t="shared" si="7"/>
        <v>109420000</v>
      </c>
      <c r="D90" s="184">
        <v>0</v>
      </c>
      <c r="E90" s="182">
        <v>1500000</v>
      </c>
      <c r="F90" s="107">
        <v>420000</v>
      </c>
      <c r="G90" s="107">
        <v>200000</v>
      </c>
      <c r="H90" s="182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103920000</v>
      </c>
    </row>
    <row r="91" spans="1:20" s="79" customFormat="1" x14ac:dyDescent="0.3">
      <c r="A91" s="250"/>
      <c r="B91" s="79" t="s">
        <v>79</v>
      </c>
      <c r="C91" s="224">
        <f t="shared" si="7"/>
        <v>111070000</v>
      </c>
      <c r="D91" s="184">
        <v>0</v>
      </c>
      <c r="E91" s="182">
        <v>1500000</v>
      </c>
      <c r="F91" s="107">
        <v>420000</v>
      </c>
      <c r="G91" s="107">
        <v>200000</v>
      </c>
      <c r="H91" s="182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105570000</v>
      </c>
    </row>
    <row r="92" spans="1:20" s="79" customFormat="1" x14ac:dyDescent="0.3">
      <c r="A92" s="250"/>
      <c r="B92" s="79" t="s">
        <v>80</v>
      </c>
      <c r="C92" s="224">
        <f t="shared" si="7"/>
        <v>112720000</v>
      </c>
      <c r="D92" s="184">
        <v>0</v>
      </c>
      <c r="E92" s="182">
        <v>1500000</v>
      </c>
      <c r="F92" s="107">
        <v>420000</v>
      </c>
      <c r="G92" s="107">
        <v>200000</v>
      </c>
      <c r="H92" s="182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107220000</v>
      </c>
    </row>
    <row r="93" spans="1:20" s="79" customFormat="1" x14ac:dyDescent="0.3">
      <c r="A93" s="250"/>
      <c r="B93" s="79" t="s">
        <v>81</v>
      </c>
      <c r="C93" s="224">
        <f t="shared" si="7"/>
        <v>114370000</v>
      </c>
      <c r="D93" s="184">
        <v>0</v>
      </c>
      <c r="E93" s="182">
        <v>1500000</v>
      </c>
      <c r="F93" s="107">
        <v>420000</v>
      </c>
      <c r="G93" s="107">
        <v>200000</v>
      </c>
      <c r="H93" s="182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108870000</v>
      </c>
    </row>
    <row r="94" spans="1:20" s="79" customFormat="1" x14ac:dyDescent="0.3">
      <c r="A94" s="250"/>
      <c r="B94" s="79" t="s">
        <v>82</v>
      </c>
      <c r="C94" s="224">
        <f t="shared" si="7"/>
        <v>116020000</v>
      </c>
      <c r="D94" s="184">
        <v>0</v>
      </c>
      <c r="E94" s="182">
        <v>1500000</v>
      </c>
      <c r="F94" s="107">
        <v>420000</v>
      </c>
      <c r="G94" s="107">
        <v>200000</v>
      </c>
      <c r="H94" s="182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110520000</v>
      </c>
    </row>
    <row r="95" spans="1:20" s="79" customFormat="1" x14ac:dyDescent="0.3">
      <c r="A95" s="250"/>
      <c r="B95" s="79" t="s">
        <v>83</v>
      </c>
      <c r="C95" s="224">
        <f t="shared" si="7"/>
        <v>117670000</v>
      </c>
      <c r="D95" s="184">
        <v>0</v>
      </c>
      <c r="E95" s="182">
        <v>1500000</v>
      </c>
      <c r="F95" s="107">
        <v>420000</v>
      </c>
      <c r="G95" s="107">
        <v>200000</v>
      </c>
      <c r="H95" s="182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112170000</v>
      </c>
    </row>
    <row r="96" spans="1:20" s="79" customFormat="1" x14ac:dyDescent="0.3">
      <c r="A96" s="250"/>
      <c r="B96" s="79" t="s">
        <v>84</v>
      </c>
      <c r="C96" s="224">
        <f t="shared" si="7"/>
        <v>119320000</v>
      </c>
      <c r="D96" s="184">
        <v>0</v>
      </c>
      <c r="E96" s="182">
        <v>1500000</v>
      </c>
      <c r="F96" s="107">
        <v>420000</v>
      </c>
      <c r="G96" s="107">
        <v>200000</v>
      </c>
      <c r="H96" s="182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113820000</v>
      </c>
    </row>
    <row r="97" spans="1:20" s="79" customFormat="1" x14ac:dyDescent="0.3">
      <c r="A97" s="250"/>
      <c r="B97" s="79" t="s">
        <v>85</v>
      </c>
      <c r="C97" s="224">
        <f t="shared" si="7"/>
        <v>120970000</v>
      </c>
      <c r="D97" s="184">
        <v>0</v>
      </c>
      <c r="E97" s="182">
        <v>1500000</v>
      </c>
      <c r="F97" s="107">
        <v>420000</v>
      </c>
      <c r="G97" s="107">
        <v>200000</v>
      </c>
      <c r="H97" s="182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115470000</v>
      </c>
    </row>
    <row r="98" spans="1:20" s="85" customFormat="1" ht="17.25" thickBot="1" x14ac:dyDescent="0.35">
      <c r="A98" s="251"/>
      <c r="B98" s="82" t="s">
        <v>86</v>
      </c>
      <c r="C98" s="224">
        <f t="shared" si="7"/>
        <v>122620000</v>
      </c>
      <c r="D98" s="184">
        <v>0</v>
      </c>
      <c r="E98" s="182">
        <v>1500000</v>
      </c>
      <c r="F98" s="107">
        <v>420000</v>
      </c>
      <c r="G98" s="107">
        <v>200000</v>
      </c>
      <c r="H98" s="182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117120000</v>
      </c>
    </row>
    <row r="99" spans="1:20" s="79" customFormat="1" x14ac:dyDescent="0.3">
      <c r="A99" s="249">
        <v>2031</v>
      </c>
      <c r="B99" s="79" t="s">
        <v>75</v>
      </c>
      <c r="C99" s="224">
        <f t="shared" si="7"/>
        <v>124270000</v>
      </c>
      <c r="D99" s="184">
        <v>0</v>
      </c>
      <c r="E99" s="182">
        <v>1500000</v>
      </c>
      <c r="F99" s="107">
        <v>420000</v>
      </c>
      <c r="G99" s="107">
        <v>200000</v>
      </c>
      <c r="H99" s="182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22" si="8">SUM(D99:R99)</f>
        <v>5500000</v>
      </c>
      <c r="T99" s="86">
        <f t="shared" si="6"/>
        <v>118770000</v>
      </c>
    </row>
    <row r="100" spans="1:20" s="79" customFormat="1" x14ac:dyDescent="0.3">
      <c r="A100" s="250"/>
      <c r="B100" s="79" t="s">
        <v>76</v>
      </c>
      <c r="C100" s="224">
        <f t="shared" si="7"/>
        <v>125920000</v>
      </c>
      <c r="D100" s="184">
        <v>0</v>
      </c>
      <c r="E100" s="182">
        <v>1500000</v>
      </c>
      <c r="F100" s="107">
        <v>420000</v>
      </c>
      <c r="G100" s="107">
        <v>200000</v>
      </c>
      <c r="H100" s="182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120420000</v>
      </c>
    </row>
    <row r="101" spans="1:20" s="79" customFormat="1" x14ac:dyDescent="0.3">
      <c r="A101" s="250"/>
      <c r="B101" s="79" t="s">
        <v>77</v>
      </c>
      <c r="C101" s="224">
        <f t="shared" si="7"/>
        <v>127570000</v>
      </c>
      <c r="D101" s="184">
        <v>0</v>
      </c>
      <c r="E101" s="182">
        <v>1500000</v>
      </c>
      <c r="F101" s="107">
        <v>420000</v>
      </c>
      <c r="G101" s="107">
        <v>200000</v>
      </c>
      <c r="H101" s="182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122070000</v>
      </c>
    </row>
    <row r="102" spans="1:20" s="79" customFormat="1" x14ac:dyDescent="0.3">
      <c r="A102" s="250"/>
      <c r="B102" s="79" t="s">
        <v>78</v>
      </c>
      <c r="C102" s="224">
        <f t="shared" si="7"/>
        <v>129220000</v>
      </c>
      <c r="D102" s="184">
        <v>0</v>
      </c>
      <c r="E102" s="182">
        <v>1500000</v>
      </c>
      <c r="F102" s="107">
        <v>420000</v>
      </c>
      <c r="G102" s="107">
        <v>200000</v>
      </c>
      <c r="H102" s="182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123720000</v>
      </c>
    </row>
    <row r="103" spans="1:20" s="79" customFormat="1" x14ac:dyDescent="0.3">
      <c r="A103" s="250"/>
      <c r="B103" s="79" t="s">
        <v>79</v>
      </c>
      <c r="C103" s="224">
        <f t="shared" si="7"/>
        <v>130870000</v>
      </c>
      <c r="D103" s="184">
        <v>0</v>
      </c>
      <c r="E103" s="182">
        <v>1500000</v>
      </c>
      <c r="F103" s="107">
        <v>420000</v>
      </c>
      <c r="G103" s="107">
        <v>200000</v>
      </c>
      <c r="H103" s="182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125370000</v>
      </c>
    </row>
    <row r="104" spans="1:20" s="79" customFormat="1" x14ac:dyDescent="0.3">
      <c r="A104" s="250"/>
      <c r="B104" s="79" t="s">
        <v>80</v>
      </c>
      <c r="C104" s="224">
        <f t="shared" si="7"/>
        <v>132520000</v>
      </c>
      <c r="D104" s="184">
        <v>0</v>
      </c>
      <c r="E104" s="182">
        <v>1500000</v>
      </c>
      <c r="F104" s="107">
        <v>420000</v>
      </c>
      <c r="G104" s="107">
        <v>200000</v>
      </c>
      <c r="H104" s="182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127020000</v>
      </c>
    </row>
    <row r="105" spans="1:20" s="79" customFormat="1" x14ac:dyDescent="0.3">
      <c r="A105" s="250"/>
      <c r="B105" s="79" t="s">
        <v>81</v>
      </c>
      <c r="C105" s="224">
        <f t="shared" si="7"/>
        <v>134170000</v>
      </c>
      <c r="D105" s="184">
        <v>0</v>
      </c>
      <c r="E105" s="182">
        <v>1500000</v>
      </c>
      <c r="F105" s="107">
        <v>420000</v>
      </c>
      <c r="G105" s="107">
        <v>200000</v>
      </c>
      <c r="H105" s="182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128670000</v>
      </c>
    </row>
    <row r="106" spans="1:20" s="79" customFormat="1" x14ac:dyDescent="0.3">
      <c r="A106" s="250"/>
      <c r="B106" s="79" t="s">
        <v>82</v>
      </c>
      <c r="C106" s="224">
        <f t="shared" si="7"/>
        <v>135820000</v>
      </c>
      <c r="D106" s="184">
        <v>0</v>
      </c>
      <c r="E106" s="182">
        <v>1500000</v>
      </c>
      <c r="F106" s="107">
        <v>420000</v>
      </c>
      <c r="G106" s="107">
        <v>200000</v>
      </c>
      <c r="H106" s="182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130320000</v>
      </c>
    </row>
    <row r="107" spans="1:20" s="79" customFormat="1" x14ac:dyDescent="0.3">
      <c r="A107" s="250"/>
      <c r="B107" s="79" t="s">
        <v>83</v>
      </c>
      <c r="C107" s="224">
        <f t="shared" si="7"/>
        <v>137470000</v>
      </c>
      <c r="D107" s="184">
        <v>0</v>
      </c>
      <c r="E107" s="182">
        <v>1500000</v>
      </c>
      <c r="F107" s="107">
        <v>420000</v>
      </c>
      <c r="G107" s="107">
        <v>200000</v>
      </c>
      <c r="H107" s="182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131970000</v>
      </c>
    </row>
    <row r="108" spans="1:20" s="79" customFormat="1" x14ac:dyDescent="0.3">
      <c r="A108" s="250"/>
      <c r="B108" s="79" t="s">
        <v>84</v>
      </c>
      <c r="C108" s="224">
        <f t="shared" si="7"/>
        <v>139120000</v>
      </c>
      <c r="D108" s="184">
        <v>0</v>
      </c>
      <c r="E108" s="182">
        <v>1500000</v>
      </c>
      <c r="F108" s="107">
        <v>420000</v>
      </c>
      <c r="G108" s="107">
        <v>200000</v>
      </c>
      <c r="H108" s="182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133620000</v>
      </c>
    </row>
    <row r="109" spans="1:20" s="79" customFormat="1" x14ac:dyDescent="0.3">
      <c r="A109" s="250"/>
      <c r="B109" s="79" t="s">
        <v>85</v>
      </c>
      <c r="C109" s="224">
        <f t="shared" si="7"/>
        <v>140770000</v>
      </c>
      <c r="D109" s="184">
        <v>0</v>
      </c>
      <c r="E109" s="182">
        <v>1500000</v>
      </c>
      <c r="F109" s="107">
        <v>420000</v>
      </c>
      <c r="G109" s="107">
        <v>200000</v>
      </c>
      <c r="H109" s="182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22" si="9" xml:space="preserve"> C109 - S109</f>
        <v>135270000</v>
      </c>
    </row>
    <row r="110" spans="1:20" s="85" customFormat="1" ht="17.25" thickBot="1" x14ac:dyDescent="0.35">
      <c r="A110" s="251"/>
      <c r="B110" s="82" t="s">
        <v>86</v>
      </c>
      <c r="C110" s="224">
        <f t="shared" si="7"/>
        <v>142420000</v>
      </c>
      <c r="D110" s="184">
        <v>0</v>
      </c>
      <c r="E110" s="182">
        <v>1500000</v>
      </c>
      <c r="F110" s="107">
        <v>420000</v>
      </c>
      <c r="G110" s="107">
        <v>200000</v>
      </c>
      <c r="H110" s="182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136920000</v>
      </c>
    </row>
    <row r="111" spans="1:20" s="79" customFormat="1" x14ac:dyDescent="0.3">
      <c r="A111" s="249">
        <v>2032</v>
      </c>
      <c r="B111" s="79" t="s">
        <v>75</v>
      </c>
      <c r="C111" s="224">
        <f t="shared" si="7"/>
        <v>144070000</v>
      </c>
      <c r="D111" s="184">
        <v>0</v>
      </c>
      <c r="E111" s="182">
        <v>1500000</v>
      </c>
      <c r="F111" s="107">
        <v>420000</v>
      </c>
      <c r="G111" s="107">
        <v>200000</v>
      </c>
      <c r="H111" s="182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138570000</v>
      </c>
    </row>
    <row r="112" spans="1:20" s="79" customFormat="1" x14ac:dyDescent="0.3">
      <c r="A112" s="250"/>
      <c r="B112" s="79" t="s">
        <v>76</v>
      </c>
      <c r="C112" s="224">
        <f t="shared" si="7"/>
        <v>145720000</v>
      </c>
      <c r="D112" s="184">
        <v>0</v>
      </c>
      <c r="E112" s="182">
        <v>1500000</v>
      </c>
      <c r="F112" s="107">
        <v>420000</v>
      </c>
      <c r="G112" s="107">
        <v>200000</v>
      </c>
      <c r="H112" s="182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140220000</v>
      </c>
    </row>
    <row r="113" spans="1:20" s="79" customFormat="1" x14ac:dyDescent="0.3">
      <c r="A113" s="250"/>
      <c r="B113" s="79" t="s">
        <v>77</v>
      </c>
      <c r="C113" s="224">
        <f t="shared" si="7"/>
        <v>147370000</v>
      </c>
      <c r="D113" s="184">
        <v>0</v>
      </c>
      <c r="E113" s="182">
        <v>1500000</v>
      </c>
      <c r="F113" s="107">
        <v>420000</v>
      </c>
      <c r="G113" s="107">
        <v>200000</v>
      </c>
      <c r="H113" s="182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141870000</v>
      </c>
    </row>
    <row r="114" spans="1:20" s="79" customFormat="1" x14ac:dyDescent="0.3">
      <c r="A114" s="250"/>
      <c r="B114" s="79" t="s">
        <v>78</v>
      </c>
      <c r="C114" s="224">
        <f t="shared" si="7"/>
        <v>149020000</v>
      </c>
      <c r="D114" s="184">
        <v>0</v>
      </c>
      <c r="E114" s="182">
        <v>1500000</v>
      </c>
      <c r="F114" s="107">
        <v>420000</v>
      </c>
      <c r="G114" s="107">
        <v>200000</v>
      </c>
      <c r="H114" s="182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143520000</v>
      </c>
    </row>
    <row r="115" spans="1:20" s="79" customFormat="1" x14ac:dyDescent="0.3">
      <c r="A115" s="250"/>
      <c r="B115" s="79" t="s">
        <v>79</v>
      </c>
      <c r="C115" s="224">
        <f t="shared" si="7"/>
        <v>150670000</v>
      </c>
      <c r="D115" s="184">
        <v>0</v>
      </c>
      <c r="E115" s="182">
        <v>1500000</v>
      </c>
      <c r="F115" s="107">
        <v>420000</v>
      </c>
      <c r="G115" s="107">
        <v>200000</v>
      </c>
      <c r="H115" s="182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145170000</v>
      </c>
    </row>
    <row r="116" spans="1:20" s="79" customFormat="1" x14ac:dyDescent="0.3">
      <c r="A116" s="250"/>
      <c r="B116" s="79" t="s">
        <v>80</v>
      </c>
      <c r="C116" s="224">
        <f t="shared" si="7"/>
        <v>152320000</v>
      </c>
      <c r="D116" s="184">
        <v>0</v>
      </c>
      <c r="E116" s="182">
        <v>1500000</v>
      </c>
      <c r="F116" s="107">
        <v>420000</v>
      </c>
      <c r="G116" s="107">
        <v>200000</v>
      </c>
      <c r="H116" s="182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146820000</v>
      </c>
    </row>
    <row r="117" spans="1:20" s="79" customFormat="1" x14ac:dyDescent="0.3">
      <c r="A117" s="250"/>
      <c r="B117" s="79" t="s">
        <v>81</v>
      </c>
      <c r="C117" s="224">
        <f t="shared" si="7"/>
        <v>153970000</v>
      </c>
      <c r="D117" s="184">
        <v>0</v>
      </c>
      <c r="E117" s="182">
        <v>1500000</v>
      </c>
      <c r="F117" s="107">
        <v>420000</v>
      </c>
      <c r="G117" s="107">
        <v>200000</v>
      </c>
      <c r="H117" s="182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148470000</v>
      </c>
    </row>
    <row r="118" spans="1:20" s="79" customFormat="1" x14ac:dyDescent="0.3">
      <c r="A118" s="250"/>
      <c r="B118" s="79" t="s">
        <v>82</v>
      </c>
      <c r="C118" s="224">
        <f t="shared" si="7"/>
        <v>155620000</v>
      </c>
      <c r="D118" s="184">
        <v>0</v>
      </c>
      <c r="E118" s="182">
        <v>1500000</v>
      </c>
      <c r="F118" s="107">
        <v>420000</v>
      </c>
      <c r="G118" s="107">
        <v>200000</v>
      </c>
      <c r="H118" s="182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150120000</v>
      </c>
    </row>
    <row r="119" spans="1:20" s="79" customFormat="1" x14ac:dyDescent="0.3">
      <c r="A119" s="250"/>
      <c r="B119" s="79" t="s">
        <v>83</v>
      </c>
      <c r="C119" s="224">
        <f t="shared" si="7"/>
        <v>157270000</v>
      </c>
      <c r="D119" s="184">
        <v>0</v>
      </c>
      <c r="E119" s="182">
        <v>1500000</v>
      </c>
      <c r="F119" s="107">
        <v>420000</v>
      </c>
      <c r="G119" s="107">
        <v>200000</v>
      </c>
      <c r="H119" s="182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151770000</v>
      </c>
    </row>
    <row r="120" spans="1:20" s="79" customFormat="1" x14ac:dyDescent="0.3">
      <c r="A120" s="250"/>
      <c r="B120" s="79" t="s">
        <v>84</v>
      </c>
      <c r="C120" s="224">
        <f t="shared" si="7"/>
        <v>158920000</v>
      </c>
      <c r="D120" s="184">
        <v>0</v>
      </c>
      <c r="E120" s="182">
        <v>1500000</v>
      </c>
      <c r="F120" s="107">
        <v>420000</v>
      </c>
      <c r="G120" s="107">
        <v>200000</v>
      </c>
      <c r="H120" s="182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153420000</v>
      </c>
    </row>
    <row r="121" spans="1:20" s="79" customFormat="1" x14ac:dyDescent="0.3">
      <c r="A121" s="250"/>
      <c r="B121" s="79" t="s">
        <v>85</v>
      </c>
      <c r="C121" s="224">
        <f t="shared" si="7"/>
        <v>160570000</v>
      </c>
      <c r="D121" s="184">
        <v>0</v>
      </c>
      <c r="E121" s="182">
        <v>1500000</v>
      </c>
      <c r="F121" s="107">
        <v>420000</v>
      </c>
      <c r="G121" s="107">
        <v>200000</v>
      </c>
      <c r="H121" s="182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155070000</v>
      </c>
    </row>
    <row r="122" spans="1:20" s="85" customFormat="1" ht="17.25" thickBot="1" x14ac:dyDescent="0.35">
      <c r="A122" s="251"/>
      <c r="B122" s="82" t="s">
        <v>86</v>
      </c>
      <c r="C122" s="224">
        <f t="shared" si="7"/>
        <v>162220000</v>
      </c>
      <c r="D122" s="184">
        <v>0</v>
      </c>
      <c r="E122" s="182">
        <v>1500000</v>
      </c>
      <c r="F122" s="107">
        <v>420000</v>
      </c>
      <c r="G122" s="107">
        <v>200000</v>
      </c>
      <c r="H122" s="182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156720000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56"/>
      <c r="C1" s="256"/>
    </row>
    <row r="2" spans="2:18" x14ac:dyDescent="0.3">
      <c r="B2" s="255" t="s">
        <v>74</v>
      </c>
      <c r="C2" s="255"/>
      <c r="E2" s="252" t="s">
        <v>74</v>
      </c>
      <c r="F2" s="253"/>
      <c r="G2" s="253"/>
      <c r="H2" s="254"/>
      <c r="J2" s="252" t="s">
        <v>98</v>
      </c>
      <c r="K2" s="253"/>
      <c r="L2" s="253"/>
      <c r="M2" s="254"/>
      <c r="O2" s="252" t="s">
        <v>99</v>
      </c>
      <c r="P2" s="253"/>
      <c r="Q2" s="253"/>
      <c r="R2" s="254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52" t="s">
        <v>176</v>
      </c>
      <c r="F25" s="253"/>
      <c r="G25" s="253"/>
      <c r="H25" s="254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68" sqref="D6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37" t="s">
        <v>39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3:14" x14ac:dyDescent="0.3"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57">
        <f xml:space="preserve"> D22 + E22 + F22 + G22</f>
        <v>18921448</v>
      </c>
      <c r="E23" s="258"/>
      <c r="F23" s="258"/>
      <c r="G23" s="258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59">
        <f xml:space="preserve"> D23 / I23 * 100</f>
        <v>84.996483606996279</v>
      </c>
      <c r="E24" s="260"/>
      <c r="F24" s="260"/>
      <c r="G24" s="261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67" t="s">
        <v>104</v>
      </c>
      <c r="C27" s="271" t="s">
        <v>120</v>
      </c>
      <c r="D27" s="262" t="s">
        <v>102</v>
      </c>
      <c r="E27" s="263"/>
      <c r="F27" s="264"/>
      <c r="G27" s="267" t="s">
        <v>107</v>
      </c>
      <c r="H27" s="265" t="s">
        <v>123</v>
      </c>
      <c r="I27" s="268" t="s">
        <v>100</v>
      </c>
      <c r="J27" s="267" t="s">
        <v>110</v>
      </c>
      <c r="K27" s="267" t="s">
        <v>121</v>
      </c>
    </row>
    <row r="28" spans="2:12" ht="17.25" thickBot="1" x14ac:dyDescent="0.35">
      <c r="B28" s="266"/>
      <c r="C28" s="272"/>
      <c r="D28" s="267" t="s">
        <v>101</v>
      </c>
      <c r="E28" s="265" t="s">
        <v>106</v>
      </c>
      <c r="F28" s="273" t="s">
        <v>109</v>
      </c>
      <c r="G28" s="266"/>
      <c r="H28" s="266"/>
      <c r="I28" s="269"/>
      <c r="J28" s="266"/>
      <c r="K28" s="266"/>
    </row>
    <row r="29" spans="2:12" ht="37.5" customHeight="1" thickBot="1" x14ac:dyDescent="0.35">
      <c r="B29" s="266"/>
      <c r="C29" s="272"/>
      <c r="D29" s="266"/>
      <c r="E29" s="266"/>
      <c r="F29" s="274"/>
      <c r="G29" s="266"/>
      <c r="H29" s="266"/>
      <c r="I29" s="67" t="s">
        <v>103</v>
      </c>
      <c r="J29" s="270"/>
      <c r="K29" s="270"/>
    </row>
    <row r="30" spans="2:12" x14ac:dyDescent="0.3">
      <c r="B30" s="246" t="s">
        <v>105</v>
      </c>
      <c r="C30" s="278">
        <v>521300000000</v>
      </c>
      <c r="D30" s="70">
        <v>521300000000</v>
      </c>
      <c r="E30" s="69">
        <v>0.46</v>
      </c>
      <c r="F30" s="71">
        <v>10.81</v>
      </c>
      <c r="G30" s="280">
        <f xml:space="preserve"> C30 + D31</f>
        <v>22182978723.404297</v>
      </c>
      <c r="H30" s="278">
        <v>65480000</v>
      </c>
      <c r="I30" s="281">
        <f xml:space="preserve"> G30 / H30</f>
        <v>338.77487360116521</v>
      </c>
      <c r="J30" s="284" t="s">
        <v>108</v>
      </c>
      <c r="K30" s="280">
        <f xml:space="preserve"> D30 / H30</f>
        <v>7961.2095296273674</v>
      </c>
    </row>
    <row r="31" spans="2:12" ht="17.25" thickBot="1" x14ac:dyDescent="0.35">
      <c r="B31" s="248"/>
      <c r="C31" s="279"/>
      <c r="D31" s="275">
        <f xml:space="preserve"> (D30 * (E30 - F30)) / F30</f>
        <v>-499117021276.5957</v>
      </c>
      <c r="E31" s="276"/>
      <c r="F31" s="277"/>
      <c r="G31" s="248"/>
      <c r="H31" s="279"/>
      <c r="I31" s="282"/>
      <c r="J31" s="285"/>
      <c r="K31" s="283"/>
    </row>
    <row r="32" spans="2:12" x14ac:dyDescent="0.3">
      <c r="B32" s="246" t="s">
        <v>119</v>
      </c>
      <c r="C32" s="278">
        <v>4679754000</v>
      </c>
      <c r="D32" s="70">
        <v>4679754000</v>
      </c>
      <c r="E32" s="69">
        <v>0</v>
      </c>
      <c r="F32" s="71">
        <v>10.81</v>
      </c>
      <c r="G32" s="280">
        <f xml:space="preserve"> C32 + D33</f>
        <v>0</v>
      </c>
      <c r="H32" s="278">
        <v>583000000</v>
      </c>
      <c r="I32" s="281">
        <f xml:space="preserve"> G32 / H32</f>
        <v>0</v>
      </c>
      <c r="J32" s="284" t="s">
        <v>108</v>
      </c>
      <c r="K32" s="280">
        <f xml:space="preserve"> D32 / H32</f>
        <v>8.0270222984562611</v>
      </c>
    </row>
    <row r="33" spans="1:11" ht="17.25" thickBot="1" x14ac:dyDescent="0.35">
      <c r="B33" s="248"/>
      <c r="C33" s="279"/>
      <c r="D33" s="275">
        <f xml:space="preserve"> (D32 * (E32 - F32)) / F32</f>
        <v>-4679754000</v>
      </c>
      <c r="E33" s="276"/>
      <c r="F33" s="277"/>
      <c r="G33" s="248"/>
      <c r="H33" s="279"/>
      <c r="I33" s="282"/>
      <c r="J33" s="285"/>
      <c r="K33" s="283"/>
    </row>
    <row r="34" spans="1:11" x14ac:dyDescent="0.3">
      <c r="B34" s="246" t="s">
        <v>125</v>
      </c>
      <c r="C34" s="278">
        <v>10054000000</v>
      </c>
      <c r="D34" s="70">
        <v>10054000000</v>
      </c>
      <c r="E34" s="69">
        <v>2.72</v>
      </c>
      <c r="F34" s="71">
        <v>10.81</v>
      </c>
      <c r="G34" s="280">
        <f xml:space="preserve"> C34 + D35</f>
        <v>2529776133.2099915</v>
      </c>
      <c r="H34" s="278">
        <v>1792000000</v>
      </c>
      <c r="I34" s="281">
        <f xml:space="preserve"> G34 / H34</f>
        <v>1.4117054314787898</v>
      </c>
      <c r="J34" s="284" t="s">
        <v>108</v>
      </c>
      <c r="K34" s="280">
        <f xml:space="preserve"> D34 / H34</f>
        <v>5.6104910714285712</v>
      </c>
    </row>
    <row r="35" spans="1:11" ht="17.25" thickBot="1" x14ac:dyDescent="0.35">
      <c r="B35" s="248"/>
      <c r="C35" s="279"/>
      <c r="D35" s="275">
        <f xml:space="preserve"> (D34 * (E34 - F34)) / F34</f>
        <v>-7524223866.7900085</v>
      </c>
      <c r="E35" s="276"/>
      <c r="F35" s="277"/>
      <c r="G35" s="248"/>
      <c r="H35" s="279"/>
      <c r="I35" s="282"/>
      <c r="J35" s="285"/>
      <c r="K35" s="28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92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92">
        <f xml:space="preserve"> G64 / G63</f>
        <v>0.60162396264322504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58" t="s">
        <v>150</v>
      </c>
      <c r="B29" s="258"/>
      <c r="C29" s="258"/>
    </row>
    <row r="30" spans="1:11" x14ac:dyDescent="0.3">
      <c r="A30" s="2">
        <v>1</v>
      </c>
      <c r="B30" s="258" t="s">
        <v>151</v>
      </c>
      <c r="C30" s="2" t="s">
        <v>152</v>
      </c>
    </row>
    <row r="31" spans="1:11" x14ac:dyDescent="0.3">
      <c r="A31" s="2">
        <v>2</v>
      </c>
      <c r="B31" s="258"/>
      <c r="C31" s="2" t="s">
        <v>153</v>
      </c>
    </row>
    <row r="32" spans="1:11" x14ac:dyDescent="0.3">
      <c r="A32" s="2">
        <v>3</v>
      </c>
      <c r="B32" s="258"/>
      <c r="C32" s="2" t="s">
        <v>154</v>
      </c>
    </row>
    <row r="33" spans="1:3" x14ac:dyDescent="0.3">
      <c r="A33" s="2">
        <v>4</v>
      </c>
      <c r="B33" s="258"/>
      <c r="C33" s="2" t="s">
        <v>155</v>
      </c>
    </row>
    <row r="34" spans="1:3" x14ac:dyDescent="0.3">
      <c r="A34" s="2">
        <v>5</v>
      </c>
      <c r="B34" s="258" t="s">
        <v>159</v>
      </c>
      <c r="C34" s="2" t="s">
        <v>156</v>
      </c>
    </row>
    <row r="35" spans="1:3" x14ac:dyDescent="0.3">
      <c r="A35" s="2">
        <v>6</v>
      </c>
      <c r="B35" s="258"/>
      <c r="C35" s="2" t="s">
        <v>157</v>
      </c>
    </row>
    <row r="36" spans="1:3" x14ac:dyDescent="0.3">
      <c r="A36" s="2">
        <v>7</v>
      </c>
      <c r="B36" s="258"/>
      <c r="C36" s="2" t="s">
        <v>158</v>
      </c>
    </row>
    <row r="37" spans="1:3" x14ac:dyDescent="0.3">
      <c r="A37" s="2">
        <v>8</v>
      </c>
      <c r="B37" s="258" t="s">
        <v>160</v>
      </c>
      <c r="C37" s="2" t="s">
        <v>161</v>
      </c>
    </row>
    <row r="38" spans="1:3" x14ac:dyDescent="0.3">
      <c r="A38" s="2">
        <v>9</v>
      </c>
      <c r="B38" s="258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55" t="s">
        <v>69</v>
      </c>
      <c r="C2" s="255"/>
      <c r="E2" s="255" t="s">
        <v>70</v>
      </c>
      <c r="F2" s="255"/>
      <c r="H2" s="255" t="s">
        <v>71</v>
      </c>
      <c r="I2" s="255"/>
      <c r="K2" s="255" t="s">
        <v>72</v>
      </c>
      <c r="L2" s="255"/>
      <c r="N2" s="255" t="s">
        <v>73</v>
      </c>
      <c r="O2" s="255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69">
        <v>2500000</v>
      </c>
      <c r="C2" s="140">
        <v>0</v>
      </c>
      <c r="D2" s="140"/>
      <c r="E2" s="140">
        <v>400000</v>
      </c>
    </row>
    <row r="3" spans="2:9" x14ac:dyDescent="0.3">
      <c r="B3" s="169">
        <v>2500000</v>
      </c>
      <c r="C3" s="140">
        <v>0</v>
      </c>
      <c r="D3" s="140"/>
      <c r="E3" s="140">
        <v>400000</v>
      </c>
      <c r="G3" s="177">
        <v>5500000</v>
      </c>
    </row>
    <row r="4" spans="2:9" x14ac:dyDescent="0.3">
      <c r="B4" s="169">
        <v>2500000</v>
      </c>
      <c r="C4" s="140">
        <v>0</v>
      </c>
      <c r="D4" s="140"/>
      <c r="E4" s="140">
        <v>400000</v>
      </c>
      <c r="G4">
        <v>19000000</v>
      </c>
    </row>
    <row r="5" spans="2:9" x14ac:dyDescent="0.3">
      <c r="B5" s="169">
        <v>500000</v>
      </c>
      <c r="C5" s="140">
        <v>0</v>
      </c>
      <c r="D5" s="140"/>
      <c r="E5" s="140">
        <v>400000</v>
      </c>
    </row>
    <row r="6" spans="2:9" x14ac:dyDescent="0.3">
      <c r="B6" s="169">
        <v>100000</v>
      </c>
      <c r="C6" s="140">
        <v>0</v>
      </c>
      <c r="D6" s="140">
        <v>100000</v>
      </c>
      <c r="E6" s="140">
        <v>400000</v>
      </c>
    </row>
    <row r="7" spans="2:9" x14ac:dyDescent="0.3">
      <c r="B7" s="169">
        <v>15000000</v>
      </c>
      <c r="C7" s="140">
        <v>0</v>
      </c>
      <c r="D7" s="140">
        <v>750000</v>
      </c>
      <c r="E7" s="140">
        <v>500000</v>
      </c>
    </row>
    <row r="8" spans="2:9" x14ac:dyDescent="0.3">
      <c r="B8" s="156">
        <v>0</v>
      </c>
      <c r="C8" s="143">
        <v>0</v>
      </c>
      <c r="D8" s="141">
        <v>750000</v>
      </c>
      <c r="E8" s="141">
        <v>500000</v>
      </c>
    </row>
    <row r="9" spans="2:9" x14ac:dyDescent="0.3">
      <c r="B9" s="156">
        <v>0</v>
      </c>
      <c r="C9" s="143">
        <v>0</v>
      </c>
      <c r="D9" s="141">
        <v>750000</v>
      </c>
      <c r="E9" s="141">
        <v>500000</v>
      </c>
    </row>
    <row r="10" spans="2:9" x14ac:dyDescent="0.3">
      <c r="B10" s="156">
        <v>0</v>
      </c>
      <c r="C10" s="143">
        <v>0</v>
      </c>
      <c r="D10" s="141">
        <v>750000</v>
      </c>
      <c r="E10" s="141">
        <v>500000</v>
      </c>
    </row>
    <row r="11" spans="2:9" x14ac:dyDescent="0.3">
      <c r="B11" s="156">
        <v>0</v>
      </c>
      <c r="C11" s="143">
        <v>0</v>
      </c>
      <c r="D11" s="141">
        <v>750000</v>
      </c>
      <c r="E11" s="141">
        <v>500000</v>
      </c>
    </row>
    <row r="12" spans="2:9" x14ac:dyDescent="0.3">
      <c r="B12" s="156">
        <v>0</v>
      </c>
      <c r="C12" s="143">
        <v>0</v>
      </c>
      <c r="D12" s="141">
        <v>750000</v>
      </c>
      <c r="E12" s="141">
        <v>500000</v>
      </c>
    </row>
    <row r="13" spans="2:9" x14ac:dyDescent="0.3">
      <c r="B13" s="157">
        <v>0</v>
      </c>
      <c r="C13" s="158">
        <v>0</v>
      </c>
      <c r="D13" s="158">
        <v>750000</v>
      </c>
      <c r="E13" s="158">
        <v>500000</v>
      </c>
    </row>
    <row r="14" spans="2:9" x14ac:dyDescent="0.3">
      <c r="B14" s="1">
        <f>SUM(B2:B13)</f>
        <v>23100000</v>
      </c>
      <c r="D14" s="178">
        <f>SUM(D6:D13)</f>
        <v>5350000</v>
      </c>
      <c r="E14" s="178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2023-10-24T00:25:36Z</dcterms:modified>
</cp:coreProperties>
</file>