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요청사항\탄력근무 관련\"/>
    </mc:Choice>
  </mc:AlternateContent>
  <bookViews>
    <workbookView xWindow="0" yWindow="0" windowWidth="15360" windowHeight="9600" tabRatio="849" activeTab="4"/>
  </bookViews>
  <sheets>
    <sheet name="개요" sheetId="5" r:id="rId1"/>
    <sheet name="Note" sheetId="8" r:id="rId2"/>
    <sheet name="화면디자인" sheetId="21" r:id="rId3"/>
    <sheet name="화면디자인(전자결재)" sheetId="22" r:id="rId4"/>
    <sheet name="단위 테스트케이스 정의 및 결과" sheetId="15" r:id="rId5"/>
    <sheet name="화면Control" sheetId="2" r:id="rId6"/>
    <sheet name="logic" sheetId="3" r:id="rId7"/>
    <sheet name="logic참고" sheetId="24" r:id="rId8"/>
    <sheet name="data" sheetId="4" r:id="rId9"/>
    <sheet name="ERD" sheetId="9" r:id="rId10"/>
    <sheet name="config(선택)" sheetId="14" r:id="rId11"/>
    <sheet name="단위 테스트케이스 작성가이드" sheetId="17" r:id="rId12"/>
    <sheet name="결함유형 가이드" sheetId="18" r:id="rId13"/>
    <sheet name="Event 작성가이드" sheetId="13" r:id="rId14"/>
    <sheet name="FAQ" sheetId="12" r:id="rId15"/>
  </sheets>
  <externalReferences>
    <externalReference r:id="rId16"/>
  </externalReferences>
  <definedNames>
    <definedName name="AugSun1" localSheetId="2">DATE('[1]개인별_예_출력(A4)'!CalendarYear,8,1)-WEEKDAY(DATE('[1]개인별_예_출력(A4)'!CalendarYear,8,1))</definedName>
    <definedName name="AugSun1" localSheetId="3">DATE('[1]개인별_예_출력(A4)'!CalendarYear,8,1)-WEEKDAY(DATE('[1]개인별_예_출력(A4)'!CalendarYear,8,1))</definedName>
    <definedName name="JulSun1" localSheetId="2">DATE('[1]개인별_예_출력(A4)'!CalendarYear,7,1)-WEEKDAY(DATE('[1]개인별_예_출력(A4)'!CalendarYear,7,1))</definedName>
    <definedName name="JulSun1" localSheetId="3">DATE('[1]개인별_예_출력(A4)'!CalendarYear,7,1)-WEEKDAY(DATE('[1]개인별_예_출력(A4)'!CalendarYear,7,1))</definedName>
    <definedName name="SepSun1" localSheetId="2">DATE('[1]개인별_예_출력(A4)'!CalendarYear,9,1)-WEEKDAY(DATE('[1]개인별_예_출력(A4)'!CalendarYear,9,1))</definedName>
    <definedName name="SepSun1" localSheetId="3">DATE('[1]개인별_예_출력(A4)'!CalendarYear,9,1)-WEEKDAY(DATE('[1]개인별_예_출력(A4)'!CalendarYear,9,1))</definedName>
    <definedName name="Year1" localSheetId="2">VALUE(LEFT(화면디자인!#REF!,4))</definedName>
    <definedName name="Year1" localSheetId="3">VALUE(LEFT('화면디자인(전자결재)'!#REF!,4))</definedName>
  </definedNames>
  <calcPr calcId="152511"/>
</workbook>
</file>

<file path=xl/calcChain.xml><?xml version="1.0" encoding="utf-8"?>
<calcChain xmlns="http://schemas.openxmlformats.org/spreadsheetml/2006/main">
  <c r="H24" i="21" l="1"/>
  <c r="E27" i="21" l="1"/>
  <c r="E28" i="21" s="1"/>
  <c r="D27" i="21"/>
  <c r="D28" i="21" s="1"/>
  <c r="C27" i="21"/>
  <c r="C28" i="21" s="1"/>
  <c r="J27" i="21"/>
  <c r="J28" i="21" s="1"/>
  <c r="I27" i="21"/>
  <c r="I28" i="21" s="1"/>
  <c r="H27" i="21"/>
  <c r="H28" i="21" s="1"/>
  <c r="P100" i="22" l="1"/>
  <c r="N100" i="22"/>
  <c r="L100" i="22"/>
  <c r="J100" i="22"/>
  <c r="H100" i="22"/>
  <c r="E100" i="22"/>
  <c r="C100" i="22"/>
  <c r="P98" i="22"/>
  <c r="N98" i="22"/>
  <c r="L98" i="22"/>
  <c r="J98" i="22"/>
  <c r="H98" i="22"/>
  <c r="E98" i="22"/>
  <c r="C98" i="22"/>
  <c r="P94" i="22"/>
  <c r="N94" i="22"/>
  <c r="L94" i="22"/>
  <c r="J94" i="22"/>
  <c r="H94" i="22"/>
  <c r="E94" i="22"/>
  <c r="C94" i="22"/>
  <c r="P92" i="22"/>
  <c r="N92" i="22"/>
  <c r="L92" i="22"/>
  <c r="J92" i="22"/>
  <c r="H92" i="22"/>
  <c r="E92" i="22"/>
  <c r="C92" i="22"/>
  <c r="P88" i="22"/>
  <c r="N88" i="22"/>
  <c r="L88" i="22"/>
  <c r="J88" i="22"/>
  <c r="H88" i="22"/>
  <c r="E88" i="22"/>
  <c r="C88" i="22"/>
  <c r="P86" i="22"/>
  <c r="N86" i="22"/>
  <c r="L86" i="22"/>
  <c r="J86" i="22"/>
  <c r="H86" i="22"/>
  <c r="E86" i="22"/>
  <c r="C86" i="22"/>
  <c r="E83" i="22"/>
  <c r="H83" i="22" s="1"/>
  <c r="J83" i="22" s="1"/>
  <c r="L83" i="22" s="1"/>
  <c r="N83" i="22" s="1"/>
  <c r="P82" i="22"/>
  <c r="N82" i="22"/>
  <c r="L82" i="22"/>
  <c r="J82" i="22"/>
  <c r="H82" i="22"/>
  <c r="E82" i="22"/>
  <c r="C82" i="22"/>
  <c r="P80" i="22"/>
  <c r="N80" i="22"/>
  <c r="L80" i="22"/>
  <c r="J80" i="22"/>
  <c r="H80" i="22"/>
  <c r="E80" i="22"/>
  <c r="C80" i="22"/>
  <c r="E77" i="22"/>
  <c r="H77" i="22" s="1"/>
  <c r="J77" i="22" s="1"/>
  <c r="L77" i="22" s="1"/>
  <c r="N77" i="22" s="1"/>
  <c r="P76" i="22"/>
  <c r="N76" i="22"/>
  <c r="L76" i="22"/>
  <c r="J76" i="22"/>
  <c r="H76" i="22"/>
  <c r="C76" i="22"/>
  <c r="P74" i="22"/>
  <c r="N74" i="22"/>
  <c r="L74" i="22"/>
  <c r="J74" i="22"/>
  <c r="H74" i="22"/>
  <c r="E74" i="22"/>
  <c r="C74" i="22"/>
  <c r="E71" i="22"/>
  <c r="H71" i="22" s="1"/>
  <c r="J71" i="22" s="1"/>
  <c r="L71" i="22" s="1"/>
  <c r="N71" i="22" s="1"/>
  <c r="P70" i="22"/>
  <c r="N70" i="22"/>
  <c r="L70" i="22"/>
  <c r="J70" i="22"/>
  <c r="H70" i="22"/>
  <c r="E70" i="22"/>
  <c r="C70" i="22"/>
  <c r="P68" i="22"/>
  <c r="N68" i="22"/>
  <c r="L68" i="22"/>
  <c r="J68" i="22"/>
  <c r="H68" i="22"/>
  <c r="E68" i="22"/>
  <c r="C68" i="22"/>
  <c r="O64" i="22"/>
  <c r="M64" i="22"/>
  <c r="K64" i="22"/>
  <c r="I64" i="22"/>
  <c r="G64" i="22"/>
  <c r="D64" i="22"/>
  <c r="P60" i="22"/>
  <c r="N60" i="22"/>
  <c r="L60" i="22"/>
  <c r="J60" i="22"/>
  <c r="H60" i="22"/>
  <c r="E60" i="22"/>
  <c r="C60" i="22"/>
  <c r="P56" i="22"/>
  <c r="N56" i="22"/>
  <c r="L56" i="22"/>
  <c r="J56" i="22"/>
  <c r="H56" i="22"/>
  <c r="E56" i="22"/>
  <c r="C56" i="22"/>
  <c r="P52" i="22"/>
  <c r="N52" i="22"/>
  <c r="L52" i="22"/>
  <c r="J52" i="22"/>
  <c r="H52" i="22"/>
  <c r="E52" i="22"/>
  <c r="C52" i="22"/>
  <c r="E49" i="22"/>
  <c r="H49" i="22" s="1"/>
  <c r="J49" i="22" s="1"/>
  <c r="L49" i="22" s="1"/>
  <c r="N49" i="22" s="1"/>
  <c r="P48" i="22"/>
  <c r="N48" i="22"/>
  <c r="L48" i="22"/>
  <c r="J48" i="22"/>
  <c r="H48" i="22"/>
  <c r="E48" i="22"/>
  <c r="C48" i="22"/>
  <c r="E45" i="22"/>
  <c r="H45" i="22" s="1"/>
  <c r="J45" i="22" s="1"/>
  <c r="L45" i="22" s="1"/>
  <c r="N45" i="22" s="1"/>
  <c r="P44" i="22"/>
  <c r="N44" i="22"/>
  <c r="L44" i="22"/>
  <c r="J44" i="22"/>
  <c r="H44" i="22"/>
  <c r="E44" i="22"/>
  <c r="C44" i="22"/>
  <c r="E41" i="22"/>
  <c r="H41" i="22" s="1"/>
  <c r="J41" i="22" s="1"/>
  <c r="L41" i="22" s="1"/>
  <c r="N41" i="22" s="1"/>
  <c r="P40" i="22"/>
  <c r="N40" i="22"/>
  <c r="L40" i="22"/>
  <c r="J40" i="22"/>
  <c r="H40" i="22"/>
  <c r="E40" i="22"/>
  <c r="C40" i="22"/>
  <c r="O36" i="22"/>
  <c r="M36" i="22"/>
  <c r="K36" i="22"/>
  <c r="I36" i="22"/>
  <c r="G36" i="22"/>
  <c r="D36" i="22"/>
  <c r="R56" i="22" l="1"/>
  <c r="R74" i="22"/>
  <c r="R76" i="22"/>
  <c r="R82" i="22"/>
  <c r="R88" i="22"/>
  <c r="R100" i="22"/>
  <c r="R52" i="22"/>
  <c r="R70" i="22"/>
  <c r="R86" i="22"/>
  <c r="R98" i="22"/>
  <c r="R48" i="22"/>
  <c r="R68" i="22"/>
  <c r="R80" i="22"/>
  <c r="R94" i="22"/>
  <c r="R40" i="22"/>
  <c r="R44" i="22"/>
  <c r="R60" i="22"/>
  <c r="R92" i="22"/>
  <c r="P103" i="21"/>
  <c r="N103" i="21"/>
  <c r="L103" i="21"/>
  <c r="J103" i="21"/>
  <c r="H103" i="21"/>
  <c r="E103" i="21"/>
  <c r="C103" i="21"/>
  <c r="P101" i="21"/>
  <c r="N101" i="21"/>
  <c r="L101" i="21"/>
  <c r="J101" i="21"/>
  <c r="H101" i="21"/>
  <c r="E101" i="21"/>
  <c r="C101" i="21"/>
  <c r="P97" i="21"/>
  <c r="N97" i="21"/>
  <c r="L97" i="21"/>
  <c r="J97" i="21"/>
  <c r="H97" i="21"/>
  <c r="E97" i="21"/>
  <c r="C97" i="21"/>
  <c r="P95" i="21"/>
  <c r="N95" i="21"/>
  <c r="L95" i="21"/>
  <c r="J95" i="21"/>
  <c r="H95" i="21"/>
  <c r="E95" i="21"/>
  <c r="C95" i="21"/>
  <c r="P91" i="21"/>
  <c r="N91" i="21"/>
  <c r="L91" i="21"/>
  <c r="J91" i="21"/>
  <c r="H91" i="21"/>
  <c r="E91" i="21"/>
  <c r="C91" i="21"/>
  <c r="P89" i="21"/>
  <c r="N89" i="21"/>
  <c r="L89" i="21"/>
  <c r="J89" i="21"/>
  <c r="H89" i="21"/>
  <c r="E89" i="21"/>
  <c r="C89" i="21"/>
  <c r="E86" i="21"/>
  <c r="H86" i="21" s="1"/>
  <c r="J86" i="21" s="1"/>
  <c r="L86" i="21" s="1"/>
  <c r="N86" i="21" s="1"/>
  <c r="P85" i="21"/>
  <c r="N85" i="21"/>
  <c r="L85" i="21"/>
  <c r="J85" i="21"/>
  <c r="H85" i="21"/>
  <c r="E85" i="21"/>
  <c r="C85" i="21"/>
  <c r="P83" i="21"/>
  <c r="N83" i="21"/>
  <c r="L83" i="21"/>
  <c r="J83" i="21"/>
  <c r="H83" i="21"/>
  <c r="E83" i="21"/>
  <c r="C83" i="21"/>
  <c r="E80" i="21"/>
  <c r="H80" i="21" s="1"/>
  <c r="J80" i="21" s="1"/>
  <c r="L80" i="21" s="1"/>
  <c r="N80" i="21" s="1"/>
  <c r="P79" i="21"/>
  <c r="N79" i="21"/>
  <c r="L79" i="21"/>
  <c r="J79" i="21"/>
  <c r="H79" i="21"/>
  <c r="C79" i="21"/>
  <c r="P77" i="21"/>
  <c r="N77" i="21"/>
  <c r="L77" i="21"/>
  <c r="J77" i="21"/>
  <c r="H77" i="21"/>
  <c r="E77" i="21"/>
  <c r="C77" i="21"/>
  <c r="E74" i="21"/>
  <c r="H74" i="21" s="1"/>
  <c r="J74" i="21" s="1"/>
  <c r="L74" i="21" s="1"/>
  <c r="N74" i="21" s="1"/>
  <c r="P73" i="21"/>
  <c r="N73" i="21"/>
  <c r="L73" i="21"/>
  <c r="J73" i="21"/>
  <c r="H73" i="21"/>
  <c r="E73" i="21"/>
  <c r="C73" i="21"/>
  <c r="P71" i="21"/>
  <c r="N71" i="21"/>
  <c r="L71" i="21"/>
  <c r="J71" i="21"/>
  <c r="H71" i="21"/>
  <c r="E71" i="21"/>
  <c r="C71" i="21"/>
  <c r="O67" i="21"/>
  <c r="M67" i="21"/>
  <c r="K67" i="21"/>
  <c r="I67" i="21"/>
  <c r="G67" i="21"/>
  <c r="D67" i="21"/>
  <c r="R77" i="21" l="1"/>
  <c r="R91" i="21"/>
  <c r="R103" i="21"/>
  <c r="R73" i="21"/>
  <c r="R89" i="21"/>
  <c r="R101" i="21"/>
  <c r="R79" i="21"/>
  <c r="R95" i="21"/>
  <c r="R85" i="21"/>
  <c r="R71" i="21"/>
  <c r="R83" i="21"/>
  <c r="R97" i="21"/>
  <c r="K6" i="21" l="1"/>
  <c r="M5" i="21"/>
  <c r="K5" i="21"/>
  <c r="M6" i="21" l="1"/>
  <c r="C25" i="21" l="1"/>
  <c r="C24" i="21"/>
  <c r="C43" i="21"/>
  <c r="C55" i="21"/>
  <c r="P63" i="21" l="1"/>
  <c r="N63" i="21"/>
  <c r="L63" i="21"/>
  <c r="J63" i="21"/>
  <c r="H63" i="21"/>
  <c r="E63" i="21"/>
  <c r="C63" i="21"/>
  <c r="P59" i="21"/>
  <c r="N59" i="21"/>
  <c r="L59" i="21"/>
  <c r="J59" i="21"/>
  <c r="H59" i="21"/>
  <c r="E59" i="21"/>
  <c r="C59" i="21"/>
  <c r="P55" i="21"/>
  <c r="N55" i="21"/>
  <c r="L55" i="21"/>
  <c r="J55" i="21"/>
  <c r="H55" i="21"/>
  <c r="E55" i="21"/>
  <c r="E52" i="21"/>
  <c r="H52" i="21" s="1"/>
  <c r="J52" i="21" s="1"/>
  <c r="L52" i="21" s="1"/>
  <c r="N52" i="21" s="1"/>
  <c r="P51" i="21"/>
  <c r="N51" i="21"/>
  <c r="L51" i="21"/>
  <c r="J51" i="21"/>
  <c r="H51" i="21"/>
  <c r="E51" i="21"/>
  <c r="C51" i="21"/>
  <c r="E48" i="21"/>
  <c r="H48" i="21" s="1"/>
  <c r="J48" i="21" s="1"/>
  <c r="L48" i="21" s="1"/>
  <c r="N48" i="21" s="1"/>
  <c r="P47" i="21"/>
  <c r="N47" i="21"/>
  <c r="L47" i="21"/>
  <c r="J47" i="21"/>
  <c r="H47" i="21"/>
  <c r="E47" i="21"/>
  <c r="C47" i="21"/>
  <c r="E44" i="21"/>
  <c r="H44" i="21" s="1"/>
  <c r="J44" i="21" s="1"/>
  <c r="L44" i="21" s="1"/>
  <c r="N44" i="21" s="1"/>
  <c r="P43" i="21"/>
  <c r="N43" i="21"/>
  <c r="L43" i="21"/>
  <c r="J43" i="21"/>
  <c r="H43" i="21"/>
  <c r="E43" i="21"/>
  <c r="O39" i="21"/>
  <c r="M39" i="21"/>
  <c r="K39" i="21"/>
  <c r="I39" i="21"/>
  <c r="G39" i="21"/>
  <c r="D39" i="21"/>
  <c r="R43" i="21" l="1"/>
  <c r="R55" i="21"/>
  <c r="R63" i="21"/>
  <c r="R51" i="21"/>
  <c r="R47" i="21"/>
  <c r="R59" i="21"/>
</calcChain>
</file>

<file path=xl/comments1.xml><?xml version="1.0" encoding="utf-8"?>
<comments xmlns="http://schemas.openxmlformats.org/spreadsheetml/2006/main">
  <authors>
    <author>user</author>
  </authors>
  <commentList>
    <comment ref="E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화면이 2개 이상인 경우 작성</t>
        </r>
      </text>
    </comment>
    <comment ref="F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'Logic Flow'의 어느 부분을 테스트하는 것인지 알 수 있도록 기입</t>
        </r>
      </text>
    </comment>
    <comment ref="G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테스트 대상인 프로그램의 기능명 위주로 테스트명을 기술
(예시) 품목 주문 생성, 주문 품목 가격 결정</t>
        </r>
      </text>
    </comment>
    <comment ref="J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1) 테스트 데이터의 Key값과 테스트 항목 값 또는 데이터 식별 조건을 기술
(예시) 고객번호=123456, 품목번호=L01234, 품목수량=100 등
(또는 고객번호=123456의 모든 주문 번호)
(2) Batch 프로그램 테스트는 데이터 파일 또는 SQL Table 명과 해당 데이터 조건기술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E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화면이 2개 이상인 경우 작성</t>
        </r>
      </text>
    </comment>
    <comment ref="F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'Logic Flow'의 어느 부분을 테스트하는 것인지 알 수 있도록 기입</t>
        </r>
      </text>
    </comment>
    <comment ref="G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테스트 대상인 프로그램의 기능명 위주로 테스트명을 기술
(예시) 품목 주문 생성, 주문 품목 가격 결정</t>
        </r>
      </text>
    </comment>
    <comment ref="J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1) 테스트 데이터의 Key값과 테스트 항목 값 또는 데이터 식별 조건을 기술
(예시) 고객번호=123456, 품목번호=L01234, 품목수량=100 등
(또는 고객번호=123456의 모든 주문 번호)
(2) Batch 프로그램 테스트는 데이터 파일 또는 SQL Table 명과 해당 데이터 조건기술</t>
        </r>
      </text>
    </comment>
  </commentList>
</comments>
</file>

<file path=xl/sharedStrings.xml><?xml version="1.0" encoding="utf-8"?>
<sst xmlns="http://schemas.openxmlformats.org/spreadsheetml/2006/main" count="2626" uniqueCount="1476">
  <si>
    <t>* 라디오 : 공통코드.코드명</t>
    <phoneticPr fontId="6" type="noConversion"/>
  </si>
  <si>
    <t>[가이드라인]</t>
    <phoneticPr fontId="6" type="noConversion"/>
  </si>
  <si>
    <t>▶Screen Object는 화면의 모든 버튼과 입출력객체들을 나열한다.</t>
    <phoneticPr fontId="6" type="noConversion"/>
  </si>
  <si>
    <t xml:space="preserve">▶Default(초기화)는 화면 최초 로딩시 사용자권한별로 셋업되는 내용들이다. </t>
    <phoneticPr fontId="6" type="noConversion"/>
  </si>
  <si>
    <t>▶Default(초기화)의 LoV는 자료사전, 콤보, 체크박스, 라디오버튼 등 입력가능한 값이제한되어 있는 경우, 제한된 값을 제시하는 방법을 설명한다.</t>
    <phoneticPr fontId="6" type="noConversion"/>
  </si>
  <si>
    <t>▶필수는 CRUD이벤트시마다 필수로 입력되야하는 컬럼을 명시한다.</t>
    <phoneticPr fontId="6" type="noConversion"/>
  </si>
  <si>
    <t>▶Validation은 CRUD이벤트별 값의 유효성체크내용을 명시한다. 모든 경우 동일하면 하나로 합쳐도 된다.</t>
    <phoneticPr fontId="6" type="noConversion"/>
  </si>
  <si>
    <t>▶Event는 Screen Object에 적용가능한 Event(onClick, onChange 등)별 연결되는 다음 Action을 설명한다.</t>
    <phoneticPr fontId="6" type="noConversion"/>
  </si>
  <si>
    <t>* Event &gt; [다음 Action]</t>
    <phoneticPr fontId="6" type="noConversion"/>
  </si>
  <si>
    <t xml:space="preserve">  ex) 변경시(onChange) &gt; 유효성검사</t>
    <phoneticPr fontId="6" type="noConversion"/>
  </si>
  <si>
    <t xml:space="preserve">  ex) 클릭시 &gt; [저장Logic] </t>
    <phoneticPr fontId="6" type="noConversion"/>
  </si>
  <si>
    <t xml:space="preserve"> - 다음 Action이 [ ]로 감싸져 있는 경우 내용은 logic sheet에서 Logic명을 찾아 연결한다. </t>
    <phoneticPr fontId="6" type="noConversion"/>
  </si>
  <si>
    <t xml:space="preserve">  ex) 같은행의 칼럼값이 변경되면 &gt; Status=U</t>
    <phoneticPr fontId="6" type="noConversion"/>
  </si>
  <si>
    <t>▶Master Button</t>
    <phoneticPr fontId="6" type="noConversion"/>
  </si>
  <si>
    <t>▶Grid 영역은 그룹 표준 UX를 따라 움직인다. 자세한 내용은 UX가이드와 개발가이드 참조.</t>
    <phoneticPr fontId="6" type="noConversion"/>
  </si>
  <si>
    <t xml:space="preserve">* Status : Grid 각 행의 CRUD상태를 표시한다. </t>
    <phoneticPr fontId="6" type="noConversion"/>
  </si>
  <si>
    <t>* Check : 체크한경우 행이 선택됨을 의미한다. 삭제시 사용??</t>
    <phoneticPr fontId="6" type="noConversion"/>
  </si>
  <si>
    <t xml:space="preserve">▶속성은 Object의 종류, 크기, 입력mode(한글, 숫자, 영숫자 등), </t>
    <phoneticPr fontId="6" type="noConversion"/>
  </si>
  <si>
    <t>* 콤보 : "전체(A),브랜드별(B),회사별(C)"  --- 콤보 내용을 하드코딩, ( )안의 내용으로 값처리.</t>
    <phoneticPr fontId="6" type="noConversion"/>
  </si>
  <si>
    <t>* 콤보 : 테이블.컬럼(컬럼2)_{조건} --- 컬럼: display, (컬럼2): 전달값, {조건} : 조회조건 있는 경우 표시</t>
    <phoneticPr fontId="6" type="noConversion"/>
  </si>
  <si>
    <t>* 콤보 : 테이블.컬럼+컬럼3(컬럼2)_{조건} --- 컬럼+컬럼3: 두개필드를 합쳐서 display, (컬럼2): 전달값, {조건} : 조회조건 있는 경우 표시</t>
    <phoneticPr fontId="6" type="noConversion"/>
  </si>
  <si>
    <t>* 자료사전 : 자료사전명 or 테이블.컬럼(컬럼2)_{조건}</t>
    <phoneticPr fontId="6" type="noConversion"/>
  </si>
  <si>
    <t>▶화면 디자인은 화면의 구조와 내용을 이해할 수 있도록 그리면된다. 모든 방법 가능하다. UI개발툴(XPlatform, ABAP 등)을 이용하여 그리거나, PPT, 워드, 손그림gif도 가능.</t>
    <phoneticPr fontId="6" type="noConversion"/>
  </si>
  <si>
    <t>시스템명</t>
    <phoneticPr fontId="7" type="noConversion"/>
  </si>
  <si>
    <t>화면설명</t>
    <phoneticPr fontId="7" type="noConversion"/>
  </si>
  <si>
    <t>비고</t>
    <phoneticPr fontId="7" type="noConversion"/>
  </si>
  <si>
    <t>■ 개요</t>
    <phoneticPr fontId="6" type="noConversion"/>
  </si>
  <si>
    <t>■ 변경이력</t>
    <phoneticPr fontId="6" type="noConversion"/>
  </si>
  <si>
    <t>■ UI화면 스케치</t>
    <phoneticPr fontId="6" type="noConversion"/>
  </si>
  <si>
    <t>[가이드라인]</t>
    <phoneticPr fontId="8" type="noConversion"/>
  </si>
  <si>
    <t xml:space="preserve">      &gt; 프로그램의 Screen이 3개이상일 경우,   프로그램의  사별, 플랜트별등  분기처리되는 Logic 존재 시 작성.</t>
    <phoneticPr fontId="8" type="noConversion"/>
  </si>
  <si>
    <t>■ 특이사항</t>
    <phoneticPr fontId="8" type="noConversion"/>
  </si>
  <si>
    <t xml:space="preserve">■ 사용자/권한 </t>
    <phoneticPr fontId="8" type="noConversion"/>
  </si>
  <si>
    <t>※ 사용자/권한</t>
    <phoneticPr fontId="8" type="noConversion"/>
  </si>
  <si>
    <t>-. 사용자(액터)의 권한과 역할 설명한다.</t>
    <phoneticPr fontId="8" type="noConversion"/>
  </si>
  <si>
    <t>※ 특이사항</t>
    <phoneticPr fontId="8" type="noConversion"/>
  </si>
  <si>
    <t>-. 특이사항 기술한다.</t>
    <phoneticPr fontId="8" type="noConversion"/>
  </si>
  <si>
    <t>■ UI화면 요소 설명</t>
    <phoneticPr fontId="6" type="noConversion"/>
  </si>
  <si>
    <t>* UX와 UI개발표준가이드 참조</t>
    <phoneticPr fontId="6" type="noConversion"/>
  </si>
  <si>
    <t>▶변경표시</t>
    <phoneticPr fontId="6" type="noConversion"/>
  </si>
  <si>
    <t>변경시 노트추가하여 변경이력 표시(* 날자 : 변경내용)</t>
    <phoneticPr fontId="6" type="noConversion"/>
  </si>
  <si>
    <t xml:space="preserve">로직변경시 이전부분을 줄긋기(Ctl+5)로 처리하고, 라인추가하여 변경된 로직을 정리한다. </t>
    <phoneticPr fontId="6" type="noConversion"/>
  </si>
  <si>
    <t>변경되는 부분앞에 변경일을 기록하여 개요의 변경이력과 연계하여 확인가능하도록 한다</t>
    <phoneticPr fontId="6" type="noConversion"/>
  </si>
  <si>
    <t xml:space="preserve">          - [RTN] 메시지코드 : 메시지</t>
    <phoneticPr fontId="6" type="noConversion"/>
  </si>
  <si>
    <t>▶처리 방법 : 해당 로직은 어디에서 어떤 방법으로 처리할지를 표시함</t>
    <phoneticPr fontId="6" type="noConversion"/>
  </si>
  <si>
    <t xml:space="preserve">       - 서버 : 서버에서 로직을 구현하라는 뜻. Benitware의 경우 PSI인지 CSI인지 구분해서 표시해도 되며, 표시가 없으면 기본 PSI로 구현됨</t>
    <phoneticPr fontId="6" type="noConversion"/>
  </si>
  <si>
    <t xml:space="preserve">       - DB Procedure : DB함수로 구현하라는 뜻.</t>
    <phoneticPr fontId="6" type="noConversion"/>
  </si>
  <si>
    <t xml:space="preserve">       - Client : Client에서 실행되는 함수로 구현하라는 뜻. Ex) javascript</t>
    <phoneticPr fontId="6" type="noConversion"/>
  </si>
  <si>
    <t xml:space="preserve">       - 기타의 경우, 의사소통 가능하도록 구현 위치와 방법 설명</t>
    <phoneticPr fontId="6" type="noConversion"/>
  </si>
  <si>
    <t xml:space="preserve">       </t>
    <phoneticPr fontId="6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</si>
  <si>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</t>
    </r>
    <r>
      <rPr>
        <sz val="10"/>
        <rFont val="맑은 고딕"/>
        <family val="3"/>
        <charset val="129"/>
      </rPr>
      <t xml:space="preserve"> [로직명(전달값)]</t>
    </r>
    <phoneticPr fontId="6" type="noConversion"/>
  </si>
  <si>
    <t>▶Call&gt;, Call&gt;&gt; : 로직에서 또다른 로직 호출</t>
    <phoneticPr fontId="6" type="noConversion"/>
  </si>
  <si>
    <t>▶[RTN] : 내부적으로 호출되는 함수 또는 Procedure의 경우 Return하는 메시지 코드와 내용을 정의한다. 호출하는 쪽에서 코드에 따라 사용자친화적인 메시지로 처리한다.</t>
    <phoneticPr fontId="6" type="noConversion"/>
  </si>
  <si>
    <t xml:space="preserve">▶[MSG(&amp;)] : 로직처리 내용 수행중 예외사항이 발생하면 메시지 처리한다. 메시지 내용을 쓰거나, 등록된 메시지코드를 명확히 써준다. </t>
    <phoneticPr fontId="6" type="noConversion"/>
  </si>
  <si>
    <t>■ Business Flow</t>
    <phoneticPr fontId="8" type="noConversion"/>
  </si>
  <si>
    <t>※ Business Flow</t>
    <phoneticPr fontId="8" type="noConversion"/>
  </si>
  <si>
    <t>■ 추가설명 (선택)</t>
    <phoneticPr fontId="6" type="noConversion"/>
  </si>
  <si>
    <t>■ ERD (혹은 테이블 설명)</t>
    <phoneticPr fontId="6" type="noConversion"/>
  </si>
  <si>
    <t>▶화면이 없는 프로그램( DB Procedure, I/F, Batch)등은 화면디자인과 화면Control 두개의 sheet 생략가능.</t>
    <phoneticPr fontId="6" type="noConversion"/>
  </si>
  <si>
    <t>* 공통코드 : 공통코드ID</t>
    <phoneticPr fontId="6" type="noConversion"/>
  </si>
  <si>
    <t xml:space="preserve"> - 별도 로직이 없이 간단한 처리의 경우는 [ ]없이 설명한다. </t>
    <phoneticPr fontId="6" type="noConversion"/>
  </si>
  <si>
    <t xml:space="preserve">* XPlatform UX가이드 : </t>
    <phoneticPr fontId="6" type="noConversion"/>
  </si>
  <si>
    <t xml:space="preserve">삭제나 추가된 영역은 붉은색으로 표시한다. </t>
    <phoneticPr fontId="6" type="noConversion"/>
  </si>
  <si>
    <t>▶화면사이즈를 명확히 해야하는 경우는 디자이너와 상의하여 화면크기를 미리 정의하여 위와 같이 눈금형태의 템플릿을 제공받아 사용한다.</t>
    <phoneticPr fontId="6" type="noConversion"/>
  </si>
  <si>
    <t xml:space="preserve">    -. 본 프로그램의 전후 흐름을 파악하기 위한 비즈니스 사전 조건, 사후 조건 등을 서술형으로 기술하는 것도 가능하다.</t>
    <phoneticPr fontId="6" type="noConversion"/>
  </si>
  <si>
    <t xml:space="preserve">-. 작성 설계문서에 포함되는  프로그램의 복잡성을 고려하여,  프로그램의 흐름도를 작성하여,  프로그램의 이해도를 높이기 위해 작성을 진행한다.  </t>
    <phoneticPr fontId="8" type="noConversion"/>
  </si>
  <si>
    <t>표안의 내용중 변경부분은 셀을 녹색으로 변경, 이전 버전의 변경부분은 셀 색을 기본 값으로 원복시켜야 함</t>
    <phoneticPr fontId="6" type="noConversion"/>
  </si>
  <si>
    <t>매뉴 Nevigation</t>
    <phoneticPr fontId="6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</si>
  <si>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Call&gt;&gt;</t>
    </r>
    <r>
      <rPr>
        <sz val="10"/>
        <rFont val="맑은 고딕"/>
        <family val="3"/>
        <charset val="129"/>
      </rPr>
      <t xml:space="preserve"> XXX프로그램.[로직명(전달값)]  : 별도로 구현된 외부의 UseCase나 프로그램의 로직을 호출할 경우</t>
    </r>
    <phoneticPr fontId="6" type="noConversion"/>
  </si>
  <si>
    <t>[화면디자인]</t>
    <phoneticPr fontId="6" type="noConversion"/>
  </si>
  <si>
    <t>▶ 엑셀로 화면을 그리기 어렵습니다.</t>
    <phoneticPr fontId="6" type="noConversion"/>
  </si>
  <si>
    <t xml:space="preserve">    - 화면은 엑셀외에 PPT, UI개발 툴에서 작성 후 캡쳐도 가능합니다.  </t>
    <phoneticPr fontId="6" type="noConversion"/>
  </si>
  <si>
    <t xml:space="preserve">    - 기존 설계 된 화면 정의서를 캡쳐해도 됩니다.</t>
    <phoneticPr fontId="6" type="noConversion"/>
  </si>
  <si>
    <t xml:space="preserve">▶ 시스템에 화면이 없습니다. </t>
    <phoneticPr fontId="6" type="noConversion"/>
  </si>
  <si>
    <t xml:space="preserve">    - 화면과 관련된 내역 외에 DATA 역영등 설계가 가능한 영역을 작성합니다. (I/F, batch)</t>
    <phoneticPr fontId="6" type="noConversion"/>
  </si>
  <si>
    <t xml:space="preserve">▶ 화면이 여러 개인 경우 어떻게 표현하나요? </t>
    <phoneticPr fontId="6" type="noConversion"/>
  </si>
  <si>
    <t xml:space="preserve">    - 화면이 여러 개인 경우 한 탭에 영역을 구분하여 작성 가능하며, 화면디자인 탭을 추가해도 됩니다.</t>
    <phoneticPr fontId="6" type="noConversion"/>
  </si>
  <si>
    <t>[화면Control]</t>
    <phoneticPr fontId="6" type="noConversion"/>
  </si>
  <si>
    <t>▶ web target(_blank, _parent)등은 어디에 표현하나요?</t>
    <phoneticPr fontId="6" type="noConversion"/>
  </si>
  <si>
    <t xml:space="preserve">    - event 컬럼에 웹과 관련된 정보를 정의합니다</t>
    <phoneticPr fontId="6" type="noConversion"/>
  </si>
  <si>
    <t>[logic]</t>
    <phoneticPr fontId="6" type="noConversion"/>
  </si>
  <si>
    <t>▶ process에는 무엇을 작성해야 하나요?</t>
    <phoneticPr fontId="6" type="noConversion"/>
  </si>
  <si>
    <t xml:space="preserve">    - 해당 logic의 진행 흐름을 작성합니다. 분기처리/에러처리/로직 내 체크 사항을 기술합니다. </t>
    <phoneticPr fontId="6" type="noConversion"/>
  </si>
  <si>
    <t>[ERD]</t>
    <phoneticPr fontId="6" type="noConversion"/>
  </si>
  <si>
    <t>▶ DA#에서 ERD를 정의하는데 설계 문서에 이중 작업을 해야하나요?</t>
    <phoneticPr fontId="6" type="noConversion"/>
  </si>
  <si>
    <t xml:space="preserve">    - ERD 탭에서 정의하는 table은 DA#에 정의된 시스템 전체 Table이 아닌 설계표준안과 관련된 영역만을 기술합니다.
     캡쳐를 제외하는 경우 테이블 명를 기술 후 DA#을 참조 하라는 코멘트를 입력 하여 개발자가 확인하도록 합니다.  </t>
    <phoneticPr fontId="6" type="noConversion"/>
  </si>
  <si>
    <t>▶ data, ERD를 없애고 쿼리만 입력하면 안되나요?</t>
    <phoneticPr fontId="6" type="noConversion"/>
  </si>
  <si>
    <t xml:space="preserve">    - data, ERD 는 개발자가 개발을 진행하는데 필요한 요소입니다. 관련 table이 많은 경우 상세 내용을 DA# 내 설계 내역을 참조하도록 가이드 하여도 됩니다. </t>
    <phoneticPr fontId="6" type="noConversion"/>
  </si>
  <si>
    <t>[기타]</t>
    <phoneticPr fontId="6" type="noConversion"/>
  </si>
  <si>
    <t>▶ 시스템 담당자 및 고객 업무 부서를 기재할 부분이 필요합니다.</t>
    <phoneticPr fontId="6" type="noConversion"/>
  </si>
  <si>
    <t xml:space="preserve">    - Note 탭의 특이사항, 또는 개요 비고 란에 자유롭게 작성하시면 됩니다.</t>
    <phoneticPr fontId="6" type="noConversion"/>
  </si>
  <si>
    <t>◈ 화면Control</t>
    <phoneticPr fontId="6" type="noConversion"/>
  </si>
  <si>
    <t>■ UI화면 요소 설명</t>
    <phoneticPr fontId="6" type="noConversion"/>
  </si>
  <si>
    <t>Screen 영역</t>
    <phoneticPr fontId="6" type="noConversion"/>
  </si>
  <si>
    <t>Screen Object</t>
    <phoneticPr fontId="6" type="noConversion"/>
  </si>
  <si>
    <t>속성</t>
    <phoneticPr fontId="6" type="noConversion"/>
  </si>
  <si>
    <t>Default(초기화)</t>
    <phoneticPr fontId="6" type="noConversion"/>
  </si>
  <si>
    <t>필수</t>
    <phoneticPr fontId="6" type="noConversion"/>
  </si>
  <si>
    <t>Validation</t>
    <phoneticPr fontId="6" type="noConversion"/>
  </si>
  <si>
    <t>Validation</t>
    <phoneticPr fontId="6" type="noConversion"/>
  </si>
  <si>
    <t>Event</t>
    <phoneticPr fontId="6" type="noConversion"/>
  </si>
  <si>
    <t>본사 권한</t>
    <phoneticPr fontId="6" type="noConversion"/>
  </si>
  <si>
    <t xml:space="preserve">매장 권한 </t>
    <phoneticPr fontId="6" type="noConversion"/>
  </si>
  <si>
    <t>LoV</t>
    <phoneticPr fontId="6" type="noConversion"/>
  </si>
  <si>
    <t>Master 조회</t>
    <phoneticPr fontId="6" type="noConversion"/>
  </si>
  <si>
    <t>Master 저장</t>
    <phoneticPr fontId="6" type="noConversion"/>
  </si>
  <si>
    <t>상세조회</t>
    <phoneticPr fontId="6" type="noConversion"/>
  </si>
  <si>
    <t>Master 버튼</t>
    <phoneticPr fontId="6" type="noConversion"/>
  </si>
  <si>
    <t>조회</t>
    <phoneticPr fontId="6" type="noConversion"/>
  </si>
  <si>
    <t>버튼</t>
    <phoneticPr fontId="6" type="noConversion"/>
  </si>
  <si>
    <t>활성</t>
    <phoneticPr fontId="6" type="noConversion"/>
  </si>
  <si>
    <t>클릭시 &gt; [Master 조회logic]</t>
    <phoneticPr fontId="6" type="noConversion"/>
  </si>
  <si>
    <t>저장</t>
    <phoneticPr fontId="6" type="noConversion"/>
  </si>
  <si>
    <t>비활성</t>
    <phoneticPr fontId="6" type="noConversion"/>
  </si>
  <si>
    <t>클릭시 &gt; [Master 저장logic]</t>
    <phoneticPr fontId="6" type="noConversion"/>
  </si>
  <si>
    <t>상세 버튼</t>
    <phoneticPr fontId="6" type="noConversion"/>
  </si>
  <si>
    <t>상세 조회</t>
    <phoneticPr fontId="6" type="noConversion"/>
  </si>
  <si>
    <t>클릭시 &gt; [상세조회logic]</t>
    <phoneticPr fontId="6" type="noConversion"/>
  </si>
  <si>
    <t>◈ logic</t>
    <phoneticPr fontId="6" type="noConversion"/>
  </si>
  <si>
    <t>■ 로직 설명</t>
    <phoneticPr fontId="6" type="noConversion"/>
  </si>
  <si>
    <t>Logic명</t>
    <phoneticPr fontId="6" type="noConversion"/>
  </si>
  <si>
    <t>처리방법</t>
    <phoneticPr fontId="6" type="noConversion"/>
  </si>
  <si>
    <t>변경일</t>
    <phoneticPr fontId="6" type="noConversion"/>
  </si>
  <si>
    <t>내용</t>
    <phoneticPr fontId="6" type="noConversion"/>
  </si>
  <si>
    <t>메시지</t>
    <phoneticPr fontId="6" type="noConversion"/>
  </si>
  <si>
    <t>Master 조회logic</t>
    <phoneticPr fontId="6" type="noConversion"/>
  </si>
  <si>
    <t>서버(CSI)</t>
    <phoneticPr fontId="6" type="noConversion"/>
  </si>
  <si>
    <t>input : 재고DO</t>
    <phoneticPr fontId="6" type="noConversion"/>
  </si>
  <si>
    <r>
      <t xml:space="preserve">process : 재고DO 검색조건을 확인한다
 검색 조건이 없으면 검색 조건을 넣으라는 메시지를 보내준다. 
 검색 조건이 있으면 검색 조건으로 재고 목록을 조회한다.
</t>
    </r>
    <r>
      <rPr>
        <b/>
        <sz val="10"/>
        <rFont val="맑은 고딕"/>
        <family val="3"/>
        <charset val="129"/>
      </rPr>
      <t xml:space="preserve">  data참조&gt; [Master 조회]</t>
    </r>
    <phoneticPr fontId="6" type="noConversion"/>
  </si>
  <si>
    <t>[MSG(E)]  MSG001 : 검색조건을 입력하세요.</t>
    <phoneticPr fontId="6" type="noConversion"/>
  </si>
  <si>
    <t xml:space="preserve">exception : </t>
    <phoneticPr fontId="6" type="noConversion"/>
  </si>
  <si>
    <t>output : List&lt;재고DO&gt;</t>
    <phoneticPr fontId="6" type="noConversion"/>
  </si>
  <si>
    <t>Master 저장logic</t>
    <phoneticPr fontId="6" type="noConversion"/>
  </si>
  <si>
    <t xml:space="preserve">process :  </t>
    <phoneticPr fontId="6" type="noConversion"/>
  </si>
  <si>
    <t>상세조회logic</t>
    <phoneticPr fontId="6" type="noConversion"/>
  </si>
  <si>
    <t>서버</t>
    <phoneticPr fontId="6" type="noConversion"/>
  </si>
  <si>
    <t>[MSG(E)]  MSG002 : ~~는 필수 입력입니다.</t>
    <phoneticPr fontId="6" type="noConversion"/>
  </si>
  <si>
    <r>
      <t xml:space="preserve">process :~~~~~~~~~~~~~~ </t>
    </r>
    <r>
      <rPr>
        <b/>
        <sz val="10"/>
        <rFont val="맑은 고딕"/>
        <family val="3"/>
        <charset val="129"/>
      </rPr>
      <t>data참조&gt; [상세 조회 ]</t>
    </r>
    <phoneticPr fontId="6" type="noConversion"/>
  </si>
  <si>
    <t>◈ data</t>
    <phoneticPr fontId="6" type="noConversion"/>
  </si>
  <si>
    <t>■ Data 매핑 설명</t>
    <phoneticPr fontId="6" type="noConversion"/>
  </si>
  <si>
    <t>화면</t>
    <phoneticPr fontId="6" type="noConversion"/>
  </si>
  <si>
    <t>Xplatform</t>
    <phoneticPr fontId="6" type="noConversion"/>
  </si>
  <si>
    <t>DB</t>
    <phoneticPr fontId="6" type="noConversion"/>
  </si>
  <si>
    <t>calcuration</t>
    <phoneticPr fontId="6" type="noConversion"/>
  </si>
  <si>
    <t>Screen Object</t>
    <phoneticPr fontId="6" type="noConversion"/>
  </si>
  <si>
    <t>Dataset</t>
    <phoneticPr fontId="6" type="noConversion"/>
  </si>
  <si>
    <t>화면컬럼 ID</t>
    <phoneticPr fontId="6" type="noConversion"/>
  </si>
  <si>
    <t>테이블</t>
    <phoneticPr fontId="6" type="noConversion"/>
  </si>
  <si>
    <t>칼럼</t>
    <phoneticPr fontId="6" type="noConversion"/>
  </si>
  <si>
    <t>Master영역</t>
    <phoneticPr fontId="6" type="noConversion"/>
  </si>
  <si>
    <t>부서코드</t>
    <phoneticPr fontId="6" type="noConversion"/>
  </si>
  <si>
    <t>dsCond</t>
    <phoneticPr fontId="6" type="noConversion"/>
  </si>
  <si>
    <t>brndCd</t>
  </si>
  <si>
    <t>ABCD</t>
    <phoneticPr fontId="6" type="noConversion"/>
  </si>
  <si>
    <t>dept_cd</t>
    <phoneticPr fontId="6" type="noConversion"/>
  </si>
  <si>
    <t>부서명</t>
    <phoneticPr fontId="6" type="noConversion"/>
  </si>
  <si>
    <t>매장SEQ</t>
    <phoneticPr fontId="6" type="noConversion"/>
  </si>
  <si>
    <t>shopSeq</t>
    <phoneticPr fontId="6" type="noConversion"/>
  </si>
  <si>
    <t>shop_seq</t>
    <phoneticPr fontId="6" type="noConversion"/>
  </si>
  <si>
    <t>매장명</t>
    <phoneticPr fontId="6" type="noConversion"/>
  </si>
  <si>
    <t>매출액 From</t>
    <phoneticPr fontId="6" type="noConversion"/>
  </si>
  <si>
    <t>[실판매가] 합계</t>
    <phoneticPr fontId="6" type="noConversion"/>
  </si>
  <si>
    <t>매출액 To</t>
    <phoneticPr fontId="6" type="noConversion"/>
  </si>
  <si>
    <t>mobileNo</t>
    <phoneticPr fontId="6" type="noConversion"/>
  </si>
  <si>
    <t>mobile_no</t>
    <phoneticPr fontId="6" type="noConversion"/>
  </si>
  <si>
    <t>Grid영역</t>
    <phoneticPr fontId="6" type="noConversion"/>
  </si>
  <si>
    <t>Check</t>
    <phoneticPr fontId="6" type="noConversion"/>
  </si>
  <si>
    <t>Status</t>
    <phoneticPr fontId="6" type="noConversion"/>
  </si>
  <si>
    <t>등록매장</t>
    <phoneticPr fontId="6" type="noConversion"/>
  </si>
  <si>
    <t>dsInfoList</t>
    <phoneticPr fontId="6" type="noConversion"/>
  </si>
  <si>
    <t>regShopNo</t>
    <phoneticPr fontId="6" type="noConversion"/>
  </si>
  <si>
    <t>REG_SHOP_NO</t>
    <phoneticPr fontId="6" type="noConversion"/>
  </si>
  <si>
    <t>판매매장</t>
    <phoneticPr fontId="6" type="noConversion"/>
  </si>
  <si>
    <t>saleShopNo</t>
    <phoneticPr fontId="6" type="noConversion"/>
  </si>
  <si>
    <t>SALE_SHOP_NO</t>
    <phoneticPr fontId="6" type="noConversion"/>
  </si>
  <si>
    <t>카드번호</t>
    <phoneticPr fontId="6" type="noConversion"/>
  </si>
  <si>
    <t>cardNo</t>
    <phoneticPr fontId="6" type="noConversion"/>
  </si>
  <si>
    <t>CARD_NO</t>
    <phoneticPr fontId="6" type="noConversion"/>
  </si>
  <si>
    <t>고객번호</t>
    <phoneticPr fontId="6" type="noConversion"/>
  </si>
  <si>
    <t>custNo</t>
    <phoneticPr fontId="6" type="noConversion"/>
  </si>
  <si>
    <t>CUSTOMER</t>
    <phoneticPr fontId="6" type="noConversion"/>
  </si>
  <si>
    <t>CUST_NO</t>
    <phoneticPr fontId="6" type="noConversion"/>
  </si>
  <si>
    <t>성명</t>
    <phoneticPr fontId="6" type="noConversion"/>
  </si>
  <si>
    <t>dsInfoList</t>
    <phoneticPr fontId="6" type="noConversion"/>
  </si>
  <si>
    <t>custNo</t>
    <phoneticPr fontId="6" type="noConversion"/>
  </si>
  <si>
    <t>CUSTOMER</t>
    <phoneticPr fontId="6" type="noConversion"/>
  </si>
  <si>
    <t>CUST_NM</t>
    <phoneticPr fontId="6" type="noConversion"/>
  </si>
  <si>
    <t>[가이드라인]</t>
    <phoneticPr fontId="6" type="noConversion"/>
  </si>
  <si>
    <t>1 : 화면Control의 Screen Object 중 event가 있다면(버튼/팝업) "필수", "Validation" 항목을 추가하고 내용을 작성한다.</t>
    <phoneticPr fontId="6" type="noConversion"/>
  </si>
  <si>
    <t>2:  화면Control의 Event 에서 [logic]을 작성하면 logic 탭에서 상세 내용을 기술한다.</t>
    <phoneticPr fontId="6" type="noConversion"/>
  </si>
  <si>
    <t>3:  logic의 내용에서 [data참조]를 작성하면 data 탭에서 상세 내용을 기술한다.</t>
    <phoneticPr fontId="6" type="noConversion"/>
  </si>
  <si>
    <t>▶ data 탭 내의 Xplatform(선택), config(선택) 탭은 작성해야 하나요?</t>
    <phoneticPr fontId="6" type="noConversion"/>
  </si>
  <si>
    <t xml:space="preserve">    - (선택)으로 표시되어 있는 영역은 선택사항으로 필요시 작성하면 됩니다. </t>
    <phoneticPr fontId="6" type="noConversion"/>
  </si>
  <si>
    <t>■ 설정값 설명 (선택)</t>
    <phoneticPr fontId="6" type="noConversion"/>
  </si>
  <si>
    <t>프러퍼티 파일명</t>
    <phoneticPr fontId="6" type="noConversion"/>
  </si>
  <si>
    <t>global.properties</t>
    <phoneticPr fontId="6" type="noConversion"/>
  </si>
  <si>
    <t>파일 상세 설명</t>
    <phoneticPr fontId="6" type="noConversion"/>
  </si>
  <si>
    <t>Damon 서비스가 실행이 되면서 참조하는 프러퍼티 파일로서 프로세스 로직의 구동에 필요한 설정값들을 포함하고 있음</t>
    <phoneticPr fontId="6" type="noConversion"/>
  </si>
  <si>
    <t>영역</t>
    <phoneticPr fontId="6" type="noConversion"/>
  </si>
  <si>
    <t>프러퍼티명</t>
    <phoneticPr fontId="6" type="noConversion"/>
  </si>
  <si>
    <t>프러퍼티값</t>
    <phoneticPr fontId="6" type="noConversion"/>
  </si>
  <si>
    <t>프러퍼티값 예시</t>
    <phoneticPr fontId="6" type="noConversion"/>
  </si>
  <si>
    <t>설명 및 비교</t>
    <phoneticPr fontId="6" type="noConversion"/>
  </si>
  <si>
    <t>서버 IP, Port 지정</t>
    <phoneticPr fontId="6" type="noConversion"/>
  </si>
  <si>
    <t>local.server.host</t>
    <phoneticPr fontId="7" type="noConversion"/>
  </si>
  <si>
    <t>xxx.xxx.xxx.xxx 형태의 IP Address</t>
    <phoneticPr fontId="6" type="noConversion"/>
  </si>
  <si>
    <t>203.225.1.182</t>
    <phoneticPr fontId="7" type="noConversion"/>
  </si>
  <si>
    <t>서비스가 구동되는 서버의 IP 주소</t>
    <phoneticPr fontId="6" type="noConversion"/>
  </si>
  <si>
    <t>remote.server.list</t>
    <phoneticPr fontId="6" type="noConversion"/>
  </si>
  <si>
    <t>콤마(,)로 구분된 IP Address 목록</t>
    <phoneticPr fontId="6" type="noConversion"/>
  </si>
  <si>
    <t>203.225.1.182,203.225.1.183,203.225.1.184</t>
    <phoneticPr fontId="6" type="noConversion"/>
  </si>
  <si>
    <t>클러스터링으로 구성할 경우 연결되는 서버들의 주소 목록</t>
    <phoneticPr fontId="6" type="noConversion"/>
  </si>
  <si>
    <t>main.service.port</t>
    <phoneticPr fontId="6" type="noConversion"/>
  </si>
  <si>
    <t>숫자 형태의 포트 값</t>
    <phoneticPr fontId="6" type="noConversion"/>
  </si>
  <si>
    <t>11000</t>
    <phoneticPr fontId="6" type="noConversion"/>
  </si>
  <si>
    <t>메인서비스 포트 값</t>
    <phoneticPr fontId="6" type="noConversion"/>
  </si>
  <si>
    <t>동적 로딩 클래스명 지정</t>
    <phoneticPr fontId="6" type="noConversion"/>
  </si>
  <si>
    <t>api.authenticator.impl</t>
    <phoneticPr fontId="6" type="noConversion"/>
  </si>
  <si>
    <t>ClassPath를 Text로 기재함</t>
    <phoneticPr fontId="6" type="noConversion"/>
  </si>
  <si>
    <t>benit.communicator.authentication.LimitAuthenticator</t>
    <phoneticPr fontId="6" type="noConversion"/>
  </si>
  <si>
    <t>인증을 담당하는 부분으로, 인증 Interface에 맞춰서 실제로 구현되어 사용될 Implementation Class Path와 Class명</t>
    <phoneticPr fontId="6" type="noConversion"/>
  </si>
  <si>
    <t>api.todaycountgenerator.impl</t>
    <phoneticPr fontId="6" type="noConversion"/>
  </si>
  <si>
    <t>kolon.communicator.TodayCountGenerator</t>
    <phoneticPr fontId="6" type="noConversion"/>
  </si>
  <si>
    <t>접속자수를 집계하는 부분으로, 해당 Interface에 맞춰서 실제로 구현되어 사용될 Implementation Class Path와 Class명</t>
    <phoneticPr fontId="6" type="noConversion"/>
  </si>
  <si>
    <t>Damon의 동작을 정의함</t>
    <phoneticPr fontId="6" type="noConversion"/>
  </si>
  <si>
    <t>config.companysection.enabled</t>
    <phoneticPr fontId="6" type="noConversion"/>
  </si>
  <si>
    <t>TRUE | FALSE</t>
    <phoneticPr fontId="6" type="noConversion"/>
  </si>
  <si>
    <t>TRUE</t>
    <phoneticPr fontId="6" type="noConversion"/>
  </si>
  <si>
    <t>회사 구분 기능을 사용할 지 여부</t>
    <phoneticPr fontId="6" type="noConversion"/>
  </si>
  <si>
    <t>config.usernickname.style</t>
    <phoneticPr fontId="6" type="noConversion"/>
  </si>
  <si>
    <t>FULL | SHORT | NONE</t>
    <phoneticPr fontId="6" type="noConversion"/>
  </si>
  <si>
    <t>SHORT</t>
    <phoneticPr fontId="6" type="noConversion"/>
  </si>
  <si>
    <t>닉네임을 Full Name 혹은 Short Name 형태로 표시할지와
혹은 아예 사용하지 않을 지에 대한 여부 결정</t>
    <phoneticPr fontId="6" type="noConversion"/>
  </si>
  <si>
    <t>[가이드라인]</t>
    <phoneticPr fontId="6" type="noConversion"/>
  </si>
  <si>
    <t>▶(선택 양식)config에 대한 정의가 필요한 경우 해당 양식을 참고하여 설계한다.</t>
    <phoneticPr fontId="6" type="noConversion"/>
  </si>
  <si>
    <t>▶설정파일(Property, Config) 내용 중에 중요한 부분을 기재토록 함(ex. Damon 설정 값)</t>
    <phoneticPr fontId="6" type="noConversion"/>
  </si>
  <si>
    <t>▶영역 부분은 Property들을 성격에 따라서 그룹핑하여 쉽게 원하는 Property를 찾아갈 수 있도록 정의함</t>
    <phoneticPr fontId="6" type="noConversion"/>
  </si>
  <si>
    <t>▶프러퍼티명 부분은 설정파일에서 찾고자 하는 값을 검색하기 위해 사용되는 Unique한 변수명</t>
    <phoneticPr fontId="6" type="noConversion"/>
  </si>
  <si>
    <t>▶프러퍼티값 부분은 프러퍼티명으로 검색했을 때 리턴받게 되는 실제 데이터값</t>
    <phoneticPr fontId="6" type="noConversion"/>
  </si>
  <si>
    <t xml:space="preserve"> - 만약 특정한 값 중에 반드시 하나의 값이어야 하는 경우는 "|"으로 올 수 있는 값들을 나열토록 함</t>
    <phoneticPr fontId="6" type="noConversion"/>
  </si>
  <si>
    <t>Xplatform(선택)</t>
    <phoneticPr fontId="6" type="noConversion"/>
  </si>
  <si>
    <t>Query ID</t>
    <phoneticPr fontId="6" type="noConversion"/>
  </si>
  <si>
    <t>Query</t>
    <phoneticPr fontId="6" type="noConversion"/>
  </si>
  <si>
    <t xml:space="preserve">▶Screen Object를 DB의 물리명 또는 논리명으로 매핑한다. </t>
    <phoneticPr fontId="6" type="noConversion"/>
  </si>
  <si>
    <t xml:space="preserve">▶calcuration은 DB나 화면에 없는 필드를 계산하여 나타낼때 계산내용을 설명한다. </t>
    <phoneticPr fontId="6" type="noConversion"/>
  </si>
  <si>
    <t xml:space="preserve">▶calcuration 설명시 화면필드와 DB칼럼이 동일한 경우 화면 필드는 ( ), DB칼럼은 &lt;&gt;으로 표시한다. </t>
    <phoneticPr fontId="6" type="noConversion"/>
  </si>
  <si>
    <t xml:space="preserve"> - &lt;테이블명.칼럼명&gt; 혹은 테이블명을 생략해도 설명이 가능한 경우 &lt;칼럼명&gt;, 여러 개 나열의 경우 &lt;칼럼1, 칼럼2~~&gt; </t>
    <phoneticPr fontId="6" type="noConversion"/>
  </si>
  <si>
    <t xml:space="preserve"> - &lt;CUSTOMER.CARD_NO&gt; </t>
    <phoneticPr fontId="6" type="noConversion"/>
  </si>
  <si>
    <t>▶쿼리를 직접 제공하는 경우 표안에 Query ID를 적시하고, 하단 Query표에 쿼리를 제공한다.</t>
    <phoneticPr fontId="6" type="noConversion"/>
  </si>
  <si>
    <t xml:space="preserve"> - 쿼리나 프로시져는 별도 sheet로 추가해서 제공할 수 있다. </t>
    <phoneticPr fontId="6" type="noConversion"/>
  </si>
  <si>
    <t xml:space="preserve"> </t>
    <phoneticPr fontId="6" type="noConversion"/>
  </si>
  <si>
    <t xml:space="preserve"> - 쿼리나 프로시져를 설계자가 제공하더라도, 처리로직에 대한 설명은 문서로 파악가능하도록 설명되어야 한다. logic sheet에 설명</t>
    <phoneticPr fontId="6" type="noConversion"/>
  </si>
  <si>
    <t>UT_TC_002</t>
  </si>
  <si>
    <t>UT_TC_003</t>
  </si>
  <si>
    <t>UT_TC_004</t>
  </si>
  <si>
    <t>UT_TC_005</t>
  </si>
  <si>
    <t>UT_TC_006</t>
  </si>
  <si>
    <t>UT_TC_007</t>
  </si>
  <si>
    <t>UT_TC_008</t>
  </si>
  <si>
    <t>UT_TC_009</t>
  </si>
  <si>
    <t>UT_TC_010</t>
  </si>
  <si>
    <t>정상</t>
  </si>
  <si>
    <t>Pass</t>
  </si>
  <si>
    <t>[가이드라인]</t>
    <phoneticPr fontId="6" type="noConversion"/>
  </si>
  <si>
    <t xml:space="preserve">※ 도출한 테스트 내역("테스트ID"~"연관모듈/시스템")은 기능 삭제 전까지 유지. "개발자 Test"~"조치결과"영역까지 이력관리(변경 된 일부 테스트 내역만 테스트 시 전체 테스트 내역("테스트ID"~"연관모듈/시스템")은 유지한 상태로  "개발자 Test"~"조치결과"에 결과 기입) </t>
    <phoneticPr fontId="6" type="noConversion"/>
  </si>
  <si>
    <t>(예 : UT_TC001~010까지 도출 된 후 UT_TC_009 테스트만 필요한 경우 UT_TC_001~010 테스트 내역("테스트ID"~"연관 모듈/시스템")은 유지하고 테스트 결과는 009에 해당하는 결과만 기입</t>
    <phoneticPr fontId="14" type="noConversion"/>
  </si>
  <si>
    <t>※ "EVT_NO"~ 테스트 실행 내 "설계자 Test or 동료 Cross-CK"까지 필수, 그외 항목은 프로젝트별 정의하여 사용 가능(이력 관리 필요)</t>
    <phoneticPr fontId="6" type="noConversion"/>
  </si>
  <si>
    <t>※ 운영단계에서 기능변경시 테스트케이스 추가</t>
    <phoneticPr fontId="6" type="noConversion"/>
  </si>
  <si>
    <t xml:space="preserve">※ 테스트 실행 영역의 "작성자명", "테스트 결과"  항목 작성 필수 </t>
    <phoneticPr fontId="14" type="noConversion"/>
  </si>
  <si>
    <r>
      <t xml:space="preserve">     ▶ 기 등록된 프로그램 설계문서 작성 시  </t>
    </r>
    <r>
      <rPr>
        <b/>
        <sz val="10"/>
        <color indexed="10"/>
        <rFont val="맑은 고딕"/>
        <family val="3"/>
        <charset val="129"/>
      </rPr>
      <t>기존 내용 확인 불가의 경우.</t>
    </r>
    <phoneticPr fontId="14" type="noConversion"/>
  </si>
  <si>
    <t xml:space="preserve">       -. 테스트 실행 영역 낵 작성자 명 :  작성자 본인</t>
    <phoneticPr fontId="14" type="noConversion"/>
  </si>
  <si>
    <t>▶구분 : 통합, 단위</t>
    <phoneticPr fontId="6" type="noConversion"/>
  </si>
  <si>
    <t>▶테스트 ID : 통합(IT_TC_3자리숫자넘버링), 단위(UT_TC_3자리숫자넘버링)</t>
    <phoneticPr fontId="6" type="noConversion"/>
  </si>
  <si>
    <t xml:space="preserve">통합 테스트 경로 : </t>
    <phoneticPr fontId="14" type="noConversion"/>
  </si>
  <si>
    <t>여기에 경로 작성(통합테스트가 없을 시 없음으로 기록)</t>
    <phoneticPr fontId="14" type="noConversion"/>
  </si>
  <si>
    <t>■ 테스트 계획/결과서</t>
    <phoneticPr fontId="6" type="noConversion"/>
  </si>
  <si>
    <t>(*) 필수입력</t>
    <phoneticPr fontId="14" type="noConversion"/>
  </si>
  <si>
    <t>테스트 설계</t>
    <phoneticPr fontId="14" type="noConversion"/>
  </si>
  <si>
    <t>테스트 실행</t>
    <phoneticPr fontId="14" type="noConversion"/>
  </si>
  <si>
    <t>결함 조치</t>
    <phoneticPr fontId="14" type="noConversion"/>
  </si>
  <si>
    <t>구분(*)</t>
    <phoneticPr fontId="14" type="noConversion"/>
  </si>
  <si>
    <t>테스트 ID(*)</t>
    <phoneticPr fontId="14" type="noConversion"/>
  </si>
  <si>
    <t>화면 ID 또는 화면명</t>
    <phoneticPr fontId="14" type="noConversion"/>
  </si>
  <si>
    <t>테스트 내역(*)</t>
    <phoneticPr fontId="14" type="noConversion"/>
  </si>
  <si>
    <t>테스트케이스 명(*)</t>
    <phoneticPr fontId="14" type="noConversion"/>
  </si>
  <si>
    <t>테스트유형(*)</t>
    <phoneticPr fontId="14" type="noConversion"/>
  </si>
  <si>
    <t>전제조건</t>
    <phoneticPr fontId="14" type="noConversion"/>
  </si>
  <si>
    <t>입력 데이터(*)</t>
    <phoneticPr fontId="14" type="noConversion"/>
  </si>
  <si>
    <t>기대 결과(*)</t>
    <phoneticPr fontId="6" type="noConversion"/>
  </si>
  <si>
    <t>연관
모듈/시스템</t>
    <phoneticPr fontId="14" type="noConversion"/>
  </si>
  <si>
    <t>(작성자명)</t>
    <phoneticPr fontId="14" type="noConversion"/>
  </si>
  <si>
    <t>결함내역</t>
    <phoneticPr fontId="14" type="noConversion"/>
  </si>
  <si>
    <t>결함유형</t>
    <phoneticPr fontId="6" type="noConversion"/>
  </si>
  <si>
    <t>조치 결과</t>
    <phoneticPr fontId="6" type="noConversion"/>
  </si>
  <si>
    <t>개발자 Test</t>
    <phoneticPr fontId="14" type="noConversion"/>
  </si>
  <si>
    <t>설계자 Test or
동료 Cross-CK</t>
    <phoneticPr fontId="14" type="noConversion"/>
  </si>
  <si>
    <t>단위</t>
    <phoneticPr fontId="14" type="noConversion"/>
  </si>
  <si>
    <t>UT_TC_001</t>
    <phoneticPr fontId="6" type="noConversion"/>
  </si>
  <si>
    <t xml:space="preserve">▶단위 테스트 항목은 설계자가 작성. 설계/개발 분리 시 설계자, 설계/개발 미 분리 시 타 인력은 테스트 실행 영역 내 "설계자 Test or 동료 Cross-CK" 테스트 결과 작성 </t>
    <phoneticPr fontId="6" type="noConversion"/>
  </si>
  <si>
    <t>▶단위 테스트 기준</t>
    <phoneticPr fontId="6" type="noConversion"/>
  </si>
  <si>
    <r>
      <t>*</t>
    </r>
    <r>
      <rPr>
        <sz val="10"/>
        <rFont val="맑은 고딕"/>
        <family val="3"/>
        <charset val="129"/>
      </rPr>
      <t>개발자가 개발한 단위 기능(Function)의 정상Case/비정상Case Test /*“비정상=예외=실패”라고도 함*/</t>
    </r>
    <phoneticPr fontId="6" type="noConversion"/>
  </si>
  <si>
    <t>*개발자가 개발한 범위에서의 I/F Test</t>
    <phoneticPr fontId="6" type="noConversion"/>
  </si>
  <si>
    <t>▶통합 테스트 기준</t>
    <phoneticPr fontId="6" type="noConversion"/>
  </si>
  <si>
    <r>
      <t>*</t>
    </r>
    <r>
      <rPr>
        <sz val="10"/>
        <rFont val="맑은 고딕"/>
        <family val="3"/>
        <charset val="129"/>
      </rPr>
      <t xml:space="preserve">화면 ⇔ 화면 : 개발자가 변경하지 않은 화면과의 I/F Test (모듈 내 통합)
</t>
    </r>
    <phoneticPr fontId="6" type="noConversion"/>
  </si>
  <si>
    <t xml:space="preserve">*모듈 ⇔ 모듈 : 개발 화면의 모듈과 연계되는 타 모듈과의 I/F Test (모듈 외 통합)
</t>
    <phoneticPr fontId="6" type="noConversion"/>
  </si>
  <si>
    <r>
      <t>*</t>
    </r>
    <r>
      <rPr>
        <sz val="10"/>
        <rFont val="맑은 고딕"/>
        <family val="3"/>
        <charset val="129"/>
      </rPr>
      <t xml:space="preserve">시스템 ⇔ 시스템 : 개발 화면의 시스템과 연계되는 타 시스템과의 I/F Test (모듈 외 통합)
</t>
    </r>
    <phoneticPr fontId="6" type="noConversion"/>
  </si>
  <si>
    <t xml:space="preserve">*시스템 ⇔ 인프라 : 시스템과 단말/기기 등과의 I/F Test (모듈 외 통합)
</t>
    <phoneticPr fontId="6" type="noConversion"/>
  </si>
  <si>
    <t>EVT
No</t>
    <phoneticPr fontId="6" type="noConversion"/>
  </si>
  <si>
    <t>단위</t>
    <phoneticPr fontId="14" type="noConversion"/>
  </si>
  <si>
    <t>UT_TC_001</t>
    <phoneticPr fontId="14" type="noConversion"/>
  </si>
  <si>
    <t>검색logic &gt; Row 4</t>
    <phoneticPr fontId="14" type="noConversion"/>
  </si>
  <si>
    <t>- 입고대상 구매오더가 조회됨을 확인함</t>
    <phoneticPr fontId="14" type="noConversion"/>
  </si>
  <si>
    <t>-</t>
    <phoneticPr fontId="14" type="noConversion"/>
  </si>
  <si>
    <t>정상</t>
    <phoneticPr fontId="14" type="noConversion"/>
  </si>
  <si>
    <t>UT_TC_011</t>
  </si>
  <si>
    <t>결함 유입 경로</t>
    <phoneticPr fontId="14" type="noConversion"/>
  </si>
  <si>
    <t>결함 유입 세부 경로</t>
    <phoneticPr fontId="14" type="noConversion"/>
  </si>
  <si>
    <t>기획/정책 결정 오류</t>
    <phoneticPr fontId="14" type="noConversion"/>
  </si>
  <si>
    <t>서비스 기획, 정책, 법규로 인해서 제약이 발생된 경우</t>
    <phoneticPr fontId="14" type="noConversion"/>
  </si>
  <si>
    <t>요구사항 오류</t>
    <phoneticPr fontId="14" type="noConversion"/>
  </si>
  <si>
    <t>요구사항이 명확하지 않아 의도와 다르게 구현되어 유발된 경우</t>
    <phoneticPr fontId="14" type="noConversion"/>
  </si>
  <si>
    <t>프로그램 설계 오류</t>
    <phoneticPr fontId="14" type="noConversion"/>
  </si>
  <si>
    <t>설계 단계에서 결함이 유발된 경우</t>
    <phoneticPr fontId="14" type="noConversion"/>
  </si>
  <si>
    <t>화면 설계 오류</t>
    <phoneticPr fontId="14" type="noConversion"/>
  </si>
  <si>
    <t>데이터 설계 및 변환 오류</t>
    <phoneticPr fontId="14" type="noConversion"/>
  </si>
  <si>
    <t>코드 구현 오류</t>
    <phoneticPr fontId="14" type="noConversion"/>
  </si>
  <si>
    <t>개발 단계의 코딩에서 결함이 유발된 경우</t>
    <phoneticPr fontId="14" type="noConversion"/>
  </si>
  <si>
    <t>UI/UX</t>
    <phoneticPr fontId="14" type="noConversion"/>
  </si>
  <si>
    <t>UI/UX로 인하여 발생된 경우</t>
    <phoneticPr fontId="14" type="noConversion"/>
  </si>
  <si>
    <t>테스트 오류</t>
    <phoneticPr fontId="14" type="noConversion"/>
  </si>
  <si>
    <t>테스트 데이터, 테스트 케이스, 테스트 실행, 테스트 환경에서 오류가 유발된 경우</t>
    <phoneticPr fontId="14" type="noConversion"/>
  </si>
  <si>
    <t>성능/보안 오류</t>
    <phoneticPr fontId="14" type="noConversion"/>
  </si>
  <si>
    <t>시스템 속도/사용 권한 등의 문제로 유발된 경우</t>
    <phoneticPr fontId="14" type="noConversion"/>
  </si>
  <si>
    <t>표준 미준수</t>
    <phoneticPr fontId="14" type="noConversion"/>
  </si>
  <si>
    <t>표준 프로세스 미준수로 인하여 결함이 유발된 경우</t>
    <phoneticPr fontId="14" type="noConversion"/>
  </si>
  <si>
    <t>구분</t>
    <phoneticPr fontId="14" type="noConversion"/>
  </si>
  <si>
    <t>설명</t>
    <phoneticPr fontId="14" type="noConversion"/>
  </si>
  <si>
    <t>결함아님</t>
    <phoneticPr fontId="14" type="noConversion"/>
  </si>
  <si>
    <t>결함보고자가 결함으로 판단하였으나, 관련자 회의를 통해서 결함이 아닌 것으로 판단된 상태</t>
    <phoneticPr fontId="14" type="noConversion"/>
  </si>
  <si>
    <t>조치중</t>
    <phoneticPr fontId="14" type="noConversion"/>
  </si>
  <si>
    <t>보고된 결함에 대해서 처리담당자가 원인을 분석하고 처리중인 상태</t>
    <phoneticPr fontId="14" type="noConversion"/>
  </si>
  <si>
    <t>조치완료</t>
    <phoneticPr fontId="14" type="noConversion"/>
  </si>
  <si>
    <t>결함 조치가가 처리담당자에 의해서 원인 조치가 완료되고 승인자에게 확인/승인된 상태</t>
    <phoneticPr fontId="14" type="noConversion"/>
  </si>
  <si>
    <t>정보부족</t>
    <phoneticPr fontId="14" type="noConversion"/>
  </si>
  <si>
    <t>보고된 결함이 그 원인을 파악하기에는 정보가 부족하여 결함을 다시 확인할 수 없는 상태</t>
    <phoneticPr fontId="14" type="noConversion"/>
  </si>
  <si>
    <t>관찰중</t>
    <phoneticPr fontId="14" type="noConversion"/>
  </si>
  <si>
    <t>보고된 결함이 다시 유발되지 않아 재현이 불가하여 관찰중인 상태</t>
    <phoneticPr fontId="14" type="noConversion"/>
  </si>
  <si>
    <t>검색</t>
    <phoneticPr fontId="14" type="noConversion"/>
  </si>
  <si>
    <t>OneHR</t>
    <phoneticPr fontId="6" type="noConversion"/>
  </si>
  <si>
    <t>화면ID</t>
    <phoneticPr fontId="7" type="noConversion"/>
  </si>
  <si>
    <t>프로그램명</t>
    <phoneticPr fontId="7" type="noConversion"/>
  </si>
  <si>
    <t>소스관리</t>
    <phoneticPr fontId="7" type="noConversion"/>
  </si>
  <si>
    <t>서비스오퍼링</t>
    <phoneticPr fontId="7" type="noConversion"/>
  </si>
  <si>
    <t>내용</t>
    <phoneticPr fontId="7" type="noConversion"/>
  </si>
  <si>
    <t>최초 작성</t>
    <phoneticPr fontId="6" type="noConversion"/>
  </si>
  <si>
    <t>C/R/U/D 권한(전체권한)</t>
    <phoneticPr fontId="6" type="noConversion"/>
  </si>
  <si>
    <t>Screen 영역</t>
    <phoneticPr fontId="6" type="noConversion"/>
  </si>
  <si>
    <t>Screen Object</t>
    <phoneticPr fontId="6" type="noConversion"/>
  </si>
  <si>
    <t>속성</t>
    <phoneticPr fontId="6" type="noConversion"/>
  </si>
  <si>
    <t>Default(초기화)</t>
    <phoneticPr fontId="6" type="noConversion"/>
  </si>
  <si>
    <t>필수</t>
    <phoneticPr fontId="6" type="noConversion"/>
  </si>
  <si>
    <t>Validation</t>
    <phoneticPr fontId="6" type="noConversion"/>
  </si>
  <si>
    <t>Event</t>
    <phoneticPr fontId="6" type="noConversion"/>
  </si>
  <si>
    <t>Lov</t>
    <phoneticPr fontId="6" type="noConversion"/>
  </si>
  <si>
    <t>검색</t>
    <phoneticPr fontId="6" type="noConversion"/>
  </si>
  <si>
    <t>추가</t>
    <phoneticPr fontId="6" type="noConversion"/>
  </si>
  <si>
    <t>저장</t>
    <phoneticPr fontId="6" type="noConversion"/>
  </si>
  <si>
    <t xml:space="preserve">output : </t>
    <phoneticPr fontId="6" type="noConversion"/>
  </si>
  <si>
    <t>input :</t>
    <phoneticPr fontId="6" type="noConversion"/>
  </si>
  <si>
    <t>People Tools</t>
    <phoneticPr fontId="6" type="noConversion"/>
  </si>
  <si>
    <t>Record</t>
    <phoneticPr fontId="6" type="noConversion"/>
  </si>
  <si>
    <t>Field</t>
    <phoneticPr fontId="6" type="noConversion"/>
  </si>
  <si>
    <t>-</t>
    <phoneticPr fontId="6" type="noConversion"/>
  </si>
  <si>
    <t>One HR_근태</t>
    <phoneticPr fontId="6" type="noConversion"/>
  </si>
  <si>
    <t>근무조 등록이 되어 있어야 함.</t>
    <phoneticPr fontId="14" type="noConversion"/>
  </si>
  <si>
    <t>회사: KBN, BU:KBNBU</t>
    <phoneticPr fontId="14" type="noConversion"/>
  </si>
  <si>
    <t>저장logic &gt; Row 1</t>
    <phoneticPr fontId="14" type="noConversion"/>
  </si>
  <si>
    <t>저장</t>
    <phoneticPr fontId="14" type="noConversion"/>
  </si>
  <si>
    <t>기준관리 데이터 입력</t>
    <phoneticPr fontId="6" type="noConversion"/>
  </si>
  <si>
    <t>- 기준데이터 입력</t>
    <phoneticPr fontId="14" type="noConversion"/>
  </si>
  <si>
    <t>- 시간선택근로 데이터가 정상적으로 저장 된다.</t>
    <phoneticPr fontId="6" type="noConversion"/>
  </si>
  <si>
    <t>김기현</t>
    <phoneticPr fontId="6" type="noConversion"/>
  </si>
  <si>
    <t>* 계열사 인사 총괄 담당자</t>
    <phoneticPr fontId="6" type="noConversion"/>
  </si>
  <si>
    <t>* 계열사 근태 담당자</t>
    <phoneticPr fontId="6" type="noConversion"/>
  </si>
  <si>
    <t>*기본화면</t>
    <phoneticPr fontId="6" type="noConversion"/>
  </si>
  <si>
    <t>■ 추가설명 (선택)</t>
  </si>
  <si>
    <t>요 일</t>
    <phoneticPr fontId="36" type="noConversion"/>
  </si>
  <si>
    <t>월요일</t>
  </si>
  <si>
    <t>화요일</t>
  </si>
  <si>
    <t>수요일</t>
  </si>
  <si>
    <t>목요일</t>
  </si>
  <si>
    <t>금요일</t>
  </si>
  <si>
    <t>토요일</t>
  </si>
  <si>
    <t>일요일</t>
  </si>
  <si>
    <t>일 자</t>
    <phoneticPr fontId="36" type="noConversion"/>
  </si>
  <si>
    <t>형 태</t>
    <phoneticPr fontId="36" type="noConversion"/>
  </si>
  <si>
    <t>근무시간</t>
    <phoneticPr fontId="33" type="noConversion"/>
  </si>
  <si>
    <t>근무</t>
    <phoneticPr fontId="36" type="noConversion"/>
  </si>
  <si>
    <t>휴일</t>
    <phoneticPr fontId="33" type="noConversion"/>
  </si>
  <si>
    <t>휴무(휴일대체)</t>
    <phoneticPr fontId="36" type="noConversion"/>
  </si>
  <si>
    <t>근무(휴일대체)</t>
    <phoneticPr fontId="36" type="noConversion"/>
  </si>
  <si>
    <t>개인별근로계획서신청</t>
    <phoneticPr fontId="6" type="noConversion"/>
  </si>
  <si>
    <t>적용기간</t>
    <phoneticPr fontId="6" type="noConversion"/>
  </si>
  <si>
    <t>계</t>
    <phoneticPr fontId="6" type="noConversion"/>
  </si>
  <si>
    <t>근로기준법 기준
(A)</t>
    <phoneticPr fontId="6" type="noConversion"/>
  </si>
  <si>
    <t>연차/공휴일
(B)</t>
    <phoneticPr fontId="6" type="noConversion"/>
  </si>
  <si>
    <t>(평균)</t>
    <phoneticPr fontId="6" type="noConversion"/>
  </si>
  <si>
    <t>근무시간</t>
    <phoneticPr fontId="6" type="noConversion"/>
  </si>
  <si>
    <t>합계</t>
    <phoneticPr fontId="6" type="noConversion"/>
  </si>
  <si>
    <t>주간</t>
    <phoneticPr fontId="6" type="noConversion"/>
  </si>
  <si>
    <t>신청안내</t>
    <phoneticPr fontId="6" type="noConversion"/>
  </si>
  <si>
    <t>2018-07</t>
    <phoneticPr fontId="6" type="noConversion"/>
  </si>
  <si>
    <t>성명(사번)</t>
    <phoneticPr fontId="33" type="noConversion"/>
  </si>
  <si>
    <t>성명(사번)</t>
    <phoneticPr fontId="6" type="noConversion"/>
  </si>
  <si>
    <t>부서</t>
    <phoneticPr fontId="33" type="noConversion"/>
  </si>
  <si>
    <t>인사팀</t>
    <phoneticPr fontId="6" type="noConversion"/>
  </si>
  <si>
    <t>직급</t>
    <phoneticPr fontId="33" type="noConversion"/>
  </si>
  <si>
    <t>차장</t>
    <phoneticPr fontId="6" type="noConversion"/>
  </si>
  <si>
    <t>직책</t>
    <phoneticPr fontId="33" type="noConversion"/>
  </si>
  <si>
    <t>계획년도</t>
    <phoneticPr fontId="33" type="noConversion"/>
  </si>
  <si>
    <t>근무계획작성</t>
    <phoneticPr fontId="6" type="noConversion"/>
  </si>
  <si>
    <t>차수</t>
    <phoneticPr fontId="33" type="noConversion"/>
  </si>
  <si>
    <t>2018</t>
    <phoneticPr fontId="6" type="noConversion"/>
  </si>
  <si>
    <t>휴무(연차)</t>
    <phoneticPr fontId="36" type="noConversion"/>
  </si>
  <si>
    <t>시간제 유형</t>
    <phoneticPr fontId="33" type="noConversion"/>
  </si>
  <si>
    <t>근무계획현황</t>
    <phoneticPr fontId="6" type="noConversion"/>
  </si>
  <si>
    <t>연평균(월별일수)</t>
    <phoneticPr fontId="6" type="noConversion"/>
  </si>
  <si>
    <t>연평균(근로시간)</t>
    <phoneticPr fontId="6" type="noConversion"/>
  </si>
  <si>
    <t>1개월</t>
    <phoneticPr fontId="6" type="noConversion"/>
  </si>
  <si>
    <t>1일근무시간</t>
    <phoneticPr fontId="6" type="noConversion"/>
  </si>
  <si>
    <t>예)</t>
    <phoneticPr fontId="6" type="noConversion"/>
  </si>
  <si>
    <t>저장 logic</t>
    <phoneticPr fontId="6" type="noConversion"/>
  </si>
  <si>
    <t>삭제 logic</t>
    <phoneticPr fontId="6" type="noConversion"/>
  </si>
  <si>
    <t>서버(PSI)</t>
    <phoneticPr fontId="6" type="noConversion"/>
  </si>
  <si>
    <t xml:space="preserve">process : </t>
    <phoneticPr fontId="6" type="noConversion"/>
  </si>
  <si>
    <t>[MSG(C)] 저장하시겠습니까?</t>
    <phoneticPr fontId="6" type="noConversion"/>
  </si>
  <si>
    <t>[MSG(C)] 삭제하시겠습니까?</t>
    <phoneticPr fontId="6" type="noConversion"/>
  </si>
  <si>
    <t>근무계획변경 logic</t>
    <phoneticPr fontId="6" type="noConversion"/>
  </si>
  <si>
    <t>화면 Event</t>
    <phoneticPr fontId="6" type="noConversion"/>
  </si>
  <si>
    <t>exception : False</t>
    <phoneticPr fontId="6" type="noConversion"/>
  </si>
  <si>
    <t>output : True</t>
    <phoneticPr fontId="6" type="noConversion"/>
  </si>
  <si>
    <t>input : MAP(신청서 master,  근무계획 Master)</t>
    <phoneticPr fontId="6" type="noConversion"/>
  </si>
  <si>
    <t>1. 저장중인 내역 중 개인별근로계획서신청 정보를 삭제한다.</t>
    <phoneticPr fontId="6" type="noConversion"/>
  </si>
  <si>
    <t>input : MAP(신청자정보 master, 근무계획 Master)</t>
    <phoneticPr fontId="6" type="noConversion"/>
  </si>
  <si>
    <t>화면 노출 아님</t>
    <phoneticPr fontId="6" type="noConversion"/>
  </si>
  <si>
    <t>* 일반사용자</t>
    <phoneticPr fontId="6" type="noConversion"/>
  </si>
  <si>
    <t>근무(휴일)</t>
    <phoneticPr fontId="33" type="noConversion"/>
  </si>
  <si>
    <t>근무계획기간</t>
    <phoneticPr fontId="33" type="noConversion"/>
  </si>
  <si>
    <t xml:space="preserve">                       ~</t>
    <phoneticPr fontId="6" type="noConversion"/>
  </si>
  <si>
    <t>세트</t>
    <phoneticPr fontId="6" type="noConversion"/>
  </si>
  <si>
    <t>표준단위기간</t>
    <phoneticPr fontId="33" type="noConversion"/>
  </si>
  <si>
    <t>실제근무
(B)</t>
    <phoneticPr fontId="6" type="noConversion"/>
  </si>
  <si>
    <t>2주이내</t>
    <phoneticPr fontId="33" type="noConversion"/>
  </si>
  <si>
    <t>3세트</t>
    <phoneticPr fontId="6" type="noConversion"/>
  </si>
  <si>
    <t>단위기간</t>
    <phoneticPr fontId="6" type="noConversion"/>
  </si>
  <si>
    <t>월별</t>
    <phoneticPr fontId="6" type="noConversion"/>
  </si>
  <si>
    <t>1. 근무계획기간은 시작일자만 수정이 가능하고 종료일자는 표준단위기간 * 세트로 날짜 자동 계산</t>
    <phoneticPr fontId="6" type="noConversion"/>
  </si>
  <si>
    <t>2. 근무계획가간의 시작일자는 이전근무계획의 종료일 +1일로 자동 세팅, 단 오늘날짜보다 작으면 공백(혹은 오늘날짜), 이전계획이 없으면 공백(혹은 오늘날짜)</t>
    <phoneticPr fontId="6" type="noConversion"/>
  </si>
  <si>
    <t>3. 근무계획의 형태는 근무/근무(반차)/근무(휴일대체)/휴무(휴일대체)/휴무(연차)로 관리되며, 신청자가 근무계획에서 선택 변경 할수 있는 항목은 근무/근무(반차)이다.</t>
    <phoneticPr fontId="6" type="noConversion"/>
  </si>
  <si>
    <t>KLLPJ_12010_01</t>
    <phoneticPr fontId="6" type="noConversion"/>
  </si>
  <si>
    <t>글로벌, 글로벌외 화면 통합</t>
    <phoneticPr fontId="6" type="noConversion"/>
  </si>
  <si>
    <t>유급휴가/공휴일</t>
    <phoneticPr fontId="6" type="noConversion"/>
  </si>
  <si>
    <t>총한도</t>
    <phoneticPr fontId="6" type="noConversion"/>
  </si>
  <si>
    <t>총합계</t>
    <phoneticPr fontId="6" type="noConversion"/>
  </si>
  <si>
    <t>주평균</t>
    <phoneticPr fontId="6" type="noConversion"/>
  </si>
  <si>
    <t>1) 회사가 글로벌인 경우,</t>
    <phoneticPr fontId="6" type="noConversion"/>
  </si>
  <si>
    <t>2) 회사가 글로벌이 아닌 경우,</t>
    <phoneticPr fontId="6" type="noConversion"/>
  </si>
  <si>
    <t>요 일</t>
    <phoneticPr fontId="36" type="noConversion"/>
  </si>
  <si>
    <t>주간</t>
    <phoneticPr fontId="6" type="noConversion"/>
  </si>
  <si>
    <t>일 자</t>
    <phoneticPr fontId="36" type="noConversion"/>
  </si>
  <si>
    <t>합계</t>
    <phoneticPr fontId="6" type="noConversion"/>
  </si>
  <si>
    <t>형 태</t>
    <phoneticPr fontId="36" type="noConversion"/>
  </si>
  <si>
    <t>연장 시작 / 종료</t>
    <phoneticPr fontId="36" type="noConversion"/>
  </si>
  <si>
    <t>연장 시간</t>
    <phoneticPr fontId="33" type="noConversion"/>
  </si>
  <si>
    <t>휴무(휴일대체)</t>
    <phoneticPr fontId="36" type="noConversion"/>
  </si>
  <si>
    <t>형 태</t>
    <phoneticPr fontId="36" type="noConversion"/>
  </si>
  <si>
    <t>휴무(연차)</t>
    <phoneticPr fontId="36" type="noConversion"/>
  </si>
  <si>
    <t>근무</t>
    <phoneticPr fontId="36" type="noConversion"/>
  </si>
  <si>
    <t>연장 시작 / 종료</t>
    <phoneticPr fontId="36" type="noConversion"/>
  </si>
  <si>
    <t>연장 시간</t>
    <phoneticPr fontId="33" type="noConversion"/>
  </si>
  <si>
    <t>일 자</t>
    <phoneticPr fontId="36" type="noConversion"/>
  </si>
  <si>
    <t>근무시간</t>
    <phoneticPr fontId="33" type="noConversion"/>
  </si>
  <si>
    <t xml:space="preserve">     위와 같이 탄력적 근로시간제를 적용하는 것에 동의합니다. </t>
    <phoneticPr fontId="33" type="noConversion"/>
  </si>
  <si>
    <t>공통</t>
    <phoneticPr fontId="6" type="noConversion"/>
  </si>
  <si>
    <t>*근무H=(종료시간-시작시간)-휴게시간 / 연장H=(종료시간-시작시간)-휴게시간</t>
    <phoneticPr fontId="6" type="noConversion"/>
  </si>
  <si>
    <t>Master 버튼</t>
    <phoneticPr fontId="6" type="noConversion"/>
  </si>
  <si>
    <t>근무계획변경</t>
    <phoneticPr fontId="6" type="noConversion"/>
  </si>
  <si>
    <t>저장</t>
    <phoneticPr fontId="6" type="noConversion"/>
  </si>
  <si>
    <t>삭제</t>
    <phoneticPr fontId="6" type="noConversion"/>
  </si>
  <si>
    <t>제출</t>
    <phoneticPr fontId="6" type="noConversion"/>
  </si>
  <si>
    <t>버튼</t>
    <phoneticPr fontId="6" type="noConversion"/>
  </si>
  <si>
    <t>비활성</t>
    <phoneticPr fontId="6" type="noConversion"/>
  </si>
  <si>
    <t>활성</t>
    <phoneticPr fontId="6" type="noConversion"/>
  </si>
  <si>
    <t>닫기</t>
    <phoneticPr fontId="6" type="noConversion"/>
  </si>
  <si>
    <t>Master 영역</t>
    <phoneticPr fontId="6" type="noConversion"/>
  </si>
  <si>
    <t>계획년도</t>
    <phoneticPr fontId="6" type="noConversion"/>
  </si>
  <si>
    <t>차수</t>
    <phoneticPr fontId="6" type="noConversion"/>
  </si>
  <si>
    <t>성명(사번)</t>
    <phoneticPr fontId="6" type="noConversion"/>
  </si>
  <si>
    <t>부서</t>
    <phoneticPr fontId="6" type="noConversion"/>
  </si>
  <si>
    <t>직급</t>
    <phoneticPr fontId="6" type="noConversion"/>
  </si>
  <si>
    <t>직책</t>
    <phoneticPr fontId="6" type="noConversion"/>
  </si>
  <si>
    <t>시간제유형</t>
    <phoneticPr fontId="6" type="noConversion"/>
  </si>
  <si>
    <t>시간제유형코드</t>
    <phoneticPr fontId="6" type="noConversion"/>
  </si>
  <si>
    <t>표준단위기간유형코드</t>
    <phoneticPr fontId="6" type="noConversion"/>
  </si>
  <si>
    <t>표준단위기간</t>
    <phoneticPr fontId="6" type="noConversion"/>
  </si>
  <si>
    <t>세트</t>
    <phoneticPr fontId="6" type="noConversion"/>
  </si>
  <si>
    <t>근무계획기간(시작)</t>
    <phoneticPr fontId="6" type="noConversion"/>
  </si>
  <si>
    <t>근무계획기간(종료)</t>
    <phoneticPr fontId="6" type="noConversion"/>
  </si>
  <si>
    <t>단위기간</t>
    <phoneticPr fontId="6" type="noConversion"/>
  </si>
  <si>
    <t>근로기준법기준(A)</t>
    <phoneticPr fontId="6" type="noConversion"/>
  </si>
  <si>
    <t>연차/공휴일(B)</t>
    <phoneticPr fontId="6" type="noConversion"/>
  </si>
  <si>
    <t>연차/공휴일제외(A-B)</t>
    <phoneticPr fontId="6" type="noConversion"/>
  </si>
  <si>
    <t>글로벌 근로계획현황(월별) Grid 영역</t>
    <phoneticPr fontId="6" type="noConversion"/>
  </si>
  <si>
    <t>월별</t>
    <phoneticPr fontId="6" type="noConversion"/>
  </si>
  <si>
    <t>급여근무(A)</t>
    <phoneticPr fontId="6" type="noConversion"/>
  </si>
  <si>
    <t>실제근무(B)</t>
    <phoneticPr fontId="6" type="noConversion"/>
  </si>
  <si>
    <t>차이(A-B)</t>
    <phoneticPr fontId="6" type="noConversion"/>
  </si>
  <si>
    <t>계</t>
    <phoneticPr fontId="6" type="noConversion"/>
  </si>
  <si>
    <t>(평균)</t>
    <phoneticPr fontId="6" type="noConversion"/>
  </si>
  <si>
    <t>단위기간 총한도</t>
    <phoneticPr fontId="6" type="noConversion"/>
  </si>
  <si>
    <t>단위기간 총합계</t>
    <phoneticPr fontId="6" type="noConversion"/>
  </si>
  <si>
    <t>단위기간 주평균</t>
    <phoneticPr fontId="6" type="noConversion"/>
  </si>
  <si>
    <t>월간 총소정한도</t>
    <phoneticPr fontId="6" type="noConversion"/>
  </si>
  <si>
    <t>월간 소정합계</t>
    <phoneticPr fontId="6" type="noConversion"/>
  </si>
  <si>
    <t>월간 소정주평균</t>
    <phoneticPr fontId="6" type="noConversion"/>
  </si>
  <si>
    <t>월간 총연장한도</t>
    <phoneticPr fontId="6" type="noConversion"/>
  </si>
  <si>
    <t>월간 연장합계</t>
    <phoneticPr fontId="6" type="noConversion"/>
  </si>
  <si>
    <t>월간 주평균</t>
    <phoneticPr fontId="6" type="noConversion"/>
  </si>
  <si>
    <t>유급휴가/공휴일</t>
    <phoneticPr fontId="6" type="noConversion"/>
  </si>
  <si>
    <t>글로벌 근무계획현황(단위기간별) Grid 영역</t>
    <phoneticPr fontId="6" type="noConversion"/>
  </si>
  <si>
    <t>글로벌외 근로계획현황 Grid 영역</t>
    <phoneticPr fontId="6" type="noConversion"/>
  </si>
  <si>
    <t>hidden</t>
    <phoneticPr fontId="6" type="noConversion"/>
  </si>
  <si>
    <t>근무계획작성 Grid 영역</t>
    <phoneticPr fontId="6" type="noConversion"/>
  </si>
  <si>
    <t>계획년월</t>
    <phoneticPr fontId="6" type="noConversion"/>
  </si>
  <si>
    <t>&lt;</t>
    <phoneticPr fontId="6" type="noConversion"/>
  </si>
  <si>
    <t>&gt;</t>
    <phoneticPr fontId="6" type="noConversion"/>
  </si>
  <si>
    <t>일자</t>
    <phoneticPr fontId="6" type="noConversion"/>
  </si>
  <si>
    <t>형태</t>
    <phoneticPr fontId="6" type="noConversion"/>
  </si>
  <si>
    <t>시작시간</t>
    <phoneticPr fontId="6" type="noConversion"/>
  </si>
  <si>
    <t>종료시간</t>
    <phoneticPr fontId="6" type="noConversion"/>
  </si>
  <si>
    <t>[R]한글</t>
    <phoneticPr fontId="6" type="noConversion"/>
  </si>
  <si>
    <t>[R]숫자</t>
    <phoneticPr fontId="6" type="noConversion"/>
  </si>
  <si>
    <t>[CU]숫자</t>
    <phoneticPr fontId="6" type="noConversion"/>
  </si>
  <si>
    <t>[CU]날짜(년월)</t>
    <phoneticPr fontId="6" type="noConversion"/>
  </si>
  <si>
    <t>[CU]날짜(년월일)</t>
    <phoneticPr fontId="6" type="noConversion"/>
  </si>
  <si>
    <t>[R]날짜</t>
    <phoneticPr fontId="6" type="noConversion"/>
  </si>
  <si>
    <t>[CU]콤보</t>
    <phoneticPr fontId="6" type="noConversion"/>
  </si>
  <si>
    <t>근무시간 주간 합계</t>
    <phoneticPr fontId="6" type="noConversion"/>
  </si>
  <si>
    <t>클릭시 &gt; [근무계획변경logic]</t>
    <phoneticPr fontId="6" type="noConversion"/>
  </si>
  <si>
    <t>자동합계</t>
    <phoneticPr fontId="6" type="noConversion"/>
  </si>
  <si>
    <t>자동평균</t>
    <phoneticPr fontId="6" type="noConversion"/>
  </si>
  <si>
    <t>주별 자동 합계</t>
    <phoneticPr fontId="6" type="noConversion"/>
  </si>
  <si>
    <t>클릭시 &gt; 메뉴종료</t>
    <phoneticPr fontId="6" type="noConversion"/>
  </si>
  <si>
    <t>[R]콤보</t>
    <phoneticPr fontId="6" type="noConversion"/>
  </si>
  <si>
    <t>근무계획작성 Master 영역</t>
    <phoneticPr fontId="6" type="noConversion"/>
  </si>
  <si>
    <t>[R]콤보</t>
    <phoneticPr fontId="6" type="noConversion"/>
  </si>
  <si>
    <t>* 탄력적근로시간제_근로계획현황(단위기간별) Record(PS_KLLHT_AVGWT_PRD)</t>
    <phoneticPr fontId="6" type="noConversion"/>
  </si>
  <si>
    <t>* 탄력적근로시간기준관리 main Record(PS_KLLDT_AVGWT_STD)</t>
    <phoneticPr fontId="6" type="noConversion"/>
  </si>
  <si>
    <t>* 탄력적근로시간기준관리 Detail Record(PS_KLLHT_AVGWT_STD)</t>
    <phoneticPr fontId="6" type="noConversion"/>
  </si>
  <si>
    <t>* 결제신청 Master Record(PS_KLCHT_APPL_MST)</t>
    <phoneticPr fontId="6" type="noConversion"/>
  </si>
  <si>
    <t>사전조건
- 회사, BU코드가 있어야 한다.
- 탄력적근로시간제 기준이 등록되어 있어야 한다.
- 개인별 근무조 근무계획이 있어야 한다.</t>
    <phoneticPr fontId="7" type="noConversion"/>
  </si>
  <si>
    <t>R 권한(임직원 신청내역 조회권한)</t>
    <phoneticPr fontId="6" type="noConversion"/>
  </si>
  <si>
    <t>■ 로직 설명</t>
    <phoneticPr fontId="6" type="noConversion"/>
  </si>
  <si>
    <t>Logic명</t>
    <phoneticPr fontId="6" type="noConversion"/>
  </si>
  <si>
    <t>처리방법</t>
    <phoneticPr fontId="6" type="noConversion"/>
  </si>
  <si>
    <t>변경일</t>
    <phoneticPr fontId="6" type="noConversion"/>
  </si>
  <si>
    <t>내용</t>
    <phoneticPr fontId="6" type="noConversion"/>
  </si>
  <si>
    <t>메시지</t>
    <phoneticPr fontId="6" type="noConversion"/>
  </si>
  <si>
    <t>상세 조회 logic</t>
    <phoneticPr fontId="6" type="noConversion"/>
  </si>
  <si>
    <t>input :  MAP(신청서 master)</t>
    <phoneticPr fontId="6" type="noConversion"/>
  </si>
  <si>
    <t xml:space="preserve">process : </t>
    <phoneticPr fontId="6" type="noConversion"/>
  </si>
  <si>
    <t>1. 신청서 정보를 조회한다.</t>
    <phoneticPr fontId="6" type="noConversion"/>
  </si>
  <si>
    <t>- [TAL.KLLPF_12010.탄력적근로시간기준관리(PSFT)_20181026.xlsx] 참고</t>
    <phoneticPr fontId="6" type="noConversion"/>
  </si>
  <si>
    <t>최소 근로시간 이하이면, [MSG(E)] 최소 근로시간은 ○○ 입니다.</t>
    <phoneticPr fontId="6" type="noConversion"/>
  </si>
  <si>
    <t>exception :  false</t>
    <phoneticPr fontId="6" type="noConversion"/>
  </si>
  <si>
    <t>output : true</t>
    <phoneticPr fontId="6" type="noConversion"/>
  </si>
  <si>
    <t>초과하면, [MSG(E)] 단위기간 총한도를 초과하였습니다.</t>
    <phoneticPr fontId="6" type="noConversion"/>
  </si>
  <si>
    <t>Skip</t>
    <phoneticPr fontId="6" type="noConversion"/>
  </si>
  <si>
    <t xml:space="preserve">-. Message 표기 :   [MSG(&amp;)] 메시지 내역 -&gt;  ex) [MSG(E)] 입력 항목은 필수 입니다. </t>
    <phoneticPr fontId="7" type="noConversion"/>
  </si>
  <si>
    <t xml:space="preserve">                           E (Error) : Error의 뜻이며, 지정된 메시지를 사용자에 출력하고, 프로그램 수행을 중단한다.</t>
    <phoneticPr fontId="7" type="noConversion"/>
  </si>
  <si>
    <t xml:space="preserve">                           I (Info)  : Information의 뜻이며, 지정된 메시지를 로그에 Info수준으로 남기고 수행에는 영향미치지 않는경우.</t>
    <phoneticPr fontId="7" type="noConversion"/>
  </si>
  <si>
    <t xml:space="preserve">                           W (Debug) : 경고의 뜻이며, 지정된 메시지를 로그에 Debug수준으로 남기고 수행에는 영향미치지 않는경우.</t>
    <phoneticPr fontId="7" type="noConversion"/>
  </si>
  <si>
    <t xml:space="preserve">                           S (Status): Status를 나타내는 뜻이며, 지정된 메시지를 화면 Status에 표시하고 수행에는 영향미치지 않는경우.</t>
    <phoneticPr fontId="7" type="noConversion"/>
  </si>
  <si>
    <t xml:space="preserve">                           A (Alert) : 사용자 알림의 뜻이며, 지정된 메시지를 사용자에 출력하고, 사용자 확인 후 수행이 계속된다 (웹 alert창) </t>
    <phoneticPr fontId="7" type="noConversion"/>
  </si>
  <si>
    <t xml:space="preserve">                           C (Confirm) : 사용자 알림의 뜻이며, 지정된 메시지를 사용자에 출력하고, 사용자의 선택(확인, 취소)에따라 수행이 계속된다 (웹 confirm창) </t>
    <phoneticPr fontId="7" type="noConversion"/>
  </si>
  <si>
    <t>▶변경표시</t>
    <phoneticPr fontId="6" type="noConversion"/>
  </si>
  <si>
    <t>- 이전 차수의 단위기간 총한도 비교</t>
    <phoneticPr fontId="6" type="noConversion"/>
  </si>
  <si>
    <t>- 글로벌이 아니면, 단위기간 총한도 = 글로벌외 근로계획현황 Grid 영역의 단위기간 총한도</t>
    <phoneticPr fontId="6" type="noConversion"/>
  </si>
  <si>
    <t xml:space="preserve">input :  </t>
    <phoneticPr fontId="6" type="noConversion"/>
  </si>
  <si>
    <t>output : 신청서 master VO, 근로계획현황(단위기간별) VO, 근로계획현황(월별) VO, 근로계획 master VO, 근로계획 VO, 탄력적근로시간기준 VO</t>
    <phoneticPr fontId="6" type="noConversion"/>
  </si>
  <si>
    <t>▶data참조&gt; : data sheet 참조할 내용을 알려줌</t>
    <phoneticPr fontId="6" type="noConversion"/>
  </si>
  <si>
    <t>* 휴무신청 Record(PS_KLLHT_ABS_REQ_T)</t>
    <phoneticPr fontId="6" type="noConversion"/>
  </si>
  <si>
    <t>2. 적용기간</t>
    <phoneticPr fontId="6" type="noConversion"/>
  </si>
  <si>
    <t>3. 근무계획내역</t>
    <phoneticPr fontId="6" type="noConversion"/>
  </si>
  <si>
    <t>근무계획년월</t>
    <phoneticPr fontId="33" type="noConversion"/>
  </si>
  <si>
    <t>1. 월별 달력으로 근무계획내용을 표시하고, 월이 달라지면 전자결재 문서 다음 장에 표시하도록 구성한다.</t>
    <phoneticPr fontId="6" type="noConversion"/>
  </si>
  <si>
    <t>근태/출장 &gt; 근태 &gt; 유연근무제&gt; 탄력적근로 &gt; 개인별근로계획 신청/조회</t>
    <phoneticPr fontId="6" type="noConversion"/>
  </si>
  <si>
    <t>개인별근로계획신청</t>
    <phoneticPr fontId="6" type="noConversion"/>
  </si>
  <si>
    <t>탄력적근로기준에 따른 개인별근로계획서를 작성한다.</t>
    <phoneticPr fontId="6" type="noConversion"/>
  </si>
  <si>
    <t>- 글로벌이면, 주 최대 근로시간 = [KLLPF_120010.탄력적근로시간 기준관리]&gt;시간제유형의 정규(소정)근로시간 + 주 최대 연장시간
- 글로벌이 아니면, 주 최대 근로시간 = [KLLPF_120010.탄력적근로시간 기준관리]&gt;시간제유형의 주 최대근로시간</t>
    <phoneticPr fontId="6" type="noConversion"/>
  </si>
  <si>
    <t>- 글로벌이면, 해당 없음</t>
    <phoneticPr fontId="6" type="noConversion"/>
  </si>
  <si>
    <t>- 글로벌이 아니고, 시간제 유형이 3개월 단위이면, 특정일이 [KLLPF_120010.탄력적근로시간 기준관리]&gt;시간제유형의 주 최대 연장시간을 초과하는지 체크</t>
    <phoneticPr fontId="6" type="noConversion"/>
  </si>
  <si>
    <t>초과하면, [MSG(E)] 특정일 XX시간을 초과하였습니다.
※ XX시간 : [KLLPF_120010.탄력적근로시간 기준관리]&gt;시간제유형의 주 최대 연장시간</t>
    <phoneticPr fontId="6" type="noConversion"/>
  </si>
  <si>
    <t>초과하면, [MSG(E)] 휴일 8시간이 초과하였습니다.</t>
    <phoneticPr fontId="6" type="noConversion"/>
  </si>
  <si>
    <t>급여근무
(A)</t>
    <phoneticPr fontId="6" type="noConversion"/>
  </si>
  <si>
    <t>초과하면, [MSG(E)] 주 최대 연장시간(XX시간)을 초과하였습니다.
※ XX시간 : 주 최대 연장시간</t>
    <phoneticPr fontId="6" type="noConversion"/>
  </si>
  <si>
    <t>초과하면, [MSG(E)] 주 평균 근로시간(XX시간)을 초과하였습니다.
※ XX시간 : 주 평균 근로시간</t>
    <phoneticPr fontId="6" type="noConversion"/>
  </si>
  <si>
    <t>초과하면, [MSG(E)] 주 최대 근로시간(XX시간)을 초과하였습니다.
※ XX시간 : 주 최대 근로시간</t>
    <phoneticPr fontId="6" type="noConversion"/>
  </si>
  <si>
    <t>미달/초과시, [MSG(E)] 휴일근로는 월 2회 입니다.</t>
    <phoneticPr fontId="6" type="noConversion"/>
  </si>
  <si>
    <t>초기조회 logic</t>
    <phoneticPr fontId="6" type="noConversion"/>
  </si>
  <si>
    <t xml:space="preserve">           세트</t>
    <phoneticPr fontId="6" type="noConversion"/>
  </si>
  <si>
    <t>조회 후 logic</t>
    <phoneticPr fontId="6" type="noConversion"/>
  </si>
  <si>
    <t>개인별근로계획신청/조회에서 신규 버튼 선택하여 화면 로딩시 &gt; [초기조회 logic] [조회 후 logic]
개인별근로계획신청/조회에서 내역 선택하여 팝업 화면 로딩시 &gt; [상세조회logic], [조회 후 logic]</t>
    <phoneticPr fontId="6" type="noConversion"/>
  </si>
  <si>
    <t>클릭시 &gt; [삭제 logic]
삭제후 화면 후처리 시 &gt; [초기조회 logic]</t>
    <phoneticPr fontId="6" type="noConversion"/>
  </si>
  <si>
    <t>클릭시 &gt; gfnIkenApplPopHR 함수 호출(전자결재 기안문서 호출)
제출후 화면 후처리 시&gt; [상세조회 logic]]</t>
    <phoneticPr fontId="6" type="noConversion"/>
  </si>
  <si>
    <t>변경시 &gt; [상세조회logic], [조회 후 logic]</t>
  </si>
  <si>
    <t>선택시 &gt; [상세조회logic], [조회 후 logic]</t>
  </si>
  <si>
    <t>- 글로벌이면, 휴일근로가 8시간 초과 여부 체크</t>
    <phoneticPr fontId="6" type="noConversion"/>
  </si>
  <si>
    <t>계획에 표시된 단위기간 총 연차/공휴일</t>
    <phoneticPr fontId="6" type="noConversion"/>
  </si>
  <si>
    <t>근로기준법 최장근로시간</t>
    <phoneticPr fontId="6" type="noConversion"/>
  </si>
  <si>
    <t>연차/공휴일제외
(A-B)</t>
    <phoneticPr fontId="6" type="noConversion"/>
  </si>
  <si>
    <t>급여근무</t>
  </si>
  <si>
    <t>실제근무</t>
  </si>
  <si>
    <t>근무계획현황(회사가 글로벌인 경우)</t>
    <phoneticPr fontId="6" type="noConversion"/>
  </si>
  <si>
    <t>근무계획현황(회사가 글로벌이 아닌 경우)</t>
    <phoneticPr fontId="6" type="noConversion"/>
  </si>
  <si>
    <t>유급휴가/공휴일</t>
    <phoneticPr fontId="6" type="noConversion"/>
  </si>
  <si>
    <t>* 탄력적근로시간제_근로계획서_Master Record(PS_KLLHT_AVGWT_MST)</t>
    <phoneticPr fontId="6" type="noConversion"/>
  </si>
  <si>
    <t>* 탄력적근로시간제_근로계획현황(월별) Record(PS_KLLHT_AVGWT_MON)</t>
    <phoneticPr fontId="6" type="noConversion"/>
  </si>
  <si>
    <t>PS_KLLHT_AVGWT_MST</t>
    <phoneticPr fontId="6" type="noConversion"/>
  </si>
  <si>
    <t>PS_KLLHT_AVGWT_PRD</t>
    <phoneticPr fontId="6" type="noConversion"/>
  </si>
  <si>
    <t>KLNB_STD_WTIME</t>
    <phoneticPr fontId="6" type="noConversion"/>
  </si>
  <si>
    <t>KLNB_HOL_WTIME</t>
    <phoneticPr fontId="6" type="noConversion"/>
  </si>
  <si>
    <t>PS_KLLHT_AVGWT_MON</t>
    <phoneticPr fontId="6" type="noConversion"/>
  </si>
  <si>
    <t>KLNB_PAY_WTIME</t>
    <phoneticPr fontId="6" type="noConversion"/>
  </si>
  <si>
    <t>KLNB_PAY_REAL_WTIME</t>
    <phoneticPr fontId="6" type="noConversion"/>
  </si>
  <si>
    <t>KLNB_MAX_PTIME</t>
    <phoneticPr fontId="6" type="noConversion"/>
  </si>
  <si>
    <t>KLNB_SUM_PTIME</t>
    <phoneticPr fontId="6" type="noConversion"/>
  </si>
  <si>
    <t>KLNB_AVG_PTIME</t>
    <phoneticPr fontId="6" type="noConversion"/>
  </si>
  <si>
    <t>KLNB_MAX_WTIME</t>
    <phoneticPr fontId="6" type="noConversion"/>
  </si>
  <si>
    <t>KLNB_SUM_WTIME</t>
    <phoneticPr fontId="6" type="noConversion"/>
  </si>
  <si>
    <t>KLNB_AVG_WTIME</t>
    <phoneticPr fontId="6" type="noConversion"/>
  </si>
  <si>
    <t>KLNB_MAX_OTIME</t>
    <phoneticPr fontId="6" type="noConversion"/>
  </si>
  <si>
    <t>KLNB_SUM_OTIME</t>
    <phoneticPr fontId="6" type="noConversion"/>
  </si>
  <si>
    <t>KLNB_AVG_OTIME</t>
    <phoneticPr fontId="6" type="noConversion"/>
  </si>
  <si>
    <t>KLCC_PRD_CD</t>
    <phoneticPr fontId="6" type="noConversion"/>
  </si>
  <si>
    <t>차이
(A-B)</t>
    <phoneticPr fontId="6" type="noConversion"/>
  </si>
  <si>
    <t>KLCC_YYMM</t>
    <phoneticPr fontId="6" type="noConversion"/>
  </si>
  <si>
    <t>근무계획</t>
    <phoneticPr fontId="6" type="noConversion"/>
  </si>
  <si>
    <t>기준년월</t>
    <phoneticPr fontId="6" type="noConversion"/>
  </si>
  <si>
    <t>근무유형코드</t>
    <phoneticPr fontId="6" type="noConversion"/>
  </si>
  <si>
    <t>근로시간유형코드</t>
    <phoneticPr fontId="6" type="noConversion"/>
  </si>
  <si>
    <t>일자</t>
    <phoneticPr fontId="6" type="noConversion"/>
  </si>
  <si>
    <t>종료시각</t>
    <phoneticPr fontId="6" type="noConversion"/>
  </si>
  <si>
    <t>시작시각</t>
    <phoneticPr fontId="6" type="noConversion"/>
  </si>
  <si>
    <t>PS_KLLHT_AVGWT_PLN</t>
    <phoneticPr fontId="6" type="noConversion"/>
  </si>
  <si>
    <t>PLAN_DT</t>
    <phoneticPr fontId="6" type="noConversion"/>
  </si>
  <si>
    <t>KLCC_WORK_STR_TIME</t>
    <phoneticPr fontId="6" type="noConversion"/>
  </si>
  <si>
    <t>KLCC_WORK_END_TIME</t>
    <phoneticPr fontId="6" type="noConversion"/>
  </si>
  <si>
    <t>계획년도</t>
    <phoneticPr fontId="6" type="noConversion"/>
  </si>
  <si>
    <t>차수</t>
    <phoneticPr fontId="6" type="noConversion"/>
  </si>
  <si>
    <t>사번</t>
    <phoneticPr fontId="6" type="noConversion"/>
  </si>
  <si>
    <t>201807</t>
    <phoneticPr fontId="6" type="noConversion"/>
  </si>
  <si>
    <t>총 단위기간</t>
    <phoneticPr fontId="6" type="noConversion"/>
  </si>
  <si>
    <t xml:space="preserve">- 글로벌이면, 주 평균 근로시간 = [KLLPF_120010.탄력적근로시간 기준관리]&gt;정규(소정)근로시간의 주평균 값 + 시간제 유형의 주 최대 연장시간 
- 글로벌이 아니면, 주 평균 근로시간 = [KLLPF_120010.탄력적근로시간 기준관리]&gt;정규(소정)근로시간 주평균 값 </t>
    <phoneticPr fontId="6" type="noConversion"/>
  </si>
  <si>
    <t>미달/초과시, [MSG(E)] 근무시간이 급여근무시간과 동일해야 합니다.</t>
    <phoneticPr fontId="6" type="noConversion"/>
  </si>
  <si>
    <t>- 설정한 근무계획기간 기준으로 결재완료된 근태정보, 휴일대체신청정보, 출장신청정보를 조회한다.</t>
    <phoneticPr fontId="6" type="noConversion"/>
  </si>
  <si>
    <t>- data참조&gt; data_Query ID006  개인별 탄력적근로시간기준 조회, data_Query ID007 개인별 탄력적근로시간기준 조회-시간외근로기준(연장)</t>
    <phoneticPr fontId="6" type="noConversion"/>
  </si>
  <si>
    <t>주 기준을 계획 시작일이 속한 월~일까지가 한 주임</t>
    <phoneticPr fontId="6" type="noConversion"/>
  </si>
  <si>
    <t>근무 시간</t>
    <phoneticPr fontId="33" type="noConversion"/>
  </si>
  <si>
    <t>근무 시작 / 종료</t>
    <phoneticPr fontId="36" type="noConversion"/>
  </si>
  <si>
    <t>*근무 시간=(종료시간-시작시간)-휴게시간 / 연장 시간=(종료시간-시작시간)-휴게시간</t>
    <phoneticPr fontId="6" type="noConversion"/>
  </si>
  <si>
    <t>근무시간 주평균</t>
    <phoneticPr fontId="6" type="noConversion"/>
  </si>
  <si>
    <t>근무시간 합계</t>
    <phoneticPr fontId="6" type="noConversion"/>
  </si>
  <si>
    <t>근무시간 한도</t>
    <phoneticPr fontId="6" type="noConversion"/>
  </si>
  <si>
    <t>연장시간 한도</t>
    <phoneticPr fontId="6" type="noConversion"/>
  </si>
  <si>
    <t>연장시간 합계</t>
    <phoneticPr fontId="6" type="noConversion"/>
  </si>
  <si>
    <t>연장시간 주평균</t>
    <phoneticPr fontId="6" type="noConversion"/>
  </si>
  <si>
    <t>12*(근무계획작성 월에서 근무계획기간일수/7)</t>
    <phoneticPr fontId="6" type="noConversion"/>
  </si>
  <si>
    <t>40*(근무계획작성 월의 근무계획기간일수/7)</t>
    <phoneticPr fontId="6" type="noConversion"/>
  </si>
  <si>
    <t>연장시간 합계/(근무계획작성 월의 근무계획기간일수/7)</t>
    <phoneticPr fontId="6" type="noConversion"/>
  </si>
  <si>
    <t>근무시간 합계/(근무계획작성 월의 근무계획기간일수/7)</t>
    <phoneticPr fontId="6" type="noConversion"/>
  </si>
  <si>
    <t xml:space="preserve">근무계획작성에서 계획한 휴무(연차), 공휴일의 시간 합계
 </t>
    <phoneticPr fontId="6" type="noConversion"/>
  </si>
  <si>
    <t>근무계획작성에서 계획한 근무계획작성월의 근무시간의 합계</t>
    <phoneticPr fontId="6" type="noConversion"/>
  </si>
  <si>
    <t>총 단위기간 총합계값/(단위기간주수*세트값)</t>
    <phoneticPr fontId="6" type="noConversion"/>
  </si>
  <si>
    <t xml:space="preserve">52*단위기간주수*적용기간의 세트값
※단위기간주수
- 2주이내 : 2주
- 3개월이내 : 52주*적용기간의 표준단위기간/12
</t>
    <phoneticPr fontId="6" type="noConversion"/>
  </si>
  <si>
    <t>시간제 유형이 2주이내이면, 주별로 표시
3개월 이내는 표준단위기간이 주이면, 주로 표시 / 월이면 월로 표시</t>
    <phoneticPr fontId="6" type="noConversion"/>
  </si>
  <si>
    <t>1일 근무시간(7.428..)*단위기간에 해당하는 총일수</t>
    <phoneticPr fontId="6" type="noConversion"/>
  </si>
  <si>
    <t>1주 이면,</t>
    <phoneticPr fontId="6" type="noConversion"/>
  </si>
  <si>
    <t>7월 이면,</t>
    <phoneticPr fontId="6" type="noConversion"/>
  </si>
  <si>
    <t>((8+1.5)X근무계획기간의 평일전체)+(8X휴일2일)
단, 평일전체는 연차,공휴일 제외된 일수임</t>
    <phoneticPr fontId="6" type="noConversion"/>
  </si>
  <si>
    <t>근무계획작성에서 계획한 근무시간
단, 근무계획작성에서 휴무(연차), 공휴일의 시간은 제외</t>
    <phoneticPr fontId="6" type="noConversion"/>
  </si>
  <si>
    <t>급여근무(A) - 실제근무(B)</t>
    <phoneticPr fontId="6" type="noConversion"/>
  </si>
  <si>
    <t>근로기준법 기준(A) - 연차/공휴일(B)</t>
    <phoneticPr fontId="6" type="noConversion"/>
  </si>
  <si>
    <t>201808</t>
    <phoneticPr fontId="6" type="noConversion"/>
  </si>
  <si>
    <t>근무계획기간 전체의 년월 표시</t>
    <phoneticPr fontId="6" type="noConversion"/>
  </si>
  <si>
    <t>근무계획기간내의 근무계획시간 합계+연장시간 합계 누적
실시간 계산은 아니며, 근무계획</t>
    <phoneticPr fontId="6" type="noConversion"/>
  </si>
  <si>
    <t>항목설명</t>
    <phoneticPr fontId="6" type="noConversion"/>
  </si>
  <si>
    <t>- 설정한 근무계획기간 기준으로 결재완료된 연장근무신청정보를 조회한다.</t>
    <phoneticPr fontId="6" type="noConversion"/>
  </si>
  <si>
    <t>- data참조&gt; data_Query ID008 연장근무신청조회</t>
    <phoneticPr fontId="6" type="noConversion"/>
  </si>
  <si>
    <t>1) 단위기간 총한도 체크</t>
    <phoneticPr fontId="6" type="noConversion"/>
  </si>
  <si>
    <t>- 근무계획 월 기준 계획이 모두 세워진 경우, 화면디자인의 근로계획현황(월별) Grid 영역에서 급여근무(A)과 실제근무시간을 비교하여 급여근무(A) 미달/초과 여부 체크</t>
    <phoneticPr fontId="6" type="noConversion"/>
  </si>
  <si>
    <r>
      <t>- input으로 전달된 근로계획서 SEQ가 없으면, 근로계획서 SEQ는 채번한다.(</t>
    </r>
    <r>
      <rPr>
        <b/>
        <sz val="10"/>
        <color rgb="FF002060"/>
        <rFont val="맑은 고딕"/>
        <family val="3"/>
        <charset val="129"/>
        <scheme val="minor"/>
      </rPr>
      <t>data참조&gt; data_Query ID001 근로계획서 SEQ</t>
    </r>
    <r>
      <rPr>
        <sz val="10"/>
        <rFont val="맑은 고딕"/>
        <family val="3"/>
        <charset val="129"/>
        <scheme val="minor"/>
      </rPr>
      <t>) , 차수는 1</t>
    </r>
    <phoneticPr fontId="6" type="noConversion"/>
  </si>
  <si>
    <t>- input으로 전달된 근로계획서 SEQ가 있으면, 근로계획서 SEQ는 채번하지 않는다. 차수는 근로계획서 SEQ 기준 MAX 차수+1</t>
    <phoneticPr fontId="6" type="noConversion"/>
  </si>
  <si>
    <t>- input으로 전달된 신청번호가 없으면, 채번하여 신청번호가 전달되고, 신청번호가 있다면 그대로 사용</t>
    <phoneticPr fontId="6" type="noConversion"/>
  </si>
  <si>
    <t>- input으로 전달된 근로계획서 SEQ가 없으면, 차수는 1</t>
    <phoneticPr fontId="6" type="noConversion"/>
  </si>
  <si>
    <t>- input으로 전달된 근로계획서 SEQ가 있으면, 차수는 근로계획서 SEQ 기준 MAX 차수를 조회하여 MAX 차수+1</t>
    <phoneticPr fontId="6" type="noConversion"/>
  </si>
  <si>
    <t>[MSG(E)] 근무계획수립기간 이전 일자의 근로계획서를 작성 완료바랍니다.</t>
    <phoneticPr fontId="6" type="noConversion"/>
  </si>
  <si>
    <t>- 현재 신청번호와 다른 신청번호가 있거나, 신청번호는 동일한데, 차수가 다른 경우, 결재상태가 결재완료가 아니면, 수립 불가</t>
    <phoneticPr fontId="6" type="noConversion"/>
  </si>
  <si>
    <t>(PS_KLLHT_AVGWT_PLN 테이블의 KLCC_PLAN_WEEK필드의 값을 통해 일자별 주 정보 조회 가능함.)</t>
    <phoneticPr fontId="6" type="noConversion"/>
  </si>
  <si>
    <t>input : 신청서 master VO, 근무조일정 VO, 근로계획현황(단위기간별) VO, 근로계획현황(월별) VO, 근로계획 master VO, 근로계획 VO, 탄력적근로시간기준 VO, 근태/휴일대체신청내역 VO, 연장근무신청정보 VO</t>
    <phoneticPr fontId="6" type="noConversion"/>
  </si>
  <si>
    <t>- 근로계획 VO에서 근무계획수립기간 주 기준 일자별 정보를 조회한다.
근로계획기간의 일자는 현재 신청번호와 차수, 근로계획기간이 아닌 일자는 일자별 신청번호와 MAX 차수로 조회</t>
    <phoneticPr fontId="6" type="noConversion"/>
  </si>
  <si>
    <t>- 근무계획기간 시작일자의 년월 기준으로 근무조 일정을 조회한다.(근무조일정 VO)</t>
    <phoneticPr fontId="6" type="noConversion"/>
  </si>
  <si>
    <t>- 신청서 및 신청자의 인사정보 및 근무조를 조회한다.(최근 발령이 파견발령이면 파견부서의 부서정보를 조회한다.)</t>
    <phoneticPr fontId="6" type="noConversion"/>
  </si>
  <si>
    <t>1. input으로 전달된 근로계획서 SEQ, 차수 기준으로 개인별근로계획서내역을 조회한다.</t>
    <phoneticPr fontId="6" type="noConversion"/>
  </si>
  <si>
    <t>- 조회 후 차수는 input으로 전달된 차수+1, 근로계획서 SEQ는 그대로 적용</t>
    <phoneticPr fontId="6" type="noConversion"/>
  </si>
  <si>
    <t>3. 개인별근로계획서의 근무계획기간 시작일자, 종료일자를 설정한다.</t>
    <phoneticPr fontId="6" type="noConversion"/>
  </si>
  <si>
    <t>- SYSDATE 기준 년월로 근로계획서 SEQ와 차수가 MAX인 근로계획서 신청내역을 조회한다.</t>
    <phoneticPr fontId="6" type="noConversion"/>
  </si>
  <si>
    <t xml:space="preserve">- 근무계획기간 시작일자 : 조회한 근무계획서 신청내역의 근무계획기간 종료일자가 있으면, +1일한 일자 / 없으면 SYSDATE </t>
    <phoneticPr fontId="6" type="noConversion"/>
  </si>
  <si>
    <t xml:space="preserve">  근무계획기간 종료일자 : [KLLPF_120010.탄력적근로시간 기준관리]&gt;공통코드 110(표준단위기간)으로 기준값(1) W(주)/M(월)에 따라 일자 계산</t>
    <phoneticPr fontId="6" type="noConversion"/>
  </si>
  <si>
    <t>4. 신청자의 개인별 근무조 일정과 근무계획기간에 해당하는 주의 근로계획서 신청내역을 조회한다.</t>
    <phoneticPr fontId="6" type="noConversion"/>
  </si>
  <si>
    <t>- 근무계획기간의 시작일자, 종료일자 각각 해당하는 주이나, 근무계획기간이 아닌 일자의 근로계획서 신청내역을 근로계획SEQ,  MAX 차수로 조회한다.</t>
    <phoneticPr fontId="6" type="noConversion"/>
  </si>
  <si>
    <t xml:space="preserve"> → 꽉찬 주/월이 아닌 경우, 주 단위 근로시간 체크를 위해 필요</t>
    <phoneticPr fontId="6" type="noConversion"/>
  </si>
  <si>
    <t>5. 탄력적근로시간기준에 설정한 근태연동 여부에 따른 근태사항, 휴일대체신청정보, 출장신청정보를 조회한다.</t>
    <phoneticPr fontId="6" type="noConversion"/>
  </si>
  <si>
    <t>6. 연장근무신청정보를 조회한다.</t>
    <phoneticPr fontId="6" type="noConversion"/>
  </si>
  <si>
    <t>2. 신청번호가 있다면, 신청번호에 해당하는 근로계획신청정보를 조회한다.</t>
    <phoneticPr fontId="6" type="noConversion"/>
  </si>
  <si>
    <t>3. 근무계획기간에 해당하는 주의 근로계획서 신청내역을 조회한다.</t>
    <phoneticPr fontId="6" type="noConversion"/>
  </si>
  <si>
    <t>4. 신청자 정보 기준으로 신청일자 기준으로 탄력적근로시간 기준정보를 조회한다.</t>
    <phoneticPr fontId="6" type="noConversion"/>
  </si>
  <si>
    <t>- 설정한 근무계획기간 기준으로 결재완료된 근태정보, 휴일대체신청정보, 출장신청정보를 조회한다.</t>
    <phoneticPr fontId="6" type="noConversion"/>
  </si>
  <si>
    <t>output : 신청서 master VO, 근무조일정 VO, 근로계획현황(단위기간별) VO, 근로계획현황(월별) VO, 근로계획 master VO, 근로계획 VO, 탄력적근로시간기준 VO, 근태/휴일대체/출장 신청내역 VO, 연장근무신청정보 VO</t>
    <phoneticPr fontId="6" type="noConversion"/>
  </si>
  <si>
    <t>근로계획서신청서의 결재상태가 결재완료이면, 화면디자인의 근무계획변경 버튼을 활성화 한다.(default 비활성화)</t>
    <phoneticPr fontId="6" type="noConversion"/>
  </si>
  <si>
    <t>- 신청서구분(klccApplType) 기준으로 근로계획신청서정보를 조회한다.</t>
    <phoneticPr fontId="6" type="noConversion"/>
  </si>
  <si>
    <t>data_Query ID009
: 신청서 결재상태 코드 조회</t>
    <phoneticPr fontId="6" type="noConversion"/>
  </si>
  <si>
    <t>- PS_KLCHT_APPL_MST테이블의 KLCC_APRV_STATUS필드, 결재완료 :  결재완료 1(결재완료(1인결재)) , 7(결재완료), 9(결재완료(처리부서))</t>
    <phoneticPr fontId="6" type="noConversion"/>
  </si>
  <si>
    <t>- data참조&gt; data_Query ID009 신청서 결재상태 코드 조회</t>
    <phoneticPr fontId="6" type="noConversion"/>
  </si>
  <si>
    <t>탄력적근로시간기준에 설정한 근태연동 여부에 따른 근태사항, 휴일대체신청정보, 출장신청정보를 근로계획작성의 형태로 표시한다.</t>
    <phoneticPr fontId="6" type="noConversion"/>
  </si>
  <si>
    <t>- 사용자는 형태에서 근무, 빈값(근무안함)을 선택할 수 있고, 형태가 근무, 근무(휴일대체), 근무(반차)인 일자의 근무시간, 연장시간을 변경 가능(그외 변경 불가)</t>
    <phoneticPr fontId="6" type="noConversion"/>
  </si>
  <si>
    <t>data_Query ID010
: 코드 조회</t>
    <phoneticPr fontId="6" type="noConversion"/>
  </si>
  <si>
    <t>- data참조&gt; data_Query ID010 코드 조회의 KLCC_WORK_TYPE 확인</t>
    <phoneticPr fontId="6" type="noConversion"/>
  </si>
  <si>
    <t>화면디자인의 근로계획작성에서 근무시간, 연장시간 변경 가능한 조건</t>
    <phoneticPr fontId="6" type="noConversion"/>
  </si>
  <si>
    <t>- 근무계획기간이고, SYSDATE 이후 일자인 근무시간, 연장시간 변경 가능, 그외 일자는 변경 불가</t>
    <phoneticPr fontId="6" type="noConversion"/>
  </si>
  <si>
    <t>- 근무시간 선택 시점에 최소 근무시간 체크</t>
    <phoneticPr fontId="6" type="noConversion"/>
  </si>
  <si>
    <t>- 근무시간 선택 시점에 최대 시간 이상으로 선택하면 자동 최대 시간으로 자동 설정</t>
    <phoneticPr fontId="6" type="noConversion"/>
  </si>
  <si>
    <t>- 휴게시간From 혹은 휴게시간To가 시작시간, 종료시간이 포함되어 있는지 체크</t>
    <phoneticPr fontId="6" type="noConversion"/>
  </si>
  <si>
    <t>&gt; [KLLPF_120010.탄력적근로시간 기준관리]&gt; (평일)휴게시간From/To, (휴일)휴게시간From/To 휴게시간</t>
    <phoneticPr fontId="6" type="noConversion"/>
  </si>
  <si>
    <t>&gt; [KLLPF_120010.탄력적근로시간 기준관리]&gt;정규(소정)근로시간의 최소, 최대</t>
    <phoneticPr fontId="6" type="noConversion"/>
  </si>
  <si>
    <t xml:space="preserve">-  (평일)휴게시간From/To, (휴일)휴게시간From/To 휴게시간에 따라 근무시간에서 휴게시감 자동 차감 </t>
    <phoneticPr fontId="6" type="noConversion"/>
  </si>
  <si>
    <t>&gt; [KLLPF_120010.탄력적근로시간 기준관리]&gt; (평일)신청불가시간From/To, (휴일)신청불가시간From/To</t>
    <phoneticPr fontId="6" type="noConversion"/>
  </si>
  <si>
    <t>-  (평일)신청불가시간From/To, (휴일)신청불가시간From/To에 따라 신청 불가 기간 체크</t>
    <phoneticPr fontId="6" type="noConversion"/>
  </si>
  <si>
    <t>- 글로벌이면,  단위기간 총한도 = 글로벌 근무계획현황(단위기간별) Grid 영역의 근로기준법 최장근로시간의 근로기준법 기준(A)</t>
    <phoneticPr fontId="6" type="noConversion"/>
  </si>
  <si>
    <t>상이하면, [MSG(E)] 단위기간 총한도와 동일해야 합니다.</t>
    <phoneticPr fontId="6" type="noConversion"/>
  </si>
  <si>
    <t>초과하면, [MSG(E)] 근로기준법 최장근로시간의 근로기준법 기준을 초과하였습니다.</t>
    <phoneticPr fontId="6" type="noConversion"/>
  </si>
  <si>
    <t>- 근무계획 월 기준 계획이 모두 세워진 경우, 월 기준 휴일 근로 2회 여부 체크</t>
    <phoneticPr fontId="6" type="noConversion"/>
  </si>
  <si>
    <t>/* TYCC_SET_TYP
100 급여관리제도코드
200 근무조
300 부서구분
근무조계획코드
- 개인별근무조계획코드조회에서 SCHEDULE_ID+ROTATION_ID 
*/
SELECT AA.COMPANY
             ,AA.BUSINESS_UNIT
             ,AA.ESTABID
             ,AA.TYCC_CMNS_CD
             ,(select TYCC_CMNS_CD_NM FROM PS_TYCHV_GMNS_CD_V A
                     WHERE A.COMPANY = AA.COMPANY
                     AND A.BUSINESS_UNIT = AA.BUSINESS_UNIT
                     AND A.TYCC_FLD = 'KLCC_OTW_GCMNS_CD'
                     AND A.TYCC_CMNS_CD = AA.TYCC_CMNS_CD
                     AND A.EFFDT =  (  SELECT MAX(EFFDT)
                                        FROM PS_TYCHV_GMNS_CD_V
                                       WHERE COMPANY = A.COMPANY
                                         AND BUSINESS_UNIT = A.BUSINESS_UNIT
                                         AND TYCC_FLD = A.TYCC_FLD
                                         AND TYCC_CMNS_CD = A.TYCC_CMNS_CD
                                         AND EFFDT &lt;= SYSDATE    )
                     AND A.EFF_STATUS != 'I'
                 ) TYCC_CMNS_NM
             ,AA.TYCC_SET_TYP
            ,(select TYCC_CMNS_CD_NM FROM PS_TYCHV_GMNS_CD_V A
                     WHERE A.COMPANY = AA.COMPANY
                     AND A.BUSINESS_UNIT = AA.BUSINESS_UNIT
                     AND A.TYCC_FLD = 'TYCC_SET_TYP'
                     AND A.TYCC_CMNS_CD = AA.TYCC_SET_TYP
                     AND A.EFFDT =  (  SELECT MAX(EFFDT)
                                        FROM PS_TYCHV_GMNS_CD_V
                                       WHERE COMPANY = A.COMPANY
                                         AND BUSINESS_UNIT = A.BUSINESS_UNIT
                                         AND TYCC_FLD = A.TYCC_FLD
                                         AND TYCC_CMNS_CD = A.TYCC_CMNS_CD
                                         AND EFFDT &lt;= SYSDATE    )
                     AND A.EFF_STATUS != 'I'
                 ) TYCC_SET_TYP_NM
             ,AA.TYCC_SET_TYP_CD
             ,AA.TYCC_STD_VLE_1
             ,(select TYCC_STD_VLE_DES_1 FROM PS_TYCHV_GMNS_CD_V A
                     WHERE A.COMPANY = AA.COMPANY
                     AND A.BUSINESS_UNIT = AA.BUSINESS_UNIT
                     AND A.TYCC_FLD = 'KLCC_OTW_GCMNS_CD'
                     AND A.TYCC_CMNS_CD = AA.TYCC_CMNS_CD
                     AND A.EFFDT =  (  SELECT MAX(EFFDT)
                                        FROM PS_TYCHV_GMNS_CD_V
                                       WHERE COMPANY = A.COMPANY
                                         AND BUSINESS_UNIT = A.BUSINESS_UNIT
                                         AND TYCC_FLD = A.TYCC_FLD
                                         AND TYCC_CMNS_CD = A.TYCC_CMNS_CD
                                         AND EFFDT &lt;= SYSDATE    )
                     AND A.EFF_STATUS != 'I'
                 ) TYCC_STD_VLE_1_NM
             ,AA.TYCC_STD_VLE_DES_1
             ,AA.TYCC_STD_VLE_2
             ,(select TYCC_STD_VLE_DES_2 FROM PS_TYCHV_GMNS_CD_V A
                     WHERE A.COMPANY = AA.COMPANY
                     AND A.BUSINESS_UNIT = AA.BUSINESS_UNIT
                     AND A.TYCC_FLD = 'KLCC_OTW_GCMNS_CD'
                     AND A.TYCC_CMNS_CD = AA.TYCC_CMNS_CD
                     AND A.EFFDT =  (  SELECT MAX(EFFDT)
                                        FROM PS_TYCHV_GMNS_CD_V
                                       WHERE COMPANY = A.COMPANY
                                         AND BUSINESS_UNIT = A.BUSINESS_UNIT
                                         AND TYCC_FLD = A.TYCC_FLD
                                         AND TYCC_CMNS_CD = A.TYCC_CMNS_CD
                                         AND EFFDT &lt;= SYSDATE    )
                     AND A.EFF_STATUS != 'I'
                 ) TYCC_STD_VLE_2_NM
             ,AA.TYCC_STD_VLE_DES_2
             ,AA.TYCC_STD_VLE_3
             ,(select TYCC_STD_VLE_DES_3 FROM PS_TYCHV_GMNS_CD_V A
                     WHERE A.COMPANY = AA.COMPANY
                     AND A.BUSINESS_UNIT = AA.BUSINESS_UNIT
                     AND A.TYCC_FLD = 'KLCC_OTW_GCMNS_CD'
                     AND A.TYCC_CMNS_CD = AA.TYCC_CMNS_CD
                     AND A.EFFDT =  (  SELECT MAX(EFFDT)
                                        FROM PS_TYCHV_GMNS_CD_V
                                       WHERE COMPANY = A.COMPANY
                                         AND BUSINESS_UNIT = A.BUSINESS_UNIT
                                         AND TYCC_FLD = A.TYCC_FLD
                                         AND TYCC_CMNS_CD = A.TYCC_CMNS_CD
                                         AND EFFDT &lt;= SYSDATE    )
                     AND A.EFF_STATUS != 'I'
                 ) TYCC_STD_VLE_3_NM
             ,AA.TYCC_STD_VLE_DES_3
             ,AA.TYCC_STD_VLE_4
            ,(select TYCC_STD_VLE_DES_4 FROM PS_TYCHV_GMNS_CD_V A
                     WHERE A.COMPANY = AA.COMPANY
                     AND A.BUSINESS_UNIT = AA.BUSINESS_UNIT
                     AND A.TYCC_FLD = 'KLCC_OTW_GCMNS_CD'
                     AND A.TYCC_CMNS_CD = AA.TYCC_CMNS_CD
                     AND A.EFFDT =  (  SELECT MAX(EFFDT)
                                        FROM PS_TYCHV_GMNS_CD_V
                                       WHERE COMPANY = A.COMPANY
                                         AND BUSINESS_UNIT = A.BUSINESS_UNIT
                                         AND TYCC_FLD = A.TYCC_FLD
                                         AND TYCC_CMNS_CD = A.TYCC_CMNS_CD
                                         AND EFFDT &lt;= SYSDATE    )
                     AND A.EFF_STATUS != 'I'
                 ) TYCC_STD_VLE_4_NM
             ,AA.TYCC_STD_VLE_DES_4
             ,AA.TYCC_STD_VLE_5
            ,(select TYCC_STD_VLE_DES_5 FROM PS_TYCHV_GMNS_CD_V A
                     WHERE A.COMPANY = AA.COMPANY
                     AND A.BUSINESS_UNIT = AA.BUSINESS_UNIT
                     AND A.TYCC_FLD = 'KLCC_OTW_GCMNS_CD'
                     AND A.TYCC_CMNS_CD = AA.TYCC_CMNS_CD
                     AND A.EFFDT =  (  SELECT MAX(EFFDT)
                                        FROM PS_TYCHV_GMNS_CD_V
                                       WHERE COMPANY = A.COMPANY
                                         AND BUSINESS_UNIT = A.BUSINESS_UNIT
                                         AND TYCC_FLD = A.TYCC_FLD
                                         AND TYCC_CMNS_CD = A.TYCC_CMNS_CD
                                         AND EFFDT &lt;= SYSDATE    )
                     AND A.EFF_STATUS != 'I'
                 ) TYCC_STD_VLE_5_NM
             ,AA.TYCC_STD_VLE_DES_5
             ,AA.TYCC_STD_VLE_6
             ,(select TYCC_STD_VLE_DES_6 FROM PS_TYCHV_GMNS_CD_V A
                     WHERE A.COMPANY = AA.COMPANY
                     AND A.BUSINESS_UNIT = AA.BUSINESS_UNIT
                     AND A.TYCC_FLD = 'KLCC_OTW_GCMNS_CD'
                     AND A.TYCC_CMNS_CD = AA.TYCC_CMNS_CD
                     AND A.EFFDT =  (  SELECT MAX(EFFDT)
                                        FROM PS_TYCHV_GMNS_CD_V
                                       WHERE COMPANY = A.COMPANY
                                         AND BUSINESS_UNIT = A.BUSINESS_UNIT
                                         AND TYCC_FLD = A.TYCC_FLD
                                         AND TYCC_CMNS_CD = A.TYCC_CMNS_CD
                                         AND EFFDT &lt;= SYSDATE    )
                     AND A.EFF_STATUS != 'I'
                 ) TYCC_STD_VLE_6_NM
             ,AA.TYCC_STD_VLE_DES_6
             ,AA.TYCC_STD_VLE_7
             ,(select TYCC_STD_VLE_DES_7 FROM PS_TYCHV_GMNS_CD_V A
                     WHERE A.COMPANY = AA.COMPANY
                     AND A.BUSINESS_UNIT = AA.BUSINESS_UNIT
                     AND A.TYCC_FLD = 'KLCC_OTW_GCMNS_CD'
                     AND A.TYCC_CMNS_CD = AA.TYCC_CMNS_CD
                     AND A.EFFDT =  (  SELECT MAX(EFFDT)
                                        FROM PS_TYCHV_GMNS_CD_V
                                       WHERE COMPANY = A.COMPANY
                                         AND BUSINESS_UNIT = A.BUSINESS_UNIT
                                         AND TYCC_FLD = A.TYCC_FLD
                                         AND TYCC_CMNS_CD = A.TYCC_CMNS_CD
                                         AND EFFDT &lt;= SYSDATE    )
                     AND A.EFF_STATUS != 'I'
                 ) TYCC_STD_VLE_7_NM
             ,AA.TYCC_STD_VLE_DES_7
             ,AA.TYCC_STD_VLE_8
             ,(select TYCC_STD_VLE_DES_8 FROM PS_TYCHV_GMNS_CD_V A
                     WHERE A.COMPANY = AA.COMPANY
                     AND A.BUSINESS_UNIT = AA.BUSINESS_UNIT
                     AND A.TYCC_FLD = 'KLCC_OTW_GCMNS_CD'
                     AND A.TYCC_CMNS_CD = AA.TYCC_CMNS_CD
                     AND A.EFFDT =  (  SELECT MAX(EFFDT)
                                        FROM PS_TYCHV_GMNS_CD_V
                                       WHERE COMPANY = A.COMPANY
                                         AND BUSINESS_UNIT = A.BUSINESS_UNIT
                                         AND TYCC_FLD = A.TYCC_FLD
                                         AND TYCC_CMNS_CD = A.TYCC_CMNS_CD
                                         AND EFFDT &lt;= SYSDATE    )
                     AND A.EFF_STATUS != 'I'
                 ) TYCC_STD_VLE_8_NM
             ,AA.TYCC_STD_VLE_DES_8
             ,AA.TYCC_STD_VLE_9
             ,(select TYCC_STD_VLE_DES_9 FROM PS_TYCHV_GMNS_CD_V A
                     WHERE A.COMPANY = AA.COMPANY
                     AND A.BUSINESS_UNIT = AA.BUSINESS_UNIT
                     AND A.TYCC_FLD = 'KLCC_OTW_GCMNS_CD'
                     AND A.TYCC_CMNS_CD = AA.TYCC_CMNS_CD
                     AND A.EFFDT =  (  SELECT MAX(EFFDT)
                                        FROM PS_TYCHV_GMNS_CD_V
                                       WHERE COMPANY = A.COMPANY
                                         AND BUSINESS_UNIT = A.BUSINESS_UNIT
                                         AND TYCC_FLD = A.TYCC_FLD
                                         AND TYCC_CMNS_CD = A.TYCC_CMNS_CD
                                         AND EFFDT &lt;= SYSDATE    )
                     AND A.EFF_STATUS != 'I'
                 ) TYCC_STD_VLE_9_NM
             ,AA.TYCC_STD_VLE_DES_9
             ,AA.TYCC_STD_VLE_10
              ,(select TYCC_STD_VLE_DES_0 FROM PS_TYCHV_GMNS_CD_V A
                     WHERE A.COMPANY = AA.COMPANY
                     AND A.BUSINESS_UNIT = AA.BUSINESS_UNIT
                     AND A.TYCC_FLD = 'KLCC_OTW_GCMNS_CD'
                     AND A.TYCC_CMNS_CD = AA.TYCC_CMNS_CD
                     AND A.EFFDT =  (  SELECT MAX(EFFDT)
                                        FROM PS_TYCHV_GMNS_CD_V
                                       WHERE COMPANY = A.COMPANY
                                         AND BUSINESS_UNIT = A.BUSINESS_UNIT
                                         AND TYCC_FLD = A.TYCC_FLD
                                         AND TYCC_CMNS_CD = A.TYCC_CMNS_CD
                                         AND EFFDT &lt;= SYSDATE    )
                     AND A.EFF_STATUS != 'I'
                 ) TYCC_STD_VLE_10_NM
             ,AA.TYCC_STD_VLE_DES_0
            FROM PS_KLLHT_OTW_STD A
            WHERE 1=1
            AND A.COMPANY = 회사코드
            AND A.BUSINESS_UNIT = BU코드
            AND A.ESTABID = 사업장코드
            AND (
                 (A.TYCC_SET_TYP = '100' AND  A.TYCC_SET_TYP_CD = 급여관리제도코드)
                 OR
                 (A.TYCC_SET_TYP = '200' AND  A.TYCC_SET_TYP_CD = 근무조계획코드)
                 OR
                 (A.TYCC_SET_TYP = '300' AND  A.TYCC_SET_TYP_CD = (SELECT Y.TYCC_HDFC_SN_CD
                                                                   FROM PS_DEPT_TBL X, PS_TYHHT_DEPT Y
                                                                   WHERE X.SETID = Y.SETID
                                                                   AND   X.DEPTID = Y.DEPTID
                                                                   AND   X.EFFDT = Y.EFFDT
                                                                   AND   X.SETID = F_GET_SETID(BU코드, 'HR_01')
                                                                   AND   X.EFF_STATUS != 'I'
                                                                   AND   X.EFFDT = (SELECT MAX(EFFDT)
                                                                                    FROM   PS_DEPT_TBL
                                                                                    WHERE  SETID = X.SETID
                                                                                    AND    DEPTID = X.DEPTID
                                                                                    AND    TO_CHAR(EFFDT,'YYYYMMDD') &lt;= 신청일자)
                                                                   AND   X.DEPTID = 부서코드
                                                                   AND   Y.EFFDT = (SELECT MAX(EFFDT)
                                                                                    FROM   PS_TYHHT_DEPT
                                                                                    WHERE  SETID = Y.SETID
                                                                                    AND    DEPTID = Y.DEPTID
                                                                                    AND    TO_CHAR(EFFDT,'YYYYMMDD') &lt;= 신청일자)
                                                                                          )
                                                                                          )
                )
            AND A.EFFDT = (SELECT MAX(EFFDT)
                           FROM PS_KLLHT_OTW_STD
                           WHERE 1=1
                           AND COMPANY = A.COMPANY
                           AND BUSINESS_UNIT = A.BUSINESS_UNIT
                           AND TO_CHAR(EFFDT,'YYYYMMDD') &lt;= 신청일자)
            ORDER BY A.ESTABID DESC ,A.TYCC_SET_TYP DESC
       )AA
       WHERE 1=1
       AND AA.COMPANY = 회사코드
       AND AA.BUSINESS_UNIT = BU코드
       AND AA.ESTABID = 사업장코드
       AND (
           (AA.TYCC_SET_TYP = '100' AND  AA.TYCC_SET_TYP_CD = 급여관리제도코드)
           OR
           (AA.TYCC_SET_TYP = '200' AND  AA.TYCC_SET_TYP_CD = 근무조계획코드)
           OR
           (AA.TYCC_SET_TYP = '300' AND  AA.TYCC_SET_TYP_CD = (SELECT Y.TYCC_HDFC_SN_CD
                                                               FROM PS_DEPT_TBL X, PS_TYHHT_DEPT Y
                                                               WHERE X.SETID = Y.SETID
                                                               AND   X.DEPTID = Y.DEPTID
                                                               AND   X.EFFDT = Y.EFFDT
                                                               AND   X.SETID = F_GET_SETID(BU코드, 'HR_01')
                                                               AND   X.EFF_STATUS != 'I'
                                                               AND   X.EFFDT = (SELECT MAX(EFFDT)
                                                                                FROM   PS_DEPT_TBL
                                                                                WHERE  SETID = X.SETID
                                                                                AND    DEPTID = X.DEPTID
                                                                                AND    TO_CHAR(EFFDT,'YYYYMMDD') &lt;= 신청일자)
                                                               AND   X.DEPTID = 부서코드
                                                               AND   Y.EFFDT = (SELECT MAX(EFFDT)
                                                                                FROM   PS_TYHHT_DEPT
                                                                                WHERE  SETID = Y.SETID
                                                                                AND    DEPTID = Y.DEPTID
                                                                                AND    TO_CHAR(EFFDT,'YYYYMMDD') &lt;= 신청일자)
                                                                                      )
                                                                                      )
          )
       AND AA.EFFDT = (SELECT MAX(EFFDT)
                       FROM PS_KLLHT_OTW_STD
                       WHERE 1=1
                       AND COMPANY = AA.COMPANY
                       AND BUSINESS_UNIT = AA.BUSINESS_UNIT
                       AND TO_CHAR(EFFDT,'YYYYMMDD') &lt;= 신청일자)
       AND AA.SET_LVL = (SELECT MAX(
                                    CASE WHEN A.TYCC_SET_TYP = '200' THEN '1'
                                         WHEN A.TYCC_SET_TYP = '300' THEN '3'
                                    ELSE '2'
                                    END) AS SET_LVL
                         FROM PS_KLLHT_OTW_STD A
                         WHERE 1=1
                         AND A.COMPANY = 회사코드
                         AND A.BUSINESS_UNIT = BU코드
                         AND A.ESTABID = 사업장코드
                         AND A.TYCC_CMNS_CD IN ('300','400','500','600','200','210')
                         AND ((A.TYCC_SET_TYP = '100' AND  A.TYCC_SET_TYP_CD = 급여관리제도코드)
                               OR
                              (A.TYCC_SET_TYP = '200' AND  A.TYCC_SET_TYP_CD = 근무조계획코드)
                              OR
                              (A.TYCC_SET_TYP = '300' AND  A.TYCC_SET_TYP_CD = (SELECT Y.TYCC_HDFC_SN_CD
                                                                                FROM PS_DEPT_TBL X, PS_TYHHT_DEPT Y
                                                                                WHERE X.SETID = Y.SETID
                                                                                AND   X.DEPTID = Y.DEPTID
                                                                                AND   X.EFFDT = Y.EFFDT
                                                                                AND   X.SETID = F_GET_SETID(BU코드, 'HR_01')
                                                                                AND   X.EFF_STATUS != 'I'
                                                                                AND   X.EFFDT = (SELECT MAX(EFFDT)
                                                                                                 FROM   PS_DEPT_TBL
                                                                                                 WHERE  SETID = X.SETID
                                                                                                 AND    DEPTID = X.DEPTID
                                                                                                 AND    TO_CHAR(EFFDT,'YYYYMMDD') &lt;= 신청일자)
                                                                                AND   X.DEPTID = 부서코드
                                                                                AND   Y.EFFDT = (SELECT MAX(EFFDT)
                                                                                                 FROM   PS_TYHHT_DEPT
                                                                                                 WHERE  SETID = Y.SETID
                                                                                                 AND    DEPTID = Y.DEPTID
                                                                                                 AND    TO_CHAR(EFFDT,'YYYYMMDD') &lt;= 신청일자)
                                                                               )
                                                                              )
                              )
                         AND A.EFFDT = (SELECT MAX(EFFDT)
                                        FROM PS_KLLHT_OTW_STD
                                        WHERE 1=1
                                        AND COMPANY = A.COMPANY
                                        AND BUSINESS_UNIT = A.BUSINESS_UNIT
                                        AND TO_CHAR(EFFDT,'YYYYMMDD') &lt;= 신청일자)
                        )</t>
    <phoneticPr fontId="6" type="noConversion"/>
  </si>
  <si>
    <t>월말, 익월 한도 체크 고려 : 월말 자투리는 익월 첫주 잔여와 합산 후 주 한도시간 체크, 연결되지 않는 경우 앞뒤 자투리 계획에 대해서는 주최대 한도만 체크</t>
    <phoneticPr fontId="6" type="noConversion"/>
  </si>
  <si>
    <t>&gt; [KLLPF_120010.탄력적근로시간 기준관리]&gt;휴일OT신청가능여부</t>
    <phoneticPr fontId="6" type="noConversion"/>
  </si>
  <si>
    <t xml:space="preserve">-  휴일OT신청가능여부가 아니오면, 신청 불가 </t>
    <phoneticPr fontId="6" type="noConversion"/>
  </si>
  <si>
    <t>[MSG(E)] 휴일연장근무를 신청 할 수 없습니다.</t>
    <phoneticPr fontId="6" type="noConversion"/>
  </si>
  <si>
    <t>[MSG(E)] 신청불가시간이 포함되어 있습니다.(XX:XX~XX:XX)</t>
    <phoneticPr fontId="6" type="noConversion"/>
  </si>
  <si>
    <t>[MSG(E)] 휴게시간에 포함되어 있습니다.(XX:XX~XX:XX)</t>
    <phoneticPr fontId="6" type="noConversion"/>
  </si>
  <si>
    <t>상이하면, [MSG(E)] 근로기준법 최장근로시간을 동일해야 합니다.</t>
    <phoneticPr fontId="6" type="noConversion"/>
  </si>
  <si>
    <t>저장 전 logic</t>
    <phoneticPr fontId="6" type="noConversion"/>
  </si>
  <si>
    <t>클릭시 &gt; [저장 전 logic] [저장logic]</t>
    <phoneticPr fontId="6" type="noConversion"/>
  </si>
  <si>
    <t>변경시 &gt; [상세조회logic], [조회 후 logic]</t>
    <phoneticPr fontId="6" type="noConversion"/>
  </si>
  <si>
    <t>근로계획SEQ</t>
    <phoneticPr fontId="6" type="noConversion"/>
  </si>
  <si>
    <t>KLNB_AVGWT_SEQ</t>
    <phoneticPr fontId="6" type="noConversion"/>
  </si>
  <si>
    <t>신청번호</t>
    <phoneticPr fontId="6" type="noConversion"/>
  </si>
  <si>
    <t>KLCC_REQ_NO</t>
    <phoneticPr fontId="6" type="noConversion"/>
  </si>
  <si>
    <t>KLCC_YEAR</t>
    <phoneticPr fontId="6" type="noConversion"/>
  </si>
  <si>
    <t>STEP</t>
    <phoneticPr fontId="6" type="noConversion"/>
  </si>
  <si>
    <t>EMPLID</t>
    <phoneticPr fontId="6" type="noConversion"/>
  </si>
  <si>
    <t>시간제유형</t>
    <phoneticPr fontId="6" type="noConversion"/>
  </si>
  <si>
    <t>KLCC_AVGWT_TYPE_CD</t>
    <phoneticPr fontId="6" type="noConversion"/>
  </si>
  <si>
    <t>표준단위기간</t>
    <phoneticPr fontId="6" type="noConversion"/>
  </si>
  <si>
    <t>KLNB_STD_PRD</t>
    <phoneticPr fontId="6" type="noConversion"/>
  </si>
  <si>
    <t>표준단위기간유형</t>
    <phoneticPr fontId="6" type="noConversion"/>
  </si>
  <si>
    <t>KLCC_STD_PRD_TYPE</t>
    <phoneticPr fontId="6" type="noConversion"/>
  </si>
  <si>
    <t>KLNB_STD_SET</t>
    <phoneticPr fontId="6" type="noConversion"/>
  </si>
  <si>
    <t>근무계획시작일자</t>
    <phoneticPr fontId="6" type="noConversion"/>
  </si>
  <si>
    <t>KLDE_STR_DT</t>
    <phoneticPr fontId="6" type="noConversion"/>
  </si>
  <si>
    <t>근무계획종료일자</t>
    <phoneticPr fontId="6" type="noConversion"/>
  </si>
  <si>
    <t>KLDE_END_DT</t>
    <phoneticPr fontId="6" type="noConversion"/>
  </si>
  <si>
    <t>근로기준법 기준(A)</t>
    <phoneticPr fontId="33" type="noConversion"/>
  </si>
  <si>
    <t>연차/공휴일(B)</t>
    <phoneticPr fontId="33" type="noConversion"/>
  </si>
  <si>
    <t>연차/공휴일제외(A-B)</t>
    <phoneticPr fontId="6" type="noConversion"/>
  </si>
  <si>
    <t>총 단위기간 총한도</t>
    <phoneticPr fontId="6" type="noConversion"/>
  </si>
  <si>
    <t>총 단위기간 총합계</t>
    <phoneticPr fontId="6" type="noConversion"/>
  </si>
  <si>
    <t>총 단위기간 주평균</t>
    <phoneticPr fontId="6" type="noConversion"/>
  </si>
  <si>
    <t>근무계획현황 근무시간 한도</t>
    <phoneticPr fontId="6" type="noConversion"/>
  </si>
  <si>
    <t>근무계획현황 근무시간 합계</t>
    <phoneticPr fontId="6" type="noConversion"/>
  </si>
  <si>
    <t>근무계획현황 근무시간 주평균</t>
    <phoneticPr fontId="6" type="noConversion"/>
  </si>
  <si>
    <t>근무계획현황 연장시간 한도</t>
    <phoneticPr fontId="6" type="noConversion"/>
  </si>
  <si>
    <t>근무계획현황 연장시간 합계</t>
    <phoneticPr fontId="6" type="noConversion"/>
  </si>
  <si>
    <t>근무계획현황 연장시간 주평균</t>
    <phoneticPr fontId="6" type="noConversion"/>
  </si>
  <si>
    <t>KLCC_WORK_TYPE</t>
    <phoneticPr fontId="6" type="noConversion"/>
  </si>
  <si>
    <t>KLCC_WORK_TIME</t>
    <phoneticPr fontId="6" type="noConversion"/>
  </si>
  <si>
    <t>KLNB_WORK_TIME</t>
    <phoneticPr fontId="6" type="noConversion"/>
  </si>
  <si>
    <t>■ Query(선택)</t>
    <phoneticPr fontId="6" type="noConversion"/>
  </si>
  <si>
    <t>data_Query ID001
: 근로계획서 SEQ</t>
    <phoneticPr fontId="6" type="noConversion"/>
  </si>
  <si>
    <t>KLNB_AVGWT_SEQ.NEXTVAL</t>
    <phoneticPr fontId="6" type="noConversion"/>
  </si>
  <si>
    <t>data_Query ID003
: 개인별 근무조 정보 조회</t>
    <phoneticPr fontId="6" type="noConversion"/>
  </si>
  <si>
    <t>data_Query ID004
: 월별 개인 근무조 계획일정</t>
    <phoneticPr fontId="6" type="noConversion"/>
  </si>
  <si>
    <t>data_Query ID005
: 휴일대체신청조회</t>
    <phoneticPr fontId="6" type="noConversion"/>
  </si>
  <si>
    <t>data_Query ID006
: 개인별 탄력적근로시간기준 조회</t>
    <phoneticPr fontId="6" type="noConversion"/>
  </si>
  <si>
    <t>data_Query ID007
: 개인별 탄력적근로시간기준 조회-시간외근로기준(연장)</t>
    <phoneticPr fontId="6" type="noConversion"/>
  </si>
  <si>
    <t>data_Query ID008
: 연장근무신청조회</t>
    <phoneticPr fontId="6" type="noConversion"/>
  </si>
  <si>
    <t>PLAN_DT 일자</t>
    <phoneticPr fontId="6" type="noConversion"/>
  </si>
  <si>
    <t xml:space="preserve">                               기준값(1) W 주이면, 기준값 설명(1) * 기준값 설명(2)은 주 / M 월이면, 기준값 설명(1) * 기준값 설명(2) 월) + 근무계획기간 시작일자</t>
    <phoneticPr fontId="6" type="noConversion"/>
  </si>
  <si>
    <t>data_Query ID002
: 유급휴가, 출장 조회</t>
    <phoneticPr fontId="6" type="noConversion"/>
  </si>
  <si>
    <t>- data참조&gt; data_Query ID002 유급휴가, 출장 조회,  data_Query ID005 휴일대체신청조회</t>
    <phoneticPr fontId="6" type="noConversion"/>
  </si>
  <si>
    <t>2. 신청서 정보를 저장한다.</t>
    <phoneticPr fontId="6" type="noConversion"/>
  </si>
  <si>
    <t>3. 근로계획서 차수를 조회한다.</t>
    <phoneticPr fontId="6" type="noConversion"/>
  </si>
  <si>
    <t>4. 근무계획수립 여부 체크</t>
    <phoneticPr fontId="6" type="noConversion"/>
  </si>
  <si>
    <t>1. 근태마감여부 체크한다.</t>
    <phoneticPr fontId="6" type="noConversion"/>
  </si>
  <si>
    <t>- 근태 마감이면, 저장 불가</t>
    <phoneticPr fontId="6" type="noConversion"/>
  </si>
  <si>
    <t>throw new BenitwareException("WOS005");</t>
    <phoneticPr fontId="6" type="noConversion"/>
  </si>
  <si>
    <t>OFFDAY_IND 휴일여부(Y 휴일, N 근무)</t>
    <phoneticPr fontId="6" type="noConversion"/>
  </si>
  <si>
    <t>&gt; [KLLPF_120010.탄력적근로시간 기준관리]&gt; 코어시간</t>
    <phoneticPr fontId="6" type="noConversion"/>
  </si>
  <si>
    <t>[MSG(E)] 코어근무시간을 변경 할수 없습니다.(XX:XX~XX:XX)</t>
    <phoneticPr fontId="6" type="noConversion"/>
  </si>
  <si>
    <t>- 코어시간을 확인하여 코어시간 이전으로 변경시, 저장 불가</t>
    <phoneticPr fontId="6" type="noConversion"/>
  </si>
  <si>
    <t>근무</t>
    <phoneticPr fontId="33" type="noConversion"/>
  </si>
  <si>
    <t>- 글로벌이 아니면, 주 최대 연장시간 = [KLLPF_120010.탄력적근로시간 기준관리]&gt;시간제유형의 주 최대 연장시간
  연장시간과 휴일근무가능시간이 주 최대연장시간을 초과하는지 체크</t>
    <phoneticPr fontId="6" type="noConversion"/>
  </si>
  <si>
    <t>근무(반차)</t>
    <phoneticPr fontId="36" type="noConversion"/>
  </si>
  <si>
    <t>- 형태 : 근태사항 - 휴무(연차), 근무(반차) / 휴일대체정보 - 근무(휴일대체), 휴무(휴일대체) / 출장신청정보 - 출장</t>
    <phoneticPr fontId="6" type="noConversion"/>
  </si>
  <si>
    <t>- 형태가 근무만 사용자가 선택할 수 있고, 근무, 근무(휴일대체), 근무(반차)이면, 해당 일자의 근무시간, 연장시간 변경 가능(그외 변경 불가)</t>
    <phoneticPr fontId="6" type="noConversion"/>
  </si>
  <si>
    <t>1. 근무조 정보가 없으면 저장 불가</t>
    <phoneticPr fontId="6" type="noConversion"/>
  </si>
  <si>
    <t>[MSG(E)] 근무조 정보가 없습니다.</t>
    <phoneticPr fontId="6" type="noConversion"/>
  </si>
  <si>
    <t>2. input으로 전달된 차수가 1차수 이상인 경우, 단위기간 총한도 체크</t>
    <phoneticPr fontId="6" type="noConversion"/>
  </si>
  <si>
    <t>3. 근로시간유형이 근무시간이면, 탄력적근로시간 기준에 설정된 근로시간 최소, 최대 시간 여부 체크</t>
    <phoneticPr fontId="6" type="noConversion"/>
  </si>
  <si>
    <t>4. 탄력적근로시간 기준에 설정된 코어시간 포함 체크</t>
    <phoneticPr fontId="6" type="noConversion"/>
  </si>
  <si>
    <t>5. 탄력적근로시간 기준에 설정된 휴게시간 포함 체크</t>
    <phoneticPr fontId="6" type="noConversion"/>
  </si>
  <si>
    <t>6. 탄력적근로시간 기준에 설정된 휴게시간 만큼 차감하여 근로시간을 계산한다.</t>
    <phoneticPr fontId="6" type="noConversion"/>
  </si>
  <si>
    <t>7. 탄력적근로시간 기준에 설정된 신청불가시간 포함 여부 체크</t>
    <phoneticPr fontId="6" type="noConversion"/>
  </si>
  <si>
    <t>8. 근로시간유형이 연장시간이면, 시간외근로기준(연장)에 설정된 휴일OT신청 가능 여부 체크</t>
    <phoneticPr fontId="6" type="noConversion"/>
  </si>
  <si>
    <t>input : MAP(신청번호)</t>
    <phoneticPr fontId="6" type="noConversion"/>
  </si>
  <si>
    <t>data_Query ID011
: 개인별 공휴일정 조회</t>
    <phoneticPr fontId="6" type="noConversion"/>
  </si>
  <si>
    <t xml:space="preserve">  data참조&gt; data_Query ID003 개인별 근무조 정보 조회, data_Query ID004 월별 개인 근무조 계획일정, data_Query ID011 개인별 공휴일정 조회</t>
    <phoneticPr fontId="6" type="noConversion"/>
  </si>
  <si>
    <t>6. 계획한 근무시간, 연장시간 한도 체크</t>
    <phoneticPr fontId="6" type="noConversion"/>
  </si>
  <si>
    <t>7. 근로계획서 SEQ, 차수를 조회한다.</t>
    <phoneticPr fontId="6" type="noConversion"/>
  </si>
  <si>
    <t>8. 근무계획정보를 저장한다.</t>
    <phoneticPr fontId="6" type="noConversion"/>
  </si>
  <si>
    <t>/* TYCC_SET_TYP
100 급여관리제도코드
200 근무조
300 부서구분
근무조계획코드
- 개인별근무조계획코드조회에서 SCHEDULE_ID+ROTATION_ID 
*/
SELECT AA.COMPANY
             ,AA.BUSINESS_UNIT
             ,AA.ESTABID
             ,AA.TYCC_CMNS_CD
             ,(select TYCC_CMNS_CD_NM FROM PS_TYCHV_GMNS_CD_V A
                     WHERE A.COMPANY = AA.COMPANY
                     AND A.BUSINESS_UNIT = AA.BUSINESS_UNIT
                     AND A.TYCC_FLD = 'KLCC_ATW_GCMNS_CD'
                     AND A.TYCC_CMNS_CD = AA.TYCC_CMNS_CD
                     AND A.EFFDT =  (  SELECT MAX(EFFDT)
                                        FROM PS_TYCHV_GMNS_CD_V
                                       WHERE COMPANY = A.COMPANY
                                         AND BUSINESS_UNIT = A.BUSINESS_UNIT
                                         AND TYCC_FLD = A.TYCC_FLD
                                         AND TYCC_CMNS_CD = A.TYCC_CMNS_CD
                                         AND EFFDT &lt;= SYSDATE    )
                     AND A.EFF_STATUS != 'I'
                 ) TYCC_CMNS_NM
             ,AA.TYCC_SET_TYP
            ,(select TYCC_CMNS_CD_NM FROM PS_TYCHV_GMNS_CD_V A
                     WHERE A.COMPANY = AA.COMPANY
                     AND A.BUSINESS_UNIT = AA.BUSINESS_UNIT
                     AND A.TYCC_FLD = 'TYCC_SET_TYP'
                     AND A.TYCC_CMNS_CD = AA.TYCC_SET_TYP
                     AND A.EFFDT =  (  SELECT MAX(EFFDT)
                                        FROM PS_TYCHV_GMNS_CD_V
                                       WHERE COMPANY = A.COMPANY
                                         AND BUSINESS_UNIT = A.BUSINESS_UNIT
                                         AND TYCC_FLD = A.TYCC_FLD
                                         AND TYCC_CMNS_CD = A.TYCC_CMNS_CD
                                         AND EFFDT &lt;= SYSDATE    )
                     AND A.EFF_STATUS != 'I'
                 ) TYCC_SET_TYP_NM
             ,AA.TYCC_SET_TYP_CD
             ,AA.TYCC_STD_VLE_1
             ,(select TYCC_STD_VLE_DES_1 FROM PS_TYCHV_GMNS_CD_V A
                     WHERE A.COMPANY = AA.COMPANY
                     AND A.BUSINESS_UNIT = AA.BUSINESS_UNIT
                     AND A.TYCC_FLD = 'KLCC_ATW_GCMNS_CD'
                     AND A.TYCC_CMNS_CD = AA.TYCC_CMNS_CD
                     AND A.EFFDT =  (  SELECT MAX(EFFDT)
                                        FROM PS_TYCHV_GMNS_CD_V
                                       WHERE COMPANY = A.COMPANY
                                         AND BUSINESS_UNIT = A.BUSINESS_UNIT
                                         AND TYCC_FLD = A.TYCC_FLD
                                         AND TYCC_CMNS_CD = A.TYCC_CMNS_CD
                                         AND EFFDT &lt;= SYSDATE    )
                     AND A.EFF_STATUS != 'I'
                 ) TYCC_STD_VLE_1_NM
             ,AA.TYCC_STD_VLE_DES_1
             ,AA.TYCC_STD_VLE_2
             ,(select TYCC_STD_VLE_DES_2 FROM PS_TYCHV_GMNS_CD_V A
                     WHERE A.COMPANY = AA.COMPANY
                     AND A.BUSINESS_UNIT = AA.BUSINESS_UNIT
                     AND A.TYCC_FLD = 'KLCC_ATW_GCMNS_CD'
                     AND A.TYCC_CMNS_CD = AA.TYCC_CMNS_CD
                     AND A.EFFDT =  (  SELECT MAX(EFFDT)
                                        FROM PS_TYCHV_GMNS_CD_V
                                       WHERE COMPANY = A.COMPANY
                                         AND BUSINESS_UNIT = A.BUSINESS_UNIT
                                         AND TYCC_FLD = A.TYCC_FLD
                                         AND TYCC_CMNS_CD = A.TYCC_CMNS_CD
                                         AND EFFDT &lt;= SYSDATE    )
                     AND A.EFF_STATUS != 'I'
                 ) TYCC_STD_VLE_2_NM
             ,AA.TYCC_STD_VLE_DES_2
             ,AA.TYCC_STD_VLE_3
             ,(select TYCC_STD_VLE_DES_3 FROM PS_TYCHV_GMNS_CD_V A
                     WHERE A.COMPANY = AA.COMPANY
                     AND A.BUSINESS_UNIT = AA.BUSINESS_UNIT
                     AND A.TYCC_FLD = 'KLCC_ATW_GCMNS_CD'
                     AND A.TYCC_CMNS_CD = AA.TYCC_CMNS_CD
                     AND A.EFFDT =  (  SELECT MAX(EFFDT)
                                        FROM PS_TYCHV_GMNS_CD_V
                                       WHERE COMPANY = A.COMPANY
                                         AND BUSINESS_UNIT = A.BUSINESS_UNIT
                                         AND TYCC_FLD = A.TYCC_FLD
                                         AND TYCC_CMNS_CD = A.TYCC_CMNS_CD
                                         AND EFFDT &lt;= SYSDATE    )
                     AND A.EFF_STATUS != 'I'
                 ) TYCC_STD_VLE_3_NM
             ,AA.TYCC_STD_VLE_DES_3
             ,AA.TYCC_STD_VLE_4
            ,(select TYCC_STD_VLE_DES_4 FROM PS_TYCHV_GMNS_CD_V A
                     WHERE A.COMPANY = AA.COMPANY
                     AND A.BUSINESS_UNIT = AA.BUSINESS_UNIT
                     AND A.TYCC_FLD = 'KLCC_ATW_GCMNS_CD'
                     AND A.TYCC_CMNS_CD = AA.TYCC_CMNS_CD
                     AND A.EFFDT =  (  SELECT MAX(EFFDT)
                                        FROM PS_TYCHV_GMNS_CD_V
                                       WHERE COMPANY = A.COMPANY
                                         AND BUSINESS_UNIT = A.BUSINESS_UNIT
                                         AND TYCC_FLD = A.TYCC_FLD
                                         AND TYCC_CMNS_CD = A.TYCC_CMNS_CD
                                         AND EFFDT &lt;= SYSDATE    )
                     AND A.EFF_STATUS != 'I'
                 ) TYCC_STD_VLE_4_NM
             ,AA.TYCC_STD_VLE_DES_4
             ,AA.TYCC_STD_VLE_5
            ,(select TYCC_STD_VLE_DES_5 FROM PS_TYCHV_GMNS_CD_V A
                     WHERE A.COMPANY = AA.COMPANY
                     AND A.BUSINESS_UNIT = AA.BUSINESS_UNIT
                     AND A.TYCC_FLD = 'KLCC_ATW_GCMNS_CD'
                     AND A.TYCC_CMNS_CD = AA.TYCC_CMNS_CD
                     AND A.EFFDT =  (  SELECT MAX(EFFDT)
                                        FROM PS_TYCHV_GMNS_CD_V
                                       WHERE COMPANY = A.COMPANY
                                         AND BUSINESS_UNIT = A.BUSINESS_UNIT
                                         AND TYCC_FLD = A.TYCC_FLD
                                         AND TYCC_CMNS_CD = A.TYCC_CMNS_CD
                                         AND EFFDT &lt;= SYSDATE    )
                     AND A.EFF_STATUS != 'I'
                 ) TYCC_STD_VLE_5_NM
             ,AA.TYCC_STD_VLE_DES_5
             ,AA.TYCC_STD_VLE_6
             ,(select TYCC_STD_VLE_DES_6 FROM PS_TYCHV_GMNS_CD_V A
                     WHERE A.COMPANY = AA.COMPANY
                     AND A.BUSINESS_UNIT = AA.BUSINESS_UNIT
                     AND A.TYCC_FLD = 'KLCC_ATW_GCMNS_CD'
                     AND A.TYCC_CMNS_CD = AA.TYCC_CMNS_CD
                     AND A.EFFDT =  (  SELECT MAX(EFFDT)
                                        FROM PS_TYCHV_GMNS_CD_V
                                       WHERE COMPANY = A.COMPANY
                                         AND BUSINESS_UNIT = A.BUSINESS_UNIT
                                         AND TYCC_FLD = A.TYCC_FLD
                                         AND TYCC_CMNS_CD = A.TYCC_CMNS_CD
                                         AND EFFDT &lt;= SYSDATE    )
                     AND A.EFF_STATUS != 'I'
                 ) TYCC_STD_VLE_6_NM
             ,AA.TYCC_STD_VLE_DES_6
             ,AA.TYCC_STD_VLE_7
             ,(select TYCC_STD_VLE_DES_7 FROM PS_TYCHV_GMNS_CD_V A
                     WHERE A.COMPANY = AA.COMPANY
                     AND A.BUSINESS_UNIT = AA.BUSINESS_UNIT
                     AND A.TYCC_FLD = 'KLCC_ATW_GCMNS_CD'
                     AND A.TYCC_CMNS_CD = AA.TYCC_CMNS_CD
                     AND A.EFFDT =  (  SELECT MAX(EFFDT)
                                        FROM PS_TYCHV_GMNS_CD_V
                                       WHERE COMPANY = A.COMPANY
                                         AND BUSINESS_UNIT = A.BUSINESS_UNIT
                                         AND TYCC_FLD = A.TYCC_FLD
                                         AND TYCC_CMNS_CD = A.TYCC_CMNS_CD
                                         AND EFFDT &lt;= SYSDATE    )
                     AND A.EFF_STATUS != 'I'
                 ) TYCC_STD_VLE_7_NM
             ,AA.TYCC_STD_VLE_DES_7
             ,AA.TYCC_STD_VLE_8
             ,(select TYCC_STD_VLE_DES_8 FROM PS_TYCHV_GMNS_CD_V A
                     WHERE A.COMPANY = AA.COMPANY
                     AND A.BUSINESS_UNIT = AA.BUSINESS_UNIT
                     AND A.TYCC_FLD = 'KLCC_ATW_GCMNS_CD'
                     AND A.TYCC_CMNS_CD = AA.TYCC_CMNS_CD
                     AND A.EFFDT =  (  SELECT MAX(EFFDT)
                                        FROM PS_TYCHV_GMNS_CD_V
                                       WHERE COMPANY = A.COMPANY
                                         AND BUSINESS_UNIT = A.BUSINESS_UNIT
                                         AND TYCC_FLD = A.TYCC_FLD
                                         AND TYCC_CMNS_CD = A.TYCC_CMNS_CD
                                         AND EFFDT &lt;= SYSDATE    )
                     AND A.EFF_STATUS != 'I'
                 ) TYCC_STD_VLE_8_NM
             ,AA.TYCC_STD_VLE_DES_8
             ,AA.TYCC_STD_VLE_9
             ,(select TYCC_STD_VLE_DES_9 FROM PS_TYCHV_GMNS_CD_V A
                     WHERE A.COMPANY = AA.COMPANY
                     AND A.BUSINESS_UNIT = AA.BUSINESS_UNIT
                     AND A.TYCC_FLD = 'KLCC_ATW_GCMNS_CD'
                     AND A.TYCC_CMNS_CD = AA.TYCC_CMNS_CD
                     AND A.EFFDT =  (  SELECT MAX(EFFDT)
                                        FROM PS_TYCHV_GMNS_CD_V
                                       WHERE COMPANY = A.COMPANY
                                         AND BUSINESS_UNIT = A.BUSINESS_UNIT
                                         AND TYCC_FLD = A.TYCC_FLD
                                         AND TYCC_CMNS_CD = A.TYCC_CMNS_CD
                                         AND EFFDT &lt;= SYSDATE    )
                     AND A.EFF_STATUS != 'I'
                 ) TYCC_STD_VLE_9_NM
             ,AA.TYCC_STD_VLE_DES_9
             ,AA.TYCC_STD_VLE_10
              ,(select TYCC_STD_VLE_DES_0 FROM PS_TYCHV_GMNS_CD_V A
                     WHERE A.COMPANY = AA.COMPANY
                     AND A.BUSINESS_UNIT = AA.BUSINESS_UNIT
                     AND A.TYCC_FLD = 'KLCC_ATW_GCMNS_CD'
                     AND A.TYCC_CMNS_CD = AA.TYCC_CMNS_CD
                     AND A.EFFDT =  (  SELECT MAX(EFFDT)
                                        FROM PS_TYCHV_GMNS_CD_V
                                       WHERE COMPANY = A.COMPANY
                                         AND BUSINESS_UNIT = A.BUSINESS_UNIT
                                         AND TYCC_FLD = A.TYCC_FLD
                                         AND TYCC_CMNS_CD = A.TYCC_CMNS_CD
                                         AND EFFDT &lt;= SYSDATE    )
                     AND A.EFF_STATUS != 'I'
                 ) TYCC_STD_VLE_10_NM
             ,AA.TYCC_STD_VLE_DES_0
       FROM(SELECT A.COMPANY
                  ,A.BUSINESS_UNIT
                  ,A.TYCC_CMNS_CD
                  ,A.ESTABID
                  ,A.TYCC_SET_TYP
                  ,A.TYCC_SET_TYP_CD
                  ,A.EFFDT
                  ,CASE WHEN A.TYCC_SET_TYP = '200' THEN '1'
                        WHEN A.TYCC_SET_TYP = '300' THEN '3'
                        ELSE '2'
                   END AS SET_LVL
                  ,A.TYCC_STD_VLE_1
                  ,A.TYCC_STD_VLE_DES_1
                  ,A.TYCC_STD_VLE_2
                  ,A.TYCC_STD_VLE_DES_2
                  ,A.TYCC_STD_VLE_3
                  ,A.TYCC_STD_VLE_DES_3
                  ,A.TYCC_STD_VLE_4
                  ,A.TYCC_STD_VLE_DES_4
                  ,A.TYCC_STD_VLE_5
                  ,A.TYCC_STD_VLE_DES_5
                  ,A.TYCC_STD_VLE_6
                  ,A.TYCC_STD_VLE_DES_6
                  ,A.TYCC_STD_VLE_7
                  ,A.TYCC_STD_VLE_DES_7
                  ,A.TYCC_STD_VLE_8
                  ,A.TYCC_STD_VLE_DES_8
                  ,A.TYCC_STD_VLE_9
                  ,A.TYCC_STD_VLE_DES_9
                  ,A.TYCC_STD_VLE_10
                  ,A.TYCC_STD_VLE_DES_0
            FROM PS_KLLHT_AVGWT_STD A
            WHERE 1=1
            AND A.COMPANY = 회사코드
            AND A.BUSINESS_UNIT = BU코드
            AND A.ESTABID = 사업장코드
            AND (
                 (A.TYCC_SET_TYP = '100' AND  A.TYCC_SET_TYP_CD = 급여관리제도코드)
                 OR
                 (A.TYCC_SET_TYP = '200' AND  A.TYCC_SET_TYP_CD = 근무조계획코드)
                 OR
                 (A.TYCC_SET_TYP = '300' AND  A.TYCC_SET_TYP_CD = (SELECT Y.TYCC_HDFC_SN_CD
                                                                   FROM PS_DEPT_TBL X, PS_TYHHT_DEPT Y
                                                                   WHERE X.SETID = Y.SETID
                                                                   AND   X.DEPTID = Y.DEPTID
                                                                   AND   X.EFFDT = Y.EFFDT
                                                                   AND   X.SETID = F_GET_SETID(BU코드, 'HR_01')
                                                                   AND   X.EFF_STATUS != 'I'
                                                                   AND   X.EFFDT = (SELECT MAX(EFFDT)
                                                                                    FROM   PS_DEPT_TBL
                                                                                    WHERE  SETID = X.SETID
                                                                                    AND    DEPTID = X.DEPTID
                                                                                    AND    TO_CHAR(EFFDT,'YYYYMMDD') &lt;= 신청일자)
                                                                   AND   X.DEPTID = 부서코드
                                                                   AND   Y.EFFDT = (SELECT MAX(EFFDT)
                                                                                    FROM   PS_TYHHT_DEPT
                                                                                    WHERE  SETID = Y.SETID
                                                                                    AND    DEPTID = Y.DEPTID
                                                                                    AND    TO_CHAR(EFFDT,'YYYYMMDD') &lt;= 신청일자)
                                                                                          )
                                                                                          )
                )
            AND A.EFFDT = (SELECT MAX(EFFDT)
                           FROM PS_KLLHT_AVGWT_STD
                           WHERE 1=1
                           AND COMPANY = A.COMPANY
                           AND BUSINESS_UNIT = A.BUSINESS_UNIT
                           AND TO_CHAR(EFFDT,'YYYYMMDD') &lt;= 신청일자)
            ORDER BY A.ESTABID DESC ,A.TYCC_SET_TYP DESC
       )AA
       WHERE 1=1
       AND AA.COMPANY = 회사코드
       AND AA.BUSINESS_UNIT = BU코드
       AND AA.ESTABID = 사업장코드
       AND (
           (AA.TYCC_SET_TYP = '100' AND  AA.TYCC_SET_TYP_CD = 급여관리제도코드)
           OR
           (AA.TYCC_SET_TYP = '200' AND  AA.TYCC_SET_TYP_CD = 근무조계획코드)
           OR
           (AA.TYCC_SET_TYP = '300' AND  AA.TYCC_SET_TYP_CD = (SELECT Y.TYCC_HDFC_SN_CD
                                                               FROM PS_DEPT_TBL X, PS_TYHHT_DEPT Y
                                                               WHERE X.SETID = Y.SETID
                                                               AND   X.DEPTID = Y.DEPTID
                                                               AND   X.EFFDT = Y.EFFDT
                                                               AND   X.SETID = F_GET_SETID(BU코드, 'HR_01')
                                                               AND   X.EFF_STATUS != 'I'
                                                               AND   X.EFFDT = (SELECT MAX(EFFDT)
                                                                                FROM   PS_DEPT_TBL
                                                                                WHERE  SETID = X.SETID
                                                                                AND    DEPTID = X.DEPTID
                                                                                AND    TO_CHAR(EFFDT,'YYYYMMDD') &lt;= 신청일자)
                                                               AND   X.DEPTID = 부서코드
                                                               AND   Y.EFFDT = (SELECT MAX(EFFDT)
                                                                                FROM   PS_TYHHT_DEPT
                                                                                WHERE  SETID = Y.SETID
                                                                                AND    DEPTID = Y.DEPTID
                                                                                AND    TO_CHAR(EFFDT,'YYYYMMDD') &lt;= 신청일자)
                                                                                      )
                                                                                      )
          )
       AND AA.EFFDT = (SELECT MAX(EFFDT)
                       FROM PS_KLLHT_AVGWT_STD
                       WHERE 1=1
                       AND COMPANY = AA.COMPANY
                       AND BUSINESS_UNIT = AA.BUSINESS_UNIT
                       AND TO_CHAR(EFFDT,'YYYYMMDD') &lt;= 신청일자)
       AND AA.SET_LVL = (SELECT MAX(
                                    CASE WHEN A.TYCC_SET_TYP = '200' THEN '1'
                                         WHEN A.TYCC_SET_TYP = '300' THEN '3'
                                    ELSE '2'
                                    END) AS SET_LVL
                         FROM PS_KLLHT_AVGWT_STD A
                         WHERE 1=1
                         AND A.COMPANY = 회사코드
                         AND A.BUSINESS_UNIT = BU코드
                         AND A.ESTABID = 사업장코드
                         AND ((A.TYCC_SET_TYP = '100' AND  A.TYCC_SET_TYP_CD = 급여관리제도코드)
                               OR
                              (A.TYCC_SET_TYP = '200' AND  A.TYCC_SET_TYP_CD = 근무조계획코드)
                              OR
                              (A.TYCC_SET_TYP = '300' AND  A.TYCC_SET_TYP_CD = (SELECT Y.TYCC_HDFC_SN_CD
                                                                                FROM PS_DEPT_TBL X, PS_TYHHT_DEPT Y
                                                                                WHERE X.SETID = Y.SETID
                                                                                AND   X.DEPTID = Y.DEPTID
                                                                                AND   X.EFFDT = Y.EFFDT
                                                                                AND   X.SETID = F_GET_SETID(BU코드, 'HR_01')
                                                                                AND   X.EFF_STATUS != 'I'
                                                                                AND   X.EFFDT = (SELECT MAX(EFFDT)
                                                                                                 FROM   PS_DEPT_TBL
                                                                                                 WHERE  SETID = X.SETID
                                                                                                 AND    DEPTID = X.DEPTID
                                                                                                 AND    TO_CHAR(EFFDT,'YYYYMMDD') &lt;= 신청일자)
                                                                                AND   X.DEPTID = 부서코드
                                                                                AND   Y.EFFDT = (SELECT MAX(EFFDT)
                                                                                                 FROM   PS_TYHHT_DEPT
                                                                                                 WHERE  SETID = Y.SETID
                                                                                                 AND    DEPTID = Y.DEPTID
                                                                                                 AND    TO_CHAR(EFFDT,'YYYYMMDD') &lt;= 신청일자)
                                                                               )
                                                                              )
                              )
                         AND A.EFFDT = (SELECT MAX(EFFDT)
                                        FROM PS_KLLHT_AVGWT_STD
                                        WHERE 1=1
                                        AND COMPANY = A.COMPANY
                                        AND BUSINESS_UNIT = A.BUSINESS_UNIT
                                        AND TO_CHAR(EFFDT,'YYYYMMDD') &lt;= 신청일자)
                        )</t>
    <phoneticPr fontId="6" type="noConversion"/>
  </si>
  <si>
    <t>있으면, [MSG(E)] 시간외근로신청에서 신청한 연장시간과 겹칩니다.(일자 : XXXX-XX-XX)</t>
    <phoneticPr fontId="6" type="noConversion"/>
  </si>
  <si>
    <t>- 개인별근로계획정보의 차수가 1 이상이고, 이전 차수의 개인별근로계획정보 기준 연장근무신청정보가 있으면, 연장근무신청정보 삭제 후 등록</t>
    <phoneticPr fontId="6" type="noConversion"/>
  </si>
  <si>
    <t>- 연장근무신청정보가 없으면, 개인별근로계획정보 기준으로 연장근무신청정보 등록</t>
    <phoneticPr fontId="6" type="noConversion"/>
  </si>
  <si>
    <t>- 근태 마감이면, 결재완료 불가</t>
    <phoneticPr fontId="6" type="noConversion"/>
  </si>
  <si>
    <t>- 생성유형이 탄력적근로계획(F)이 아닌 연장근무신청정보가 있다면, 연장근무신청 등록 불가, 결재완료 불가</t>
    <phoneticPr fontId="6" type="noConversion"/>
  </si>
  <si>
    <t>- 차수가 1이고, 생성유형이 탄력적근로계획(F)인 연장근무신청정보의 결재상태가 결재완료이면, 연장근무신청 등록 불가, 결재완료 불가</t>
    <phoneticPr fontId="6" type="noConversion"/>
  </si>
  <si>
    <t xml:space="preserve">    }</t>
  </si>
  <si>
    <t>////주52시간근로관리 20180615</t>
  </si>
  <si>
    <t>function fnSaveStdValCheck(){</t>
  </si>
  <si>
    <t>/*</t>
  </si>
  <si>
    <t>1.신청불가시간1평일:100,신청불가시간1휴일:110</t>
  </si>
  <si>
    <t>2.신청불가시간2평일:200,신청불가시간2휴일:210</t>
  </si>
  <si>
    <t>3.신청한도관리 일/주/월 300</t>
  </si>
  <si>
    <t>4.휴일OT신청가능여부400</t>
  </si>
  <si>
    <t>*/</t>
  </si>
  <si>
    <t xml:space="preserve">    var vOriStartTime;//근무시간 0000</t>
  </si>
  <si>
    <t xml:space="preserve">    var vOriEndTime;//근무시간 0000</t>
  </si>
  <si>
    <t xml:space="preserve">    var vOriTmpStartTime;//근무시간 0.0 형태변경</t>
  </si>
  <si>
    <t xml:space="preserve">    var vOriTmpEndTime;//근무시간 0.0 형태변경</t>
  </si>
  <si>
    <t xml:space="preserve">    </t>
  </si>
  <si>
    <t>var vCheck1StartTm;//신청불가시간 0.0형태</t>
  </si>
  <si>
    <t>var vCheck1EndTm;//신청불가시간 0.0형태</t>
  </si>
  <si>
    <t>var vCheck1Stm;//근무시간 - 신청불가시간 0.0 형태</t>
  </si>
  <si>
    <t>var vCheck1Etm;//근무시간 - 신청불가시간 0.0 형태</t>
  </si>
  <si>
    <t>var vCheck1TmpeSHh;//기준 신청불가시간1 시작 시간</t>
  </si>
  <si>
    <t>var vCheck1TmpeSMm;//기준 신청불가시간1 시작 분</t>
  </si>
  <si>
    <t>var vCheck1TmpeEHh;//기준 신청불가시간1 종료 시간</t>
  </si>
  <si>
    <t>var vCheck1TmpeEMm;//기준 신청불가시간1 종료 분</t>
  </si>
  <si>
    <t>var vCheck1TempSHhMm;//기준 신청불가시간1 0000</t>
  </si>
  <si>
    <t>var vCheck1TempEHhMm;//기준 신청불가시간2 0000</t>
  </si>
  <si>
    <t>var vCheck2StartTm1;//기준 신청불가시간2 1 시작 시간 0000</t>
  </si>
  <si>
    <t>var vCheck2EndTm1;  //기준 신청불가시간2 1 종료 시간 0000</t>
  </si>
  <si>
    <t>var vCheck2StartTm2;//기준 신청불가시간2 2 시작 시간 0000</t>
  </si>
  <si>
    <t>var vCheck2EndTm2;  //기준 신청불가시간2 2 종료 시간 0000</t>
  </si>
  <si>
    <t>var vCheck2StartTm3;//기준 신청불가시간2 3 시작 시간 0000</t>
  </si>
  <si>
    <t>var vCheck2EndTm3;  //기준 신청불가시간2 3 종료 시간 0000</t>
  </si>
  <si>
    <t>var vKlccPlStartTime = "";/*실제시간*/</t>
  </si>
  <si>
    <t>var vKlccPlEndTime = "";/*실제시간*/</t>
  </si>
  <si>
    <t>var vKlccPlStartTimeTmp = "";/*비교용(+2400)*/</t>
  </si>
  <si>
    <t>var vKlccPlEndTimeTmp = "";/*비교용(+2400)*/</t>
  </si>
  <si>
    <t>var vCheck3OtD;</t>
  </si>
  <si>
    <t>var vCheck3OtW;</t>
  </si>
  <si>
    <t>var vCheck3OtM;</t>
  </si>
  <si>
    <t>//검색조건(주단위Tot)</t>
  </si>
  <si>
    <t>var vCompanyTmp;</t>
  </si>
  <si>
    <t>var vBusinessUnitTmp;</t>
  </si>
  <si>
    <t>var vEmplidTmp;</t>
  </si>
  <si>
    <t>var vklccReqNoTmp;</t>
  </si>
  <si>
    <t>var vkldeApplDtTmp;</t>
  </si>
  <si>
    <t xml:space="preserve">var vsalAdminPlanTmp; </t>
  </si>
  <si>
    <t>var vtyccGrdCdSubstrTmp;</t>
  </si>
  <si>
    <t>var vTotOtWeek;</t>
  </si>
  <si>
    <t>var vTotOvwHol;</t>
  </si>
  <si>
    <t>var vImpOtTime;</t>
  </si>
  <si>
    <t>var vWendDate;</t>
  </si>
  <si>
    <t>var vWstartDate;</t>
  </si>
  <si>
    <t>var vTotOtMonth;</t>
  </si>
  <si>
    <t>var vTotOtmHol;</t>
  </si>
  <si>
    <t>var vMendDate;</t>
  </si>
  <si>
    <t>var vMstartDate;</t>
  </si>
  <si>
    <t>var vkldeApplDtWeekCheck;</t>
  </si>
  <si>
    <t>var vkldeApplDtMonthCheck;</t>
  </si>
  <si>
    <t>/*신청내역 for 1 START */</t>
  </si>
  <si>
    <t>for(var i=0; i&lt;dsOtConf.rowcount; i++){</t>
  </si>
  <si>
    <t>if(dsOtConf.getColumn(i,'rStatus') &lt;&gt; "D"){</t>
  </si>
  <si>
    <t>//fnGetRotation2(i);// 휴일유무를가져온다</t>
  </si>
  <si>
    <t>if(     gfnIsNull(gfnSpcToBlnk(  dsOtConf.getColumn(i,'dayofweek') ))    ||  gfnIsNull(gfnSpcToBlnk(  dsOtConf.getColumn(i,'offdayInd') ))){</t>
  </si>
  <si>
    <t>fnGetRotation2(i);</t>
  </si>
  <si>
    <t>}</t>
  </si>
  <si>
    <t>//4.휴일OT신청가능여부400  휴일인경우에 체크</t>
  </si>
  <si>
    <t>trace(dsOtConf.getColumn(i, "dayofweek")+"::::::::"+dsOtConf.getColumn(i, "offdayInd"));</t>
  </si>
  <si>
    <t>if( dsOtConf.getColumn(i, "dayofweek") == '8' || dsOtConf.getColumn(i, "offdayInd") == 'Y'){</t>
  </si>
  <si>
    <t>fnGetOtStd("400",i);</t>
  </si>
  <si>
    <t>if(!fnCheckHoldayReqYn()){</t>
  </si>
  <si>
    <t>gfnMessageHR( 'A', '휴일 연장근무를 신청할 수 없습니다.') ;</t>
  </si>
  <si>
    <t>return false;</t>
  </si>
  <si>
    <t>}//4.휴일OT신청가능여부400  휴일인경우에 체크 END</t>
  </si>
  <si>
    <t>//시작,종료시간 체크로직 START</t>
  </si>
  <si>
    <t>/*주52시간 화면수정 회사별 화면 수정 전사동일화면 START*/</t>
  </si>
  <si>
    <t>vKlccPlStartTime = dsOtConf.getColumn(i,'klccPlStartTime');</t>
  </si>
  <si>
    <t>vKlccPlEndTime = dsOtConf.getColumn(i,'klccPlEndTime');</t>
  </si>
  <si>
    <t>trace("1.신청불가시간체크1 평일/휴일 ::  "+dsOtConf.getColumn(i, "dayofweek")+"::::::::"+dsOtConf.getColumn(i, "offdayInd"));</t>
  </si>
  <si>
    <t>/*1.신청불가시간체크1 평일100/ 휴일110 */</t>
  </si>
  <si>
    <t>//휴일인경우</t>
  </si>
  <si>
    <t>trace("신청불가시간1 휴일");</t>
  </si>
  <si>
    <t>fnGetOtStd("110",i);//신청불가시간1 휴일 기준불러오기</t>
  </si>
  <si>
    <t>trace(dsOtConf.getColumn(i, "oriStartTime")+"::::::::"+dsOtConf.getColumn(i, "oriEndTime"));</t>
  </si>
  <si>
    <t>vKlccPlStartTimeTmp = vKlccPlStartTime;</t>
  </si>
  <si>
    <t>vKlccPlEndTimeTmp = vKlccPlEndTime;</t>
  </si>
  <si>
    <t xml:space="preserve">if(vKlccPlStartTime &gt;= vKlccPlEndTime){ </t>
  </si>
  <si>
    <t xml:space="preserve">vKlccPlEndTimeTmp = parseFloat(vKlccPlEndTimeTmp) + 2400; </t>
  </si>
  <si>
    <t>if(dsOtConf.getColumn(i, "dayofweek") == '8'){</t>
  </si>
  <si>
    <t>for(var j=0; j&lt;dsStdList.rowcount; j++){</t>
  </si>
  <si>
    <t>if(gfnSpcToBlnk(dsStdList.getColumn(j,'tyccStdVle1')) == "10"){</t>
  </si>
  <si>
    <t>vCheck1StartTm = dsStdList.getColumn(j,'tyccStdVleDes1');</t>
  </si>
  <si>
    <t>}else if(gfnSpcToBlnk(dsStdList.getColumn(j,'tyccStdVle1')) == "20"){</t>
  </si>
  <si>
    <t>vCheck1EndTm = dsStdList.getColumn(j,'tyccStdVleDes1');</t>
  </si>
  <si>
    <t>if(gfnSpcToBlnk(dsStdList.getColumn(j,'tyccStdVle2')) == "10"){</t>
  </si>
  <si>
    <t>vCheck1StartTm = dsStdList.getColumn(j,'tyccStdVleDes2');</t>
  </si>
  <si>
    <t>}else if(gfnSpcToBlnk(dsStdList.getColumn(j,'tyccStdVle2')) == "20"){</t>
  </si>
  <si>
    <t>vCheck1EndTm = dsStdList.getColumn(j,'tyccStdVleDes2');</t>
  </si>
  <si>
    <t>vOriTmpStartTime = parseFloat(dsOtConf.getColumn(i, "oriStartTime"));</t>
  </si>
  <si>
    <t>vOriTmpEndTime = parseFloat(dsOtConf.getColumn(i, "oriEndTime"));</t>
  </si>
  <si>
    <t>if(vOriTmpStartTime &gt;= vOriTmpEndTime){</t>
  </si>
  <si>
    <t>vOriTmpEndTime = parseFloat(vOriTmpEndTime) + 2400 ;</t>
  </si>
  <si>
    <t>/*시작시간*/</t>
  </si>
  <si>
    <t>if(  vOriTmpStartTime.toString().length == 3){</t>
  </si>
  <si>
    <t>if( vOriTmpStartTime.toString().substr(1, 3) &gt; 0){</t>
  </si>
  <si>
    <t>vOriStartTime = parseFloat( vOriTmpStartTime.toString().substring(0, 1)+".5");</t>
  </si>
  <si>
    <t>}else{</t>
  </si>
  <si>
    <t>vOriStartTime = parseFloat( vOriTmpStartTime.toString().substring(0, 1));</t>
  </si>
  <si>
    <t>}else if(vOriTmpStartTime.toString().length == 4){</t>
  </si>
  <si>
    <t>if(vOriTmpStartTime.toString().substr(2, 4) &gt; 0){</t>
  </si>
  <si>
    <t>vOriStartTime = parseFloat( vOriTmpStartTime.toString().substring(0, 2)+".5");</t>
  </si>
  <si>
    <t>vOriStartTime = parseFloat( vOriTmpStartTime.toString().substring(0, 2));</t>
  </si>
  <si>
    <t>}else if(vOriTmpStartTime.toString().length == 2){</t>
  </si>
  <si>
    <t>if(vOriTmpStartTime.toString()&gt; 0){</t>
  </si>
  <si>
    <t>vOriStartTime = parseFloat("0.5");</t>
  </si>
  <si>
    <t>vOriStartTime = parseFloat("0.0");</t>
  </si>
  <si>
    <t>/*종료시간*/</t>
  </si>
  <si>
    <t>if(  vOriTmpEndTime.toString().length == 3){</t>
  </si>
  <si>
    <t>if( vOriTmpEndTime.toString().substr(1, 3) &gt; 0){</t>
  </si>
  <si>
    <t>vOriEndTime = parseFloat( vOriTmpEndTime.toString().substring(0, 1)+".5");</t>
  </si>
  <si>
    <t>vOriEndTime = parseFloat( vOriTmpEndTime.toString().substring(0, 1));</t>
  </si>
  <si>
    <t>}else if(vOriTmpEndTime.toString().length == 4){</t>
  </si>
  <si>
    <t>if(vOriTmpEndTime.toString().substr(2, 4) &gt; 0){</t>
  </si>
  <si>
    <t>vOriEndTime = parseFloat( vOriTmpEndTime.toString().substring(0, 2)+".5");</t>
  </si>
  <si>
    <t>vOriEndTime = parseFloat( vOriTmpEndTime.toString().substring(0, 2));</t>
  </si>
  <si>
    <t>}else if(vOriTmpEndTime.toString().length == 2){</t>
  </si>
  <si>
    <t>if(vOriTmpEndTime.toString()&gt; 0){</t>
  </si>
  <si>
    <t>vOriEndTime = parseFloat("0.5");</t>
  </si>
  <si>
    <t>vOriEndTime = parseFloat("0.0");</t>
  </si>
  <si>
    <t>vCheck1Stm = vOriStartTime + parseFloat(vCheck1StartTm);</t>
  </si>
  <si>
    <t>vCheck1Etm = vOriEndTime + parseFloat(vCheck1EndTm)</t>
  </si>
  <si>
    <t>if(vCheck1Stm &lt; 0){</t>
  </si>
  <si>
    <t>vCheck1Stm = vCheck1Stm + 24;</t>
  </si>
  <si>
    <t>if(vCheck1Etm &gt;= 24){</t>
  </si>
  <si>
    <t>vCheck1Etm = vCheck1Etm - 24;</t>
  </si>
  <si>
    <t>vCheck1TmpeSHh = Math.floor(  ( vCheck1Stm*60*60 )/3600  );</t>
  </si>
  <si>
    <t>//trace("vCheck1TmpeSHh : "+vCheck1TmpeSHh.toString().padLeft(2, "0"));</t>
  </si>
  <si>
    <t>vCheck1TmpeSMm = (  ( vCheck1Stm*60*60 )%3600  )/60;</t>
  </si>
  <si>
    <t>//trace("vCheck1TmpeSMm : "+vCheck1TmpeSMm.toString().padLeft(2, "0"));</t>
  </si>
  <si>
    <t>vCheck1TempSHhMm = (vCheck1TmpeSHh.toString().padLeft(2, "0")) +""+ (vCheck1TmpeSMm.toString().padLeft(2, "0"));</t>
  </si>
  <si>
    <t>//trace("vCheck1TempSHhMm : "+vCheck1TempSHhMm);</t>
  </si>
  <si>
    <t>vCheck1TmpeEHh = Math.floor(  ( vCheck1Etm*60*60 )/3600  );</t>
  </si>
  <si>
    <t>//trace("vCheck1TmpeEHh : "+vCheck1TmpeEHh.toString().padLeft(2, "0"));</t>
  </si>
  <si>
    <t>vCheck1TmpeEMm = (  ( vCheck1Etm*60*60 )%3600  )/60;</t>
  </si>
  <si>
    <t>//trace("vCheck1TmpeEMm : "+vCheck1TmpeEMm.toString().padLeft(2, "0"));</t>
  </si>
  <si>
    <t>vCheck1TempEHhMm = (vCheck1TmpeEHh.toString().padLeft(2, "0"))+""+(vCheck1TmpeEMm.toString().padLeft(2, "0"));</t>
  </si>
  <si>
    <t>//trace("vCheck1TempEHhMm : "+vCheck1TempEHhMm);</t>
  </si>
  <si>
    <t>trace(vCheck1TempSHhMm +":"+  vKlccPlStartTimeTmp  +":"+  vCheck1TempEHhMm  +":"+  vKlccPlEndTimeTmp);</t>
  </si>
  <si>
    <t>if((vCheck1TempSHhMm &lt;= vKlccPlStartTimeTmp &amp;&amp; vKlccPlStartTimeTmp &lt;= vCheck1TempEHhMm )</t>
  </si>
  <si>
    <t xml:space="preserve">   || (vCheck1TempSHhMm &lt;= vKlccPlEndTimeTmp   &amp;&amp; vKlccPlEndTimeTmp   &lt;= vCheck1TempEHhMm )){</t>
  </si>
  <si>
    <t>gfnMessageHR( 'A', (i+1) + '번째 라인 휴일  연장 신청불가 시간이 포함되어 있습니다.' ) ;</t>
  </si>
  <si>
    <t>if((vCheck1TempSHhMm &lt; vKlccPlStartTimeTmp &amp;&amp; vKlccPlStartTimeTmp &lt; vCheck1TempEHhMm )</t>
  </si>
  <si>
    <t xml:space="preserve">   || (vCheck1TempSHhMm &lt; vKlccPlEndTimeTmp   &amp;&amp; vKlccPlEndTimeTmp   &lt; vCheck1TempEHhMm )){</t>
  </si>
  <si>
    <t>}else if(vCheck1TempSHhMm == vKlccPlStartTimeTmp &amp;&amp; vKlccPlEndTimeTmp == vCheck1TempEHhMm){</t>
  </si>
  <si>
    <t>//평일인경우</t>
  </si>
  <si>
    <t>trace("신청불가시간1 평일");</t>
  </si>
  <si>
    <t>//trace(dsOtConf.getColumn(i, "oriStartTime")+"::::::::"+dsOtConf.getColumn(i, "oriEndTime"));</t>
  </si>
  <si>
    <t>fnGetOtStd("100",i);//신청불가시간1 평일 기준불러오기</t>
  </si>
  <si>
    <t>//vOriTmpStartTime = parseFloat("2100");</t>
  </si>
  <si>
    <t>//vOriTmpEndTime = parseFloat("0900");</t>
  </si>
  <si>
    <t>//trace( ("vCheck1Stm : " + (vOriStartTime + parseFloat(vCheck1StartTm) )));</t>
  </si>
  <si>
    <t>//trace( ("vCheck1Etm : " + (vOriEndTime + parseFloat(vCheck1EndTm) )));</t>
  </si>
  <si>
    <t>gfnMessageHR( 'A', (i+1) + '번째 라인 연장 신청불가 시간이 포함되어 있습니다.' ) ;</t>
  </si>
  <si>
    <t>}//1.신청불가시간체크1 END</t>
  </si>
  <si>
    <t>trace("2.신청불가시간체크2 평일/휴일 ::  "+dsOtConf.getColumn(i, "dayofweek")+"::::::::"+dsOtConf.getColumn(i, "offdayInd"));</t>
  </si>
  <si>
    <t>/*2.신청불가시간체크2 평일200/ 휴일210 */</t>
  </si>
  <si>
    <t>trace("신청불가시간2 휴일");</t>
  </si>
  <si>
    <t>fnGetOtStd("210",i);//신청불가시간2 휴일 기준불러오기</t>
  </si>
  <si>
    <t>//if(dsOtConf.getColumn(i, "dayofweek") == '8'){</t>
  </si>
  <si>
    <t>vCheck2StartTm1 = dsStdList.getColumn(j,'tyccStdVle1');</t>
  </si>
  <si>
    <t>vCheck2EndTm1 = dsStdList.getColumn(j,'tyccStdVle2');</t>
  </si>
  <si>
    <t>if(vCheck2StartTm1 &gt;= vCheck2EndTm1){</t>
  </si>
  <si>
    <t xml:space="preserve">vCheck2EndTm1 = parseFloat(vCheck2EndTm1) + 2400; </t>
  </si>
  <si>
    <t>vCheck2StartTm2 = dsStdList.getColumn(j,'tyccStdVle3');</t>
  </si>
  <si>
    <t>vCheck2EndTm2 = dsStdList.getColumn(j,'tyccStdVle4');</t>
  </si>
  <si>
    <t>if(vCheck2StartTm2 &gt;= vCheck2EndTm2){</t>
  </si>
  <si>
    <t xml:space="preserve">vCheck2EndTm2 = parseFloat(vCheck2EndTm2) + 2400; </t>
  </si>
  <si>
    <t>vCheck2StartTm3 = dsStdList.getColumn(j,'tyccStdVle5');</t>
  </si>
  <si>
    <t>vCheck2EndTm3 = dsStdList.getColumn(j,'tyccStdVle6');</t>
  </si>
  <si>
    <t>if(vCheck2StartTm3 &gt;= vCheck2EndTm3){</t>
  </si>
  <si>
    <t xml:space="preserve">vCheck2EndTm3 = parseFloat(vCheck2EndTm3) + 2400; </t>
  </si>
  <si>
    <t>if( !gfnIsNullHR(vCheck2StartTm1) &amp;&amp; !gfnIsNullHR(vCheck2EndTm1)){</t>
  </si>
  <si>
    <t>0700 ~ 0900 A B</t>
  </si>
  <si>
    <t>0800 ~ 1000 C D   A &lt;= C &amp;&amp; B &gt;= D</t>
  </si>
  <si>
    <t>1200 ~ 1300 E F   A &lt;= E &amp;&amp; B &gt;= F</t>
  </si>
  <si>
    <t>trace(vCheck2StartTm1 +" 1 : "+ vCheck2EndTm1 +" : "+ vKlccPlStartTimeTmp +" : "+ vKlccPlEndTimeTmp)</t>
  </si>
  <si>
    <t>if((vKlccPlStartTimeTmp &lt;= vCheck2StartTm1 &amp;&amp; vCheck2StartTm1 &lt;= vKlccPlEndTimeTmp )</t>
  </si>
  <si>
    <t xml:space="preserve">   || (vKlccPlStartTimeTmp &lt;= vCheck2EndTm1   &amp;&amp; vCheck2EndTm1   &lt;= vKlccPlEndTimeTmp )){</t>
  </si>
  <si>
    <t>if((vKlccPlStartTimeTmp &lt; vCheck2StartTm1 &amp;&amp; vCheck2StartTm1 &lt; vKlccPlEndTimeTmp )</t>
  </si>
  <si>
    <t xml:space="preserve">   || (vKlccPlStartTimeTmp &lt; vCheck2EndTm1   &amp;&amp; vCheck2EndTm1   &lt; vKlccPlEndTimeTmp )){</t>
  </si>
  <si>
    <t>if ((vCheck2StartTm1 &lt; vKlccPlStartTimeTmp &amp;&amp; vCheck2EndTm1 &gt; vKlccPlEndTimeTmp) ||</t>
  </si>
  <si>
    <t>(vCheck2StartTm1 &gt;= vKlccPlStartTimeTmp &amp;&amp; vCheck2StartTm1 &lt; vKlccPlEndTimeTmp) ||</t>
  </si>
  <si>
    <t>(vCheck2EndTm1 &gt; vKlccPlStartTimeTmp &amp;&amp; vCheck2EndTm1 &lt;= vKlccPlEndTimeTmp) ){</t>
  </si>
  <si>
    <t>return;</t>
  </si>
  <si>
    <t>}else if(vKlccPlStartTimeTmp == vCheck2StartTm1 &amp;&amp; vCheck2EndTm1 == vKlccPlEndTimeTmp){</t>
  </si>
  <si>
    <t>if( !gfnIsNullHR(vCheck2StartTm2) &amp;&amp; !gfnIsNullHR(vCheck2EndTm2)){</t>
  </si>
  <si>
    <t>trace(vCheck2StartTm2 +" 2 : "+ vCheck2EndTm2 +" : "+ vKlccPlStartTimeTmp +" : "+ vKlccPlEndTimeTmp)</t>
  </si>
  <si>
    <t>if((vKlccPlStartTimeTmp &lt;= vCheck2StartTm2 &amp;&amp; vCheck2StartTm2 &lt;= vKlccPlEndTimeTmp )</t>
  </si>
  <si>
    <t xml:space="preserve">   || (vKlccPlStartTimeTmp &lt;= vCheck2EndTm2   &amp;&amp; vCheck2EndTm2   &lt;= vKlccPlEndTimeTmp )){</t>
  </si>
  <si>
    <t>if((vKlccPlStartTimeTmp &lt; vCheck2StartTm2 &amp;&amp; vCheck2StartTm2 &lt; vKlccPlEndTimeTmp )</t>
  </si>
  <si>
    <t xml:space="preserve">   || (vKlccPlStartTimeTmp &lt; vCheck2EndTm2   &amp;&amp; vCheck2EndTm2   &lt; vKlccPlEndTimeTmp )){</t>
  </si>
  <si>
    <t>if ((vCheck2StartTm2 &lt; vKlccPlStartTimeTmp &amp;&amp; vCheck2EndTm2 &gt; vKlccPlEndTimeTmp) ||</t>
  </si>
  <si>
    <t>(vCheck2StartTm2 &gt;= vKlccPlStartTimeTmp &amp;&amp; vCheck2StartTm2 &lt; vKlccPlEndTimeTmp) ||</t>
  </si>
  <si>
    <t>(vCheck2EndTm2 &gt; vKlccPlStartTimeTmp &amp;&amp; vCheck2EndTm2 &lt;= vKlccPlEndTimeTmp) ){</t>
  </si>
  <si>
    <t>}else if(vKlccPlStartTimeTmp == vCheck2StartTm2 &amp;&amp; vCheck2EndTm2 == vKlccPlEndTimeTmp){</t>
  </si>
  <si>
    <t>if( !gfnIsNullHR(vCheck2StartTm3) &amp;&amp; !gfnIsNullHR(vCheck2EndTm3)){</t>
  </si>
  <si>
    <t>2000 ~ 0000 A B</t>
  </si>
  <si>
    <t>2300 ~ 0100 E F   A &lt;= E &amp;&amp; B &gt;= F</t>
  </si>
  <si>
    <t>trace(vCheck2StartTm3 +" 3 : "+ vCheck2EndTm3 +" : "+ vKlccPlStartTimeTmp +" : "+ vKlccPlEndTimeTmp)</t>
  </si>
  <si>
    <t>if((vKlccPlStartTimeTmp &lt;= vCheck2StartTm3 &amp;&amp; vCheck2StartTm3 &lt;= vKlccPlEndTimeTmp )</t>
  </si>
  <si>
    <t xml:space="preserve">   || (vKlccPlStartTimeTmp &lt;= vCheck2EndTm3   &amp;&amp; vCheck2EndTm3   &lt;= vKlccPlEndTimeTmp )){</t>
  </si>
  <si>
    <t>if((vKlccPlStartTimeTmp &lt; vCheck2StartTm3 &amp;&amp; vCheck2StartTm3 &lt; vKlccPlEndTimeTmp )</t>
  </si>
  <si>
    <t xml:space="preserve">   || (vKlccPlStartTimeTmp &lt; vCheck2EndTm3   &amp;&amp; vCheck2EndTm3   &lt; vKlccPlEndTimeTmp )){</t>
  </si>
  <si>
    <t>if ((vCheck2StartTm3 &lt; vKlccPlStartTimeTmp &amp;&amp; vCheck2EndTm3 &gt; vKlccPlEndTimeTmp) ||</t>
  </si>
  <si>
    <t>(vCheck2StartTm3 &gt;= vKlccPlStartTimeTmp &amp;&amp; vCheck2StartTm3 &lt; vKlccPlEndTimeTmp) ||</t>
  </si>
  <si>
    <t>(vCheck2EndTm3 &gt; vKlccPlStartTimeTmp &amp;&amp; vCheck2EndTm3 &lt;= vKlccPlEndTimeTmp) ){</t>
  </si>
  <si>
    <t>}else if(vKlccPlStartTimeTmp == vCheck2StartTm3 &amp;&amp; vCheck2EndTm3 == vKlccPlEndTimeTmp){</t>
  </si>
  <si>
    <t>//}</t>
  </si>
  <si>
    <t>trace("신청불가시간2 평일");</t>
  </si>
  <si>
    <t>fnGetOtStd("200",i);//신청불가시간2 평일 기준불러오기</t>
  </si>
  <si>
    <t>//trace("신청불가시간2 평일");</t>
  </si>
  <si>
    <t>//trace("신청불가시간2 평일 for");</t>
  </si>
  <si>
    <t>vCheck2EndTm1 = parseFloat(vCheck2EndTm1) + 2400 ;</t>
  </si>
  <si>
    <t>vCheck2EndTm2 = parseFloat(vCheck2EndTm2) + 2400 ;</t>
  </si>
  <si>
    <t>vCheck2EndTm3 = parseFloat(vCheck2EndTm3) + 2400 ;</t>
  </si>
  <si>
    <t>//trace(vCheck2StartTm1+":"+vCheck2EndTm1);</t>
  </si>
  <si>
    <t xml:space="preserve">    }else if(vKlccPlStartTimeTmp == vCheck2StartTm1 &amp;&amp; vCheck2EndTm1 == vKlccPlEndTimeTmp){</t>
  </si>
  <si>
    <t>//trace(vCheck2StartTm2+":"+vCheck2EndTm2);</t>
  </si>
  <si>
    <t>gfnMessageHR( 'A', (i+1) + '번째 라인 연장 신청불가 시간이 포함되어 있습니다.'  ) ;</t>
  </si>
  <si>
    <t xml:space="preserve">    else if(vKlccPlStartTimeTmp == vCheck2StartTm2 &amp;&amp; vCheck2EndTm2 == vKlccPlEndTimeTmp){</t>
  </si>
  <si>
    <t>//trace(vCheck2StartTm3+":"+vCheck2EndTm3);</t>
  </si>
  <si>
    <t>}*/</t>
  </si>
  <si>
    <t xml:space="preserve">    }else if(vKlccPlStartTimeTmp == vCheck2StartTm3 &amp;&amp; vCheck2EndTm3 == vKlccPlEndTimeTmp){</t>
  </si>
  <si>
    <t>}/*2.신청불가시간체크2 평일200/ 휴일210 END */</t>
  </si>
  <si>
    <t>/*3.신청한도관리 일/주/월 300*/</t>
  </si>
  <si>
    <t>/*메일발송기준 가저오기 승인후 처리 */</t>
  </si>
  <si>
    <t xml:space="preserve">//fnGetOtStdMail("650",i);//메일발송 기준불러오기 승인후 처리로 변경 </t>
  </si>
  <si>
    <t>for(var j=0; j&lt;dsStdList.rowcount; j++){ //신청가능OT시간 기준불러오기 FOR START</t>
  </si>
  <si>
    <t>vCheck3OtD;//일</t>
  </si>
  <si>
    <t>vCheck3OtW;//주</t>
  </si>
  <si>
    <t>vCheck3OtM;//월</t>
  </si>
  <si>
    <t>if(dsStdList.getColumn(j,'tyccStdVle1') == "01"){</t>
  </si>
  <si>
    <t>vCheck3OtD = dsStdList.getColumn(j,'tyccStdVleDes1');</t>
  </si>
  <si>
    <t>}else if(dsStdList.getColumn(j,'tyccStdVle1') == "02"){</t>
  </si>
  <si>
    <t>vCheck3OtW = dsStdList.getColumn(j,'tyccStdVleDes1');</t>
  </si>
  <si>
    <t>}else if(dsStdList.getColumn(j,'tyccStdVle1') == "03"){</t>
  </si>
  <si>
    <t>vCheck3OtM = dsStdList.getColumn(j,'tyccStdVleDes1');</t>
  </si>
  <si>
    <t>if(dsStdList.getColumn(j,'tyccStdVle2') == "01"){</t>
  </si>
  <si>
    <t>vCheck3OtD = dsStdList.getColumn(j,'tyccStdVleDes2');</t>
  </si>
  <si>
    <t>}else if(dsStdList.getColumn(j,'tyccStdVle2') == "02"){</t>
  </si>
  <si>
    <t>vCheck3OtW = dsStdList.getColumn(j,'tyccStdVleDes2');</t>
  </si>
  <si>
    <t>}else if(dsStdList.getColumn(j,'tyccStdVle2') == "03"){</t>
  </si>
  <si>
    <t>vCheck3OtM = dsStdList.getColumn(j,'tyccStdVleDes2');</t>
  </si>
  <si>
    <t>if(dsStdList.getColumn(j,'tyccStdVle3') == "01"){</t>
  </si>
  <si>
    <t>vCheck3OtD = dsStdList.getColumn(j,'tyccStdVleDes3');</t>
  </si>
  <si>
    <t>}else if(dsStdList.getColumn(j,'tyccStdVle3') == "02"){</t>
  </si>
  <si>
    <t>vCheck3OtW = dsStdList.getColumn(j,'tyccStdVleDes3');</t>
  </si>
  <si>
    <t>}else if(dsStdList.getColumn(j,'tyccStdVle3') == "03"){</t>
  </si>
  <si>
    <t>vCheck3OtM = dsStdList.getColumn(j,'tyccStdVleDes3');</t>
  </si>
  <si>
    <t>trace(vCheck3OtD+" : "+vCheck3OtW+" : "+vCheck3OtM);</t>
  </si>
  <si>
    <t>//신청가능OT시간 일 체크 START</t>
  </si>
  <si>
    <t>trace(vCheck3OtD + "    :      " + dsOtConf.getColumn(i, "planDayHour"));</t>
  </si>
  <si>
    <t>if(!gfnIsNullHR(vCheck3OtD)){</t>
  </si>
  <si>
    <t>//if(vCheck3OtD &lt; dsOtConf.getColumn(i, "planDayHour")){</t>
  </si>
  <si>
    <t>if(parseInt(vCheck3OtD) &lt; parseInt(dsOtConf.getColumn(i, "planDayHour"))){</t>
  </si>
  <si>
    <t>gfnMessageHR( 'A', (i+1) + '번째 라인의 일 연장근로 한도시간이 초과되었습니다.' ) ;</t>
  </si>
  <si>
    <t>/*parseInt -&gt; parseFloat 변경 20180724*/</t>
  </si>
  <si>
    <t>if(parseFloat(vCheck3OtD) &lt; parseFloat(dsOtConf.getColumn(i, "planDayHour"))){</t>
  </si>
  <si>
    <t>//신청가능OT시간 일 체크 END</t>
  </si>
  <si>
    <t>//신청가능OT시간 주간 체크 START</t>
  </si>
  <si>
    <t>var vCompanyTmp = dsOtConf.getColumn(i, "company");</t>
  </si>
  <si>
    <t>var vBusinessUnitTmp = dsOtConf.getColumn(i, "businessUnit");</t>
  </si>
  <si>
    <t>var vEmplidTmp = dsOtConf.getColumn(i, "emplid");</t>
  </si>
  <si>
    <t>var vklccReqNoTmp = dsOtConf.getColumn(i, "klccReqNo");</t>
  </si>
  <si>
    <t>var vkldeApplDtTmp = new String(dsOtConf.getColumn(i,'kldeApplDt')).substring(0, 8);</t>
  </si>
  <si>
    <t>vTotOtWeek = dsWeekTot.getColumn(dsWeekTot.rowposition, "totOvw");      //기등록된 OT 시간(평일)</t>
  </si>
  <si>
    <t>vTotOvwHol = dsWeekTot.getColumn(dsWeekTot.rowposition, "totOvwHol");      //기등록된 OT 시간(휴일)</t>
  </si>
  <si>
    <t>vWendDate = dsWeekTot.getColumn(dsWeekTot.rowposition, "wendDate");     //주의 끝일</t>
  </si>
  <si>
    <t>vWstartDate = dsWeekTot.getColumn(dsWeekTot.rowposition, "wstartDate"); //주의 첫일</t>
  </si>
  <si>
    <t>if(gfnIsNull(vTotOtWeek)){</t>
  </si>
  <si>
    <t>vTotOtWeek = "0";</t>
  </si>
  <si>
    <t>if(gfnIsNull(vTotOvwHol)){</t>
  </si>
  <si>
    <t>vTotOvwHol = "0";</t>
  </si>
  <si>
    <t>trace("vWstartDate: "+vWstartDate+",vWendDate : "+vWendDate+",vTotOtWeek : "+vTotOtWeek+",vTotOvwHol : "+vTotOvwHol);</t>
  </si>
  <si>
    <t>/*20180727 START 수정*/</t>
  </si>
  <si>
    <t>vsalAdminPlanTmp = dsOtConf.getColumn(i, "salAdminPlan");</t>
  </si>
  <si>
    <t>vtyccGrdCdSubstrTmp = dsOtConf.getColumn(i,'tyccGrdCd').substring(0,1);</t>
  </si>
  <si>
    <t>vImpOtTime = dsImpOtTime.getColumn(dsImpOtTime.rowposition, "impOtTime");      //휴일연장가능한 시간</t>
  </si>
  <si>
    <t>trace("before vImpOtTime : "+vImpOtTime);</t>
  </si>
  <si>
    <t>if(gfnIsNull(vImpOtTime)){</t>
  </si>
  <si>
    <t>vImpOtTime = "0";</t>
  </si>
  <si>
    <t>trace("after vImpOtTime : "+vImpOtTime);</t>
  </si>
  <si>
    <t>var TotWeekWorkTm = 0;//주간 총시간외근로시간</t>
  </si>
  <si>
    <t>var TotWeekWorkTmW = 0;//주간 총시간외근로시간</t>
  </si>
  <si>
    <t>var TotWeekWorkTmE = 0;//주간 총시간외근로시간</t>
  </si>
  <si>
    <t>//vTotOtWeek  vTotOvwHol</t>
  </si>
  <si>
    <t>for(var k=0; k&lt;dsOtConf.rowcount; k++)//FOR 주간OT 시간계산용 START</t>
  </si>
  <si>
    <t>{</t>
  </si>
  <si>
    <t>if(dsOtConf.getColumn(k,'rStatus') &lt;&gt; "D"){//rStatus D 아닌경우 if START</t>
  </si>
  <si>
    <t>vkldeApplDtWeekCheck = new String(dsOtConf.getColumn(k,'kldeApplDt')).substring(0, 8);</t>
  </si>
  <si>
    <t>dsOtConf.getColumn(i, "dayofweek") == '8' || dsOtConf.getColumn(i, "offdayInd") == 'Y'</t>
  </si>
  <si>
    <t>//trace("klccOtgbnCd  :  "+dsOtConf.getColumn(k, "klccOtgbnCd"));</t>
  </si>
  <si>
    <t xml:space="preserve">if(vkldeApplDtWeekCheck &gt;= vWstartDate &amp;&amp; vkldeApplDtWeekCheck &lt;= vWendDate &amp;&amp; vEmplidTmp == dsOtConf.getColumn(k,'emplid') </t>
  </si>
  <si>
    <t xml:space="preserve">   &amp;&amp;  (dsOtConf.getColumn(k, "klccOtgbnCd") == 'D' || dsOtConf.getColumn(k, "klccOtgbnCd") == 'E')){//IF 1 START 주 시작시</t>
  </si>
  <si>
    <t>TotWeekWorkTmE = TotWeekWorkTmE + parseFloat( dsOtConf.getColumn(k,'planDayHour') );</t>
  </si>
  <si>
    <t>if(vkldeApplDtWeekCheck &gt;= vWstartDate &amp;&amp; vkldeApplDtWeekCheck &lt;= vWendDate &amp;&amp; vEmplidTmp == dsOtConf.getColumn(k,'emplid')</t>
  </si>
  <si>
    <t xml:space="preserve">    &amp;&amp;  dsOtConf.getColumn(k, "klccOtgbnCd") == 'B'){//IF 1 START 주 시작시</t>
  </si>
  <si>
    <t>TotWeekWorkTmW = TotWeekWorkTmW + parseFloat( dsOtConf.getColumn(k,'planDayHour') );</t>
  </si>
  <si>
    <t>//IF 1 END 주</t>
  </si>
  <si>
    <t>}//FOR 주간OT 시간계산용 END</t>
  </si>
  <si>
    <t>//TotWeekWorkTmW = TotWeekWorkTmW + parseFloat(vTotOtWeek);</t>
  </si>
  <si>
    <t>TotWeekWorkTmE = TotWeekWorkTmE + parseFloat(vTotOvwHol);</t>
  </si>
  <si>
    <t>trace("TotWeekWorkTmE : "+TotWeekWorkTmE);</t>
  </si>
  <si>
    <t>trace("TotWeekWorkTmW : "+TotWeekWorkTmW);</t>
  </si>
  <si>
    <t xml:space="preserve">//FNCBU 인경우 휴일,공휴일 대체 근무 시간 주한도 휴일 공휴일 대체추가 근무시간 허용안함 2018-08-08 </t>
  </si>
  <si>
    <t>if(dsOtConf.getColumn(i, "businessUnit") != 'FNCBU'){</t>
  </si>
  <si>
    <t>if (TotWeekWorkTmE &gt;= parseFloat(vImpOtTime)){</t>
  </si>
  <si>
    <t>TotWeekWorkTmE = TotWeekWorkTmE-parseFloat(vImpOtTime);</t>
  </si>
  <si>
    <t>vImpOtTime = parseFloat(vImpOtTime) - TotWeekWorkTmE;</t>
  </si>
  <si>
    <t>TotWeekWorkTmE = 0;</t>
  </si>
  <si>
    <t>TotWeekWorkTmW = TotWeekWorkTmW + parseFloat(vTotOtWeek);</t>
  </si>
  <si>
    <t>TotWeekWorkTm = TotWeekWorkTmE + TotWeekWorkTmW;</t>
  </si>
  <si>
    <t>trace("vImpOtTime : "+ vImpOtTime);</t>
  </si>
  <si>
    <t>trace("TotWeekWorkTm : "+ TotWeekWorkTm);</t>
  </si>
  <si>
    <t>if(!gfnIsNullHR(vCheck3OtW)){</t>
  </si>
  <si>
    <t>if(vCheck3OtW &lt;  TotWeekWorkTm){</t>
  </si>
  <si>
    <t>gfnMessageHR( 'A', (i+1) + '번째 라인의 주 연장근로 한도시간이 초과되었습니다.' ) ;</t>
  </si>
  <si>
    <t>/*20180727 END 수정*/</t>
  </si>
  <si>
    <t>//신청가능OT시간 주간 체크 END</t>
  </si>
  <si>
    <t>//신청가능OT시간 월 체크 START</t>
  </si>
  <si>
    <t xml:space="preserve">//fnMonthTotOt(vCompanyTmp,vBusinessUnitTmp,vEmplidTmp,vkldeApplDtTmp,vklccReqNoTmp) </t>
  </si>
  <si>
    <t>var vkldeApplYyyyMmTmp = new String(dsOtConf.getColumn(i,'kldeApplDt')).substring(0, 6);</t>
  </si>
  <si>
    <t xml:space="preserve">fnMonthTotOt(vCompanyTmp,vBusinessUnitTmp,vEmplidTmp,vkldeApplYyyyMmTmp,vklccReqNoTmp); </t>
  </si>
  <si>
    <t xml:space="preserve">vTotOtMonth = dsMonthTot.getColumn(dsMonthTot.rowposition, "totOtm"); </t>
  </si>
  <si>
    <t xml:space="preserve">vTotOtmHol = dsMonthTot.getColumn(dsMonthTot.rowposition, "totOtmHol"); </t>
  </si>
  <si>
    <t>vMendDate = dsMonthTot.getColumn(dsMonthTot.rowposition, "wendDate");     //주의 끝일</t>
  </si>
  <si>
    <t>vMstartDate = dsMonthTot.getColumn(dsMonthTot.rowposition, "wstartDate"); //주의 첫일</t>
  </si>
  <si>
    <t>if(gfnIsNull(vTotOtMonth)){</t>
  </si>
  <si>
    <t>vTotOtMonth = "0";</t>
  </si>
  <si>
    <t>if(gfnIsNull(vTotOtmHol)){</t>
  </si>
  <si>
    <t>vTotOtmHol = "0";</t>
  </si>
  <si>
    <t xml:space="preserve">/* 휴일연장가능한 시간 월단위 체크 안함 </t>
  </si>
  <si>
    <t>//trace(vImpOtTime);</t>
  </si>
  <si>
    <t xml:space="preserve">var TotMonthWorkTm = 0;//월간 총근로시간 </t>
  </si>
  <si>
    <t>var TotMonthWorkTmW = 0;//주간 총시간외근로시간</t>
  </si>
  <si>
    <t>var TotMonthWorkTmE = 0;//휴일 총시간외근로시간</t>
  </si>
  <si>
    <t>for(var l=0; l&lt;dsOtConf.rowcount; l++)//FOR 월간OT 시간계산용 START</t>
  </si>
  <si>
    <t>if(dsOtConf.getColumn(l,'rStatus') &lt;&gt; "D"){//rStatus D 아닌경우 if START</t>
  </si>
  <si>
    <t>vkldeApplDtMonthCheck = new String(dsOtConf.getColumn(l,'kldeApplDt')).substring(0, 6);</t>
  </si>
  <si>
    <t>if(vkldeApplYyyyMmTmp.toString() == vkldeApplDtMonthCheck.toString() &amp;&amp; vEmplidTmp == dsOtConf.getColumn(l,'emplid')</t>
  </si>
  <si>
    <t>&amp;&amp;  (dsOtConf.getColumn(l, "klccOtgbnCd") == 'D' || dsOtConf.getColumn(l, "klccOtgbnCd") == 'E')){//IF 1 START 주 시작시</t>
  </si>
  <si>
    <t>TotMonthWorkTmE = TotMonthWorkTmE + parseFloat( dsOtConf.getColumn(l,'planDayHour') );</t>
  </si>
  <si>
    <t>}//IF 1 START</t>
  </si>
  <si>
    <t>&amp;&amp;  (dsOtConf.getColumn(l, "klccOtgbnCd") == 'B')){//IF 1 START 주 시작시</t>
  </si>
  <si>
    <t>TotMonthWorkTmW = TotMonthWorkTmW + parseFloat( dsOtConf.getColumn(l,'planDayHour') );</t>
  </si>
  <si>
    <t>vTotOtMonth</t>
  </si>
  <si>
    <t>vTotOtmHol</t>
  </si>
  <si>
    <t>TotMonthWorkTmE = TotMonthWorkTmE + parseFloat(vTotOtmHol);</t>
  </si>
  <si>
    <t>//ENCBU, TNSBU 인경우 휴일,공휴일 대체 근무 시간도 월한도 체크포함 (휴일 공휴일 대체추가 근무시간 차감로직패스)</t>
  </si>
  <si>
    <t xml:space="preserve">//전사 휴일,공휴일 대체 근무 시간도 월한도 체크포함 (휴일 공휴일 대체추가 근무시간 차감로직패스) 변경 20180806 수정 </t>
  </si>
  <si>
    <t>if(dsOtConf.getColumn(i, "businessUnit") != 'ENCBU' &amp;&amp; dsOtConf.getColumn(i, "businessUnit") != 'TNSBU' ){</t>
  </si>
  <si>
    <t>if (TotMonthWorkTmE &gt;= parseFloat(vImpOtTime)){</t>
  </si>
  <si>
    <t>TotMonthWorkTmE = TotMonthWorkTmE-parseFloat(vImpOtTime);</t>
  </si>
  <si>
    <t>vImpOtTime = parseFloat(vImpOtTime) - TotMonthWorkTmE;</t>
  </si>
  <si>
    <t>TotMonthWorkTmE = 0;</t>
  </si>
  <si>
    <t>TotMonthWorkTmW = TotMonthWorkTmW + parseFloat(vTotOtMonth);</t>
  </si>
  <si>
    <t>TotMonthWorkTm = TotMonthWorkTmE + TotMonthWorkTmW;</t>
  </si>
  <si>
    <t>//TotMonthWorkTm = TotMonthWorkTm + parseFloat(vTotOtMonth);</t>
  </si>
  <si>
    <t>//trace("vImpOtTime : "+ vImpOtTime);</t>
  </si>
  <si>
    <t>//trace("TotMonthWorkTm : "+TotMonthWorkTm);</t>
  </si>
  <si>
    <t>if(!gfnIsNullHR(vCheck3OtM)){</t>
  </si>
  <si>
    <t>if(vCheck3OtM &lt;  TotMonthWorkTm){</t>
  </si>
  <si>
    <t>gfnMessageHR( 'A', (i+1) + '번째 라인의 월 연장근로 한도시간이 초과되었습니다.' ) ;</t>
  </si>
  <si>
    <t>//신청가능OT시간 월 체크 END</t>
  </si>
  <si>
    <t>}//신청가능OT시간 기준불러오기 FOR END</t>
  </si>
  <si>
    <t>}/*신청내역 for 1 END */</t>
  </si>
  <si>
    <t>return true;</t>
  </si>
  <si>
    <t>//return false;</t>
  </si>
  <si>
    <t>6) 시간제 유형(2주단위, 3개월 단위)별 주 최대 연장시간 이내 충족 여부 체크</t>
    <phoneticPr fontId="6" type="noConversion"/>
  </si>
  <si>
    <t>- 300 신청한도, 400 휴일OT신청가능여부, 200 (평일)신청불가시간From/To, (휴일)신청불가기간From/To 기준에 따른 연장시간 체크</t>
    <phoneticPr fontId="6" type="noConversion"/>
  </si>
  <si>
    <t xml:space="preserve">  호출 참고 &gt; AprvHRPSC.viewAprv(신청서구분(klccApplType) : TAL_H1, 신청번호(klccReqNo) : input Map에 있는 신청번호)</t>
  </si>
  <si>
    <t>- 호출 참고 &gt; TalCloseVO.getKlccDcloYn(paramData, talCloseVO)</t>
    <phoneticPr fontId="6" type="noConversion"/>
  </si>
  <si>
    <t>fnGetOtStd("300",i);//신청가능OT시간 기준불러오기</t>
    <phoneticPr fontId="6" type="noConversion"/>
  </si>
  <si>
    <t xml:space="preserve">  호출 참고 &gt; AprvHRPSC.viewAprv(신청서구분(klccApplType) : TAL_H1, 신청번호(klccReqNo) : null)</t>
    <phoneticPr fontId="6" type="noConversion"/>
  </si>
  <si>
    <t>2. 신청자 정보 기준으로 신청일자 기준으로 탄력적근로시간 기준정보와 시간외근로기준(연장)정보를 조회한다.</t>
    <phoneticPr fontId="6" type="noConversion"/>
  </si>
  <si>
    <t>2) 시간외근로기준(연장)정보</t>
    <phoneticPr fontId="6" type="noConversion"/>
  </si>
  <si>
    <t>1) 탄력적근로시간기준정보</t>
    <phoneticPr fontId="6" type="noConversion"/>
  </si>
  <si>
    <t xml:space="preserve"> - data참조&gt; data_Query ID006  개인별 탄력적근로시간기준 조회</t>
    <phoneticPr fontId="6" type="noConversion"/>
  </si>
  <si>
    <t>※ 탄력적근로기준 설계 : TAL.KLLPF_12010.탄력적근로시간기준관리(PSFT)_20181026.xls</t>
    <phoneticPr fontId="6" type="noConversion"/>
  </si>
  <si>
    <t>- 호출 참고 &gt; KLLPJ_11578PSC.getOtStd(paramData)</t>
    <phoneticPr fontId="6" type="noConversion"/>
  </si>
  <si>
    <t>- data참조&gt; data_Query ID007 개인별 탄력적근로시간기준 조회-시간외근로기준(연장)</t>
    <phoneticPr fontId="6" type="noConversion"/>
  </si>
  <si>
    <t>- logic참고 &gt; KLLPJ_11578.xfdl의 fnSaveStdValCheck()</t>
    <phoneticPr fontId="6" type="noConversion"/>
  </si>
  <si>
    <t>- 호출 참고 &gt; AprvHRPSC.saveAppl(paramData, 신청번호(klccReqNo) : input으로 전달된 신청번호, "TAL_H1")</t>
    <phoneticPr fontId="6" type="noConversion"/>
  </si>
  <si>
    <t>- OT구분정보를 설정한다.</t>
    <phoneticPr fontId="6" type="noConversion"/>
  </si>
  <si>
    <t>- 호출 참고 &gt; KLLPJ_11578.xfdl의 cfnCallback(sTranId, nErrorCode, sErrorMsg)의 sTranId == 'fnGetRotation'</t>
    <phoneticPr fontId="6" type="noConversion"/>
  </si>
  <si>
    <t xml:space="preserve">  호출 참고 &gt; KLLPJ_11578PSC.dupChk(paramData)</t>
    <phoneticPr fontId="6" type="noConversion"/>
  </si>
  <si>
    <t xml:space="preserve"> 호출 참고 &gt; KLLPJ_11578.xfdl의 fnSaveStdValCheck();</t>
    <phoneticPr fontId="6" type="noConversion"/>
  </si>
  <si>
    <t xml:space="preserve"> logic참고 &gt; logic ID002.시간외근로기준 연장시간 체크</t>
    <phoneticPr fontId="6" type="noConversion"/>
  </si>
  <si>
    <t>logic ID002.시간외근로기준 연장시간 체크</t>
    <phoneticPr fontId="6" type="noConversion"/>
  </si>
  <si>
    <t>★ 근무구분</t>
  </si>
  <si>
    <t>★ 공휴구분</t>
  </si>
  <si>
    <t>대근</t>
  </si>
  <si>
    <t>법정공휴일</t>
  </si>
  <si>
    <t>평일연장</t>
  </si>
  <si>
    <t>회사공휴일</t>
  </si>
  <si>
    <t>- C</t>
  </si>
  <si>
    <t>휴일연장</t>
  </si>
  <si>
    <t>공휴*2</t>
  </si>
  <si>
    <t>주휴근무</t>
  </si>
  <si>
    <t>명절1</t>
  </si>
  <si>
    <t>공휴근무</t>
  </si>
  <si>
    <t>명절2</t>
  </si>
  <si>
    <t>숙직(평일)</t>
  </si>
  <si>
    <t>가급</t>
  </si>
  <si>
    <t>숙직(휴일)</t>
  </si>
  <si>
    <t>공제회   &lt;= 공장만 해당</t>
  </si>
  <si>
    <t>일직(휴일)</t>
  </si>
  <si>
    <t>노동조합 &lt;= 공장만 해당</t>
  </si>
  <si>
    <t>당직(평일)</t>
  </si>
  <si>
    <t>생산공휴 &lt;= 공장만 해당</t>
  </si>
  <si>
    <t>당직(휴일)</t>
  </si>
  <si>
    <t>조업</t>
  </si>
  <si>
    <t>OH(기대정대)</t>
  </si>
  <si>
    <t>비상동원</t>
  </si>
  <si>
    <t>//근무구분 설정</t>
  </si>
  <si>
    <t>var sScheduleId  = dsRotation.getColumn(dsRotation.rowposition, "scheduleId").substr(8,1);</t>
  </si>
  <si>
    <t>//근무조ID(해당 값이 1이면 일근조이고, 그 외는 모두 교대조)</t>
  </si>
  <si>
    <t>var sOffdayInd   = dsRotation.getColumn(dsRotation.rowposition, "offdayInd");</t>
  </si>
  <si>
    <t>//교대조 휴일구분(Y:휴일)</t>
  </si>
  <si>
    <t>var sDayofweek   = dsRotation.getColumn(dsRotation.rowposition, "dayofweek");</t>
  </si>
  <si>
    <t>//요일구분(1~7:일~토, 8:공)</t>
  </si>
  <si>
    <t>var sHolidayType = dsRotation.getColumn(dsRotation.rowposition, "holidayType");</t>
  </si>
  <si>
    <t>//공휴일여부</t>
  </si>
  <si>
    <t>//trace(sScheduleId);</t>
  </si>
  <si>
    <t>if(gfnIsNull(sHolidayType) || sHolidayType == "HR05" || sHolidayType == "HR06" || sHolidayType == "HR07"){ //이 메뉴는 연봉직만 해당되는 화면이므로 'HR05(공제회), HR06(노동조합), HR07(생산공휴)'은 공휴일에서 제외</t>
  </si>
  <si>
    <t>if(sOffdayInd == "Y"){</t>
  </si>
  <si>
    <t>//해당 일자가 휴일이면</t>
  </si>
  <si>
    <t>dsOtConf.setColumn(iRow, "klccOtgbnCd", "D");</t>
  </si>
  <si>
    <t>//D(주휴근무)</t>
  </si>
  <si>
    <t>if(sScheduleId == "1"){</t>
  </si>
  <si>
    <t>//일근조이면</t>
  </si>
  <si>
    <t>if(sDayofweek == "1" || sDayofweek == "7"){</t>
  </si>
  <si>
    <t>if( (gvBusinessUnit == "KPLBU" || gvBusinessUnit == "KBIBU" ) &amp;&amp;  sHolidayType == "HR05" &amp;&amp; (dsOtConf.getColumn(iRow, "tyccGrdCdSubstr") == "4" || dsOtConf.getColumn(iRow, "tyccGrdCdSubstr") == "5" || dsOtConf.getColumn(iRow, "tyccGrdCdSubstr") == "6" || dsOtConf.getColumn(iRow, "tyccGrdCdSubstr") == "7" ))  {</t>
  </si>
  <si>
    <t>dsOtConf.setColumn(iRow, "klccOtgbnCd", "E");</t>
  </si>
  <si>
    <t>//E(공휴근무) : KPL,KBI 4,5,6,7직급은 공제회일 때는 공휴로 처리</t>
  </si>
  <si>
    <t>dsOtConf.setColumn(iRow, "klccOtgbnCd", "B");</t>
  </si>
  <si>
    <t>//B(평일연장)</t>
  </si>
  <si>
    <t>/*주52시간 화면수정 회사별 화면 수정 전사동일화면 END*/</t>
  </si>
  <si>
    <t>//교대조이면</t>
  </si>
  <si>
    <t>}else if(sHolidayType == "STD"  || sHolidayType == "COM"  || sHolidayType == "HR01" || sHolidayType == "HR02" || sHolidayType == "HR03" ||</t>
  </si>
  <si>
    <t xml:space="preserve"> sHolidayType == "HR04"){</t>
  </si>
  <si>
    <t>//E(공휴근무)</t>
  </si>
  <si>
    <t>- A</t>
    <phoneticPr fontId="6" type="noConversion"/>
  </si>
  <si>
    <t>- B</t>
    <phoneticPr fontId="6" type="noConversion"/>
  </si>
  <si>
    <t>- D</t>
    <phoneticPr fontId="6" type="noConversion"/>
  </si>
  <si>
    <t>- E</t>
    <phoneticPr fontId="6" type="noConversion"/>
  </si>
  <si>
    <t>- F</t>
    <phoneticPr fontId="6" type="noConversion"/>
  </si>
  <si>
    <t>- G</t>
    <phoneticPr fontId="6" type="noConversion"/>
  </si>
  <si>
    <t>- H</t>
    <phoneticPr fontId="6" type="noConversion"/>
  </si>
  <si>
    <t>- I</t>
    <phoneticPr fontId="6" type="noConversion"/>
  </si>
  <si>
    <t>- J</t>
    <phoneticPr fontId="6" type="noConversion"/>
  </si>
  <si>
    <t>- K</t>
    <phoneticPr fontId="6" type="noConversion"/>
  </si>
  <si>
    <t>- L</t>
    <phoneticPr fontId="6" type="noConversion"/>
  </si>
  <si>
    <t>- M</t>
    <phoneticPr fontId="6" type="noConversion"/>
  </si>
  <si>
    <t>- STD</t>
    <phoneticPr fontId="6" type="noConversion"/>
  </si>
  <si>
    <t>- COM</t>
    <phoneticPr fontId="6" type="noConversion"/>
  </si>
  <si>
    <t>- HR1</t>
    <phoneticPr fontId="6" type="noConversion"/>
  </si>
  <si>
    <t>- HR2</t>
    <phoneticPr fontId="6" type="noConversion"/>
  </si>
  <si>
    <t>- HR3</t>
    <phoneticPr fontId="6" type="noConversion"/>
  </si>
  <si>
    <t>- HR4</t>
    <phoneticPr fontId="6" type="noConversion"/>
  </si>
  <si>
    <t>- HR5</t>
    <phoneticPr fontId="6" type="noConversion"/>
  </si>
  <si>
    <t>- HR6</t>
    <phoneticPr fontId="6" type="noConversion"/>
  </si>
  <si>
    <t>- HR7</t>
    <phoneticPr fontId="6" type="noConversion"/>
  </si>
  <si>
    <t>logic ID001.OT구분설정</t>
    <phoneticPr fontId="6" type="noConversion"/>
  </si>
  <si>
    <t>- logic참고 &gt; logic ID001.OT구분설정</t>
    <phoneticPr fontId="6" type="noConversion"/>
  </si>
  <si>
    <t>→ PS_KLLHT_OT_CONF테이블의 KLCC_OTGBN_CD 값 설정</t>
    <phoneticPr fontId="6" type="noConversion"/>
  </si>
  <si>
    <t>→ PS_KLLHT_OT_CONF 테이블의 PLAN_DAY_HOUR(연장시간), PLAN_NIGHT_HOUR(심야시간), KLNB_EAT_HR(휴게시간) 값 설정</t>
    <phoneticPr fontId="6" type="noConversion"/>
  </si>
  <si>
    <t>PS_KLLHT_AVGWT_PLN 테이블의 PLAN_DT = PS_KLLHT_OT_CONF 테이블의 KLDE_APPL_DT</t>
    <phoneticPr fontId="6" type="noConversion"/>
  </si>
  <si>
    <t>PS_KLLHT_AVGWT_PLN 테이블의 KLCC_WORK_STR_TIME = PS_KLLHT_OT_CONF 테이블의 KLCC_PL_START_TIME</t>
    <phoneticPr fontId="6" type="noConversion"/>
  </si>
  <si>
    <t>PS_KLLHT_AVGWT_PLN 테이블의 KLCC_WORK_END_TIME = PS_KLLHT_OT_CONF 테이블의 KLCC_PL_END_TIME</t>
    <phoneticPr fontId="6" type="noConversion"/>
  </si>
  <si>
    <t>PS_KLLHT_OT_CONF 테이블의 PLAN_RSN = 탄력적근로계획에서 등록 으로 문구 고정</t>
    <phoneticPr fontId="6" type="noConversion"/>
  </si>
  <si>
    <t>PS_KLLHT_OT_CONF 테이블의 KLCC_OTRSN_CD = A23 고정</t>
    <phoneticPr fontId="6" type="noConversion"/>
  </si>
  <si>
    <t xml:space="preserve"> 호출 참고 &gt;  PsKlchtApplMstDSC.updateAprv(psKlchtApplMstVOParam);</t>
    <phoneticPr fontId="6" type="noConversion"/>
  </si>
  <si>
    <t>psKlchtApplMstVOParam.setKldeAprvDt(new java.util.Date()); ---결재일자
psKlchtApplMstVOParam.setKlccAprvEmplid(getEmplid(paramData)); -- 승인자사번
psKlchtApplMstVOParam.setKlccAprvStatus(AprvHRPSC.viewAprv 조회하여 dept_yn값이 Y이면, 9 / N이면, 7로 설정);  -- 결재상태
psKlchtApplMstVOParam.setHrsRowUpdOprid(getEmplid(paramData)); -- 업데이트 대상자 사번</t>
    <phoneticPr fontId="6" type="noConversion"/>
  </si>
  <si>
    <t xml:space="preserve"> 3-4) 연장근무정보를 저장한다.</t>
    <phoneticPr fontId="6" type="noConversion"/>
  </si>
  <si>
    <t>process :  KLLPJ_12010_01.java의 afterAprvProcess(String klccReqNo) 설정하여 아래 로직 구현</t>
    <phoneticPr fontId="6" type="noConversion"/>
  </si>
  <si>
    <t>output :</t>
    <phoneticPr fontId="6" type="noConversion"/>
  </si>
  <si>
    <t>※ 연장근무정보(PS_KLLHT_OT_CONF) 주요 값 설정</t>
    <phoneticPr fontId="6" type="noConversion"/>
  </si>
  <si>
    <t>- logic참고 &gt; logic ID002.시간외근로기준 연장시간 체크</t>
    <phoneticPr fontId="6" type="noConversion"/>
  </si>
  <si>
    <t>2) 글로벌이면, 월 급여근무시간 초과 여부 체크</t>
    <phoneticPr fontId="6" type="noConversion"/>
  </si>
  <si>
    <t>3) 시간제 유형(2주단위, 3개월 단위)별 근로시간 체크</t>
    <phoneticPr fontId="6" type="noConversion"/>
  </si>
  <si>
    <t xml:space="preserve"> 2-1) 글로벌 월 급여근무 체크</t>
    <phoneticPr fontId="6" type="noConversion"/>
  </si>
  <si>
    <t xml:space="preserve"> 2-2) 급여근무시간 미달/초과여부 체크</t>
    <phoneticPr fontId="6" type="noConversion"/>
  </si>
  <si>
    <t xml:space="preserve"> 3-1) 시간제 유형(2주단위, 3개월 단위)별 주 최대 근로시간 이내 충족 여부 체크</t>
    <phoneticPr fontId="6" type="noConversion"/>
  </si>
  <si>
    <t xml:space="preserve"> 3-2) 특정일 이내 충족 여부 체크</t>
    <phoneticPr fontId="6" type="noConversion"/>
  </si>
  <si>
    <t>4) 주 평균 근로시간 이내 충족 여부 체크</t>
    <phoneticPr fontId="6" type="noConversion"/>
  </si>
  <si>
    <t>* 연장근무신청 Record(PS_KLLHT_OT_CONF)</t>
    <phoneticPr fontId="6" type="noConversion"/>
  </si>
  <si>
    <t>5. 연장근무신청정보를 조회한다.</t>
    <phoneticPr fontId="6" type="noConversion"/>
  </si>
  <si>
    <t>5) 시간외근로기준에 따른 연장시간 체크</t>
    <phoneticPr fontId="6" type="noConversion"/>
  </si>
  <si>
    <t>- 호출 참고 &gt; psKllhtOtConfDSI.dupChk(psKllhtOtConfParam)</t>
    <phoneticPr fontId="6" type="noConversion"/>
  </si>
  <si>
    <t>- 저장할 연장시간 기준으로 결재완료된 연장근무신청정보를 확인하여 중복되거나, 시간이 겹치는 경우, 저장 불가</t>
    <phoneticPr fontId="6" type="noConversion"/>
  </si>
  <si>
    <t>- 형태가 근무, 근무(휴일대체)인데, 근무 시작 / 종료가 00:00 이면 코어근무시간 자동 적용</t>
    <phoneticPr fontId="6" type="noConversion"/>
  </si>
  <si>
    <t>- 코어시간은 휴일 제외</t>
    <phoneticPr fontId="6" type="noConversion"/>
  </si>
  <si>
    <t>* 탄력적근로시간제_근로계획서_계획 Record(PS_KLLHT_AVGWT_PLN)</t>
    <phoneticPr fontId="6" type="noConversion"/>
  </si>
  <si>
    <t>SELECT B.COMPANY -- 회사코드
, B.BUSINESS_UNIT --BU코드
, A.EMPLID --사번
, A.KLDE_TRANS_HOLI_DT --휴무(휴일대체)
, A.KLDE_TRANS_WORK_DT --근무(휴일대체)
FROM PS_KLLHT_HOLITRN_T A, PS_KLCHT_APPL_MST B
WHERE A.KLCC_REQ_NO = B.KLCC_REQ_NO
AND B.KLCC_APRV_STATUS IN ('1' ,'7', '9')
AND B.COMPANY = 회사코드
AND B.BUSINESS_UNIT = BU코드
AND A.EMPLID = 사번
AND A.KLDE_APPL_DT &lt;= 근무계획종료기간
AND A.KLDE_APPL_DT &gt;= 근무계획시작기간</t>
    <phoneticPr fontId="6" type="noConversion"/>
  </si>
  <si>
    <t>SELECT A.COMPANY --회사코드
    , A.BUSINESS_UNIT --BU코드
    , A.EMPLID --사번
    , A.EFFDT --유효일자
    , A.SCHEDULE_GRP --일정그룹
    , A.SCHEDULE_ID --근무조계획ID
    , A.SHIFT_ID --근무조ID
    , A.ROTATION_ID  --교대ID
    , A.ROTATN_NM --근무조명
    , A.ORI_START_TIME  --근무시작시간
    , A.ORI_END_TIME  --근무종료시간
    , A.ORI_START_END --근무시작종료시간
    , A.OFFDAY_IND --평일/토/일(주휴일여부)
    , A.SCHEDULE_ID||'@'||A.ROTATION_ID AS SCH_ROTATN_CD  --근무조계획코드 
 FROM TABLE(P_RECORD_FUNCTION.F_GET_ROTATION(회사코드, BU코드, 사번, 급여관리제도, 날짜)) A</t>
    <phoneticPr fontId="6" type="noConversion"/>
  </si>
  <si>
    <t>SELECT A.EMPLID -- 사번
, A.EMPL_RCD -- 겸직순서
, A.BGN_DT --시작일
, A.END_DT --종료일
, A.BEGIN_DAY_HALF_IND --반차여부(M 오전, F 오후)
, A.ABSENCE_REASON -- 사유코드
, B.DESCR -- 사유
, B.ABS_TYPE_OPTN --근태형태
, B.ABS_TYPE_OPTN_NM --근태형태명
 FROM PS_GP_ABS_EVENT A,  PS_GP_ABS_TKTPE_VW B
WHERE A.PIN_TAKE_NUM = B.PIN_NUM
AND AND A.EMPLID = 사번
AND A.EMPL_RCD = 겸직순서
AND (B.ABS_TYPE_OPTN = 'A03' OR (B.ABS_TYPE_OPTN = 'A01' AND A.ABSENCE_REASON IN ('112' ,'113'))) -- A03(유급휴가)  A01(근무)이고, 출장(112, 113)</t>
    <phoneticPr fontId="6" type="noConversion"/>
  </si>
  <si>
    <t>/*
KLCC_WORK_TYPE 근무유형코드
KLCC_WORK_TIME 근무시간코드
KLCC_WORK_STR_TIME 근무시작시간
KLCC_WORK_END_TIME 근무종료시간
KLCC_STD_PRD_TYPE 표준단위기간유형
*/
select a.*
from PSXLATITEM a
 where a.fieldname in ( 'KLCC_WORK_TYPE' ,'KLCC_WORK_TIME', 'KLCC_WORK_STR_TIME','KLCC_WORK_END_TIME', 'KLCC_STD_PRD_TYPE')
and a.effdt = (
  select max(effdt)
  from PSXLATITEM
  where fieldname = a.fieldname
  and fieldvalue = a.fieldvalue
  AND EFFDT &lt;=  SYSDATE
               )
and a.eff_status != 'I'
order by a.fieldname, a.fieldvalue</t>
    <phoneticPr fontId="6" type="noConversion"/>
  </si>
  <si>
    <t>SELECT *
  FROM PS_TYCHT_G_CMNS_CD A
 WHERE TYCC_FLD IN ('KLCC_APRV_STATUS')
 AND A.EFF_STATUS != 'I'
 AND A.EFFDT = (SELECT MAX (EFFDT) FROM PS_TYCHT_G_CMNS_CD 
                 WHERE  TYCC_FLD = A.TYCC_FLD
                 AND   TYCC_GRP_CMNS_CD = A.TYCC_GRP_CMNS_CD
                 AND   EFFDT  &lt;=  SYSDATE)</t>
    <phoneticPr fontId="6" type="noConversion"/>
  </si>
  <si>
    <t xml:space="preserve">SELECT A.COMPANY -- 회사코드
, A.BUSINESS_UNIT  -- BU코드
, A.EMPLID -- 사번
, A.KLDE_APPL_DT --근무일자
, A.KLCC_PL_START_TIME --근무시작시간(시분)
, A.KLCC_PL_END_TIME --근무종료시간(시분)
 FROM PS_KLLHT_OT_CONF A,PS_KLCHT_APPL_MST B
 WHERE  A.COMPANY  = 'KGC'
 AND A.BUSINESS_UNIT = 'ENCBU'
 AND A.KLCC_REQ_NO = B.KLCC_REQ_NO
 AND A.COMPANY  = B.COMPANY
 AND A.BUSINESS_UNIT = B.BUSINESS_UNIT
 AND B.KLCC_APRV_STATUS IN ('1','7','9')
 AND A.KLCC_OT_STATUS IN ('1' ,'7' ,'9')
 AND A.KLDE_APPL_DT BETWEEN 근무계획시작기간 AND 근무계획종료기간 </t>
    <phoneticPr fontId="6" type="noConversion"/>
  </si>
  <si>
    <t xml:space="preserve">SELECT  TO_CHAR(A.THE_DATE, 'YYYYMMDD') AS THE_DATE -- 공휴일자
                , B.DESCR -- 공휴명
                       , CASE WHEN B.HOLIDAY IS NULL OR TO_CHAR(B.HOLIDAY) = '' OR TO_CHAR(B.HOLIDAY) = ' ' THEN A.DAYOFWEEK
                              ELSE 8 
                         END DAYOFWEEK -- 요일구분(1~7:일~토, 8:공)
                       , CASE WHEN B.HOLIDAY IS NULL OR TO_CHAR(B.HOLIDAY) = '' OR TO_CHAR(B.HOLIDAY) = ' ' THEN ''
                              ELSE B.HOLIDAY_TYPE
                         END HOLIDAY_TYPE -- 휴일유형
                               FROM PS_TL_DATES_TBL 
                               WHERE THE_DATE BETWEEN TO_DATE (근무계획시작일자,'YYYY-MM-DD') AND TO_DATE (근무계획종료일자,'YYYY-MM-DD')) A 
                               LEFT OUTER JOIN( 
                                               SELECT * 
                                               FROM (SELECT HOLIDAY_SCHEDULE, 
                                                            HOLIDAY, 
                                                            HOLIDAY_TYPE,
                                                            DESCR
                                                     FROM PS_HOLIDAY_DATE HA 
                                                     WHERE HA.HOLIDAY_SCHEDULE = F_GET_HOLIDAY_SCHEDULE (사번,TO_DATE (신청일자,'YYYY-MM-DD')) 
                                                     AND HA.HOLIDAY BETWEEN TO_DATE (근무계획시작일자,'YYYY-MM-DD')AND TO_DATE (근무계획종료일자,'YYYY-MM-DD') 
                                                     AND HA.HOLIDAY NOT IN (SELECT HB.KLDE_ORIGINAL 
                                                                            FROM PS_KLLCT_SHIFT_EXT HB 
                                                                            WHERE HB.HOLIDAY_SCHEDULE = F_GET_HOLIDAY_SCHEDULE (사번, TO_DATE (근무계획시작일자,'YYYY-MM-DD')) 
                                                                            AND HB.KLDE_ORIGINAL BETWEEN TO_DATE (근무계획시작일자,'YYYY-MM-DD')AND TO_DATE (근무계획종료일자,'YYYY-MM-DD')
                                                                            AND HB.KLCC_SHIFT_ID = 근무조ID || 교대ID) 
                                                     &lt;if test="businessUnit != 'INDBU' and businessUnit != 'KFMBU' and businessUnit != 'KGIBU' and businessUnit != 'KPLBU'  and businessUnit != 'KBIBU'"&gt;
                                 AND HOLIDAY_TYPE NOT IN ('HR07','HR04','HR05','HR06')        /* IND/KFM/KGI - 가급만, 생산휴무, 노조, 공제회 제외 */
                                 &lt;/if&gt;
                                 &lt;if test="businessUnit == 'INDBU'"&gt;
                                     &lt;if test="salAdminPlan == 'SP50' or salAdminPlan == 'SP51' or salAdminPlan == 'SP52' or salAdminPlan == 'SP53' "&gt;
                                 AND HOLIDAY_TYPE NOT IN ('HR07','HR04')                    /* IND - 가급만, 생산휴무 제외 */
                                     &lt;/if&gt;
                                     &lt;if test="salAdminPlan != 'SP50' and salAdminPlan != 'SP51' and salAdminPlan != 'SP52' and salAdminPlan != 'SP53' "&gt;
                                 AND HOLIDAY_TYPE NOT IN ('HR07','HR04','HR05','HR06')        /* IND - 가급만, 생산휴무, 노조, 공제회 제외 */
                                     &lt;/if&gt;
                                 &lt;/if&gt;
                                 &lt;if test="businessUnit == 'KFMBU'"&gt;
                                     &lt;if test="salAdminPlan == 'SP70' or salAdminPlan == 'SP75' "&gt; &lt;!-- SP70(월급제), SP75(일급제) --&gt;
                                 AND HOLIDAY_TYPE NOT IN ('HR07','HR04')                    /* KFM - SP70(월급제), SP75(일급제) : 가급만, 생산휴무 제외 */
                                     &lt;/if&gt;
                                     &lt;if test="salAdminPlan != 'SP70' and salAdminPlan != 'SP75' "&gt; &lt;!-- SP70(월급제), SP75(일급제) --&gt;
                                 AND HOLIDAY_TYPE NOT IN ('HR07','HR04','HR05','HR06')        /* KFM - SP70(월급제), SP75(일급제) : 가급만, 생산휴무, 노조,공제회 제외 */
                                     &lt;/if&gt;
                                 &lt;/if&gt;
                                 &lt;if test="businessUnit == 'KGIBU'"&gt;
                                     &lt;if test='tyccGrdCdSubstr != "4" and tyccGrdCdSubstr != "5" and tyccGrdCdSubstr != "6" and tyccGrdCdSubstr != "7" '&gt;
                                 AND HOLIDAY_TYPE NOT IN ('HR05')                            /* KGI - 공제회창립기념일은 직급코드가 4,5,6,7로 시작하는 직급들에게만 공휴일이다. */
                                     &lt;/if&gt;
                                 &lt;/if&gt;
                                 &lt;if test="businessUnit == 'KPLBU'"&gt;
                                     &lt;if test='tyccGrdCdSubstr != "4" and tyccGrdCdSubstr != "5" and tyccGrdCdSubstr != "6" and tyccGrdCdSubstr != "7" '&gt;
                                 AND HOLIDAY_TYPE NOT IN ('HR05')                            /* KPL - 공제회창립기념일은 직급코드가 4,5,6,7로 시작하는 직급들에게만 공휴일이다. */
                                     &lt;/if&gt;
                                 &lt;/if&gt;
                     &lt;if test="businessUnit == 'KBIBU'"&gt;
                                    &lt;if test='tyccGrdCdSubstr != "4" and tyccGrdCdSubstr != "5" and tyccGrdCdSubstr != "6" and tyccGrdCdSubstr != "7" '&gt;
                                 AND HOLIDAY_TYPE NOT IN ('HR05')                         /* KBI - 공제회창립기념일은 직급코드가 4,5,6,7로 시작하는 직급들에게만 공휴일이다. */
                                     &lt;/if&gt;
                                 &lt;/if&gt;
                                                     UNION 
                                                     SELECT HB.HOLIDAY_SCHEDULE, 
                                                            HB.KLDE_HOLYWK AS HOLIDAY, 
                                                            F_GET_HOLIDAY_TYPE2 (F_GET_HOLIDAY_SCHEDULE (사번, TO_DATE (근무계획시작일자,'YYYY-MM-DD')),HB.KLDE_ORIGINAL,'TYPE')AS HOLIDAY_TYPE 
                                                     FROM PS_KLLCT_SHIFT_EXT HB 
                                                     WHERE HB.HOLIDAY_SCHEDULE = F_GET_HOLIDAY_SCHEDULE (사번, TO_DATE (신청일자,'YYYY-MM-DD')) 
                                                           AND HB.KLDE_HOLYWK BETWEEN TO_DATE (근무계획시작일자,'YYYY-MM-DD') AND TO_DATE (근무계획종료일자,'YYYY-MM-DD') 
                                                           AND HB.KLCC_SHIFT_ID = 근무조ID || 교대ID) B 
                               ON A.THE_DATE = B.HOLIDAY
</t>
    <phoneticPr fontId="6" type="noConversion"/>
  </si>
  <si>
    <t xml:space="preserve">SELECT DAY1
             , DAY2
             , DAY3
             , DAY4
             , DAY5
             , DAY6
             , DAY7
             , MAX(OFFDAY_IND1) OFFDAY_IND1
             , MAX(OFFDAY_IND2) OFFDAY_IND2
             , MAX(OFFDAY_IND3) OFFDAY_IND3
             , MAX(OFFDAY_IND4) OFFDAY_IND4
             , MAX(OFFDAY_IND5) OFFDAY_IND5
             , MAX(OFFDAY_IND6) OFFDAY_IND6
             , MAX(OFFDAY_IND7) OFFDAY_IND7
             , MAX(ROTATION_DESCR1) ROTATION_DESCR1
             , MAX(ROTATION_DESCR2) ROTATION_DESCR2
             , MAX(ROTATION_DESCR3) ROTATION_DESCR3
             , MAX(ROTATION_DESCR4) ROTATION_DESCR4
             , MAX(ROTATION_DESCR5) ROTATION_DESCR5
             , MAX(ROTATION_DESCR6) ROTATION_DESCR6
             , MAX(ROTATION_DESCR7) ROTATION_DESCR7
             , MAX(SHIFT_STR_TIME1) SHIFT_STR_TIME1
             , MAX(SHIFT_END_TIME1) SHIFT_END_TIME1
             , MAX(SHIFT_STR_TIME2) SHIFT_STR_TIME2
             , MAX(SHIFT_END_TIME2) SHIFT_END_TIME2
             , MAX(SHIFT_STR_TIME3) SHIFT_STR_TIME3
             , MAX(SHIFT_END_TIME3) SHIFT_END_TIME3
             , MAX(SHIFT_STR_TIME4) SHIFT_STR_TIME4
             , MAX(SHIFT_END_TIME4) SHIFT_END_TIME4
             , MAX(SHIFT_STR_TIME5) SHIFT_STR_TIME5
             , MAX(SHIFT_END_TIME5) SHIFT_END_TIME5
             , MAX(SHIFT_STR_TIME6) SHIFT_STR_TIME6
             , MAX(SHIFT_END_TIME6) SHIFT_END_TIME6
             , MAX(SHIFT_STR_TIME7) SHIFT_STR_TIME7
             , MAX(SHIFT_END_TIME7) SHIFT_END_TIME7
             , MAX(SHIFT_TIME1) SHIFT_TIME1
             , MAX(SHIFT_TIME2) SHIFT_TIME2
             , MAX(SHIFT_TIME3) SHIFT_TIME3
             , MAX(SHIFT_TIME4) SHIFT_TIME4
             , MAX(SHIFT_TIME5) SHIFT_TIME5
             , MAX(SHIFT_TIME6) SHIFT_TIME6
             , MAX(SHIFT_TIME7) SHIFT_TIME7
             , MAX(SHIFT_DESCR1) SHIFT_DESCR1
             , MAX(SHIFT_DESCR2) SHIFT_DESCR2
             , MAX(SHIFT_DESCR3) SHIFT_DESCR3
             , MAX(SHIFT_DESCR4) SHIFT_DESCR4
             , MAX(SHIFT_DESCR5) SHIFT_DESCR5
             , MAX(SHIFT_DESCR6) SHIFT_DESCR6
             , MAX(SHIFT_DESCR7) SHIFT_DESCR7
        FROM
        (
            SELECT WEEK_GRP
                 , DAY1
                 , DAY2
                 , DAY3
                 , DAY4
                 , DAY5
                 , DAY6
                 , DAY7
                 , DECODE(LV,1,(DECODE(THE_DATE,YYYYMM||DAY1,OFFDAY_IND,'')),'') OFFDAY_IND1
                 , DECODE(LV,2,(DECODE(THE_DATE,YYYYMM||DAY2,OFFDAY_IND,'')),'') OFFDAY_IND2
                 , DECODE(LV,3,(DECODE(THE_DATE,YYYYMM||DAY3,OFFDAY_IND,'')),'') OFFDAY_IND3
                 , DECODE(LV,4,(DECODE(THE_DATE,YYYYMM||DAY4,OFFDAY_IND,'')),'') OFFDAY_IND4
                 , DECODE(LV,5,(DECODE(THE_DATE,YYYYMM||DAY5,OFFDAY_IND,'')),'') OFFDAY_IND5
                 , DECODE(LV,6,(DECODE(THE_DATE,YYYYMM||DAY6,OFFDAY_IND,'')),'') OFFDAY_IND6
                 , DECODE(LV,7,(DECODE(THE_DATE,YYYYMM||DAY7,OFFDAY_IND,'')),'') OFFDAY_IND7
                 , DECODE(LV,1,(DECODE(THE_DATE,YYYYMM||DAY1,ROTATION_DESCR,'')),'') ROTATION_DESCR1
                 , DECODE(LV,2,(DECODE(THE_DATE,YYYYMM||DAY2,ROTATION_DESCR,'')),'') ROTATION_DESCR2
                 , DECODE(LV,3,(DECODE(THE_DATE,YYYYMM||DAY3,ROTATION_DESCR,'')),'') ROTATION_DESCR3
                 , DECODE(LV,4,(DECODE(THE_DATE,YYYYMM||DAY4,ROTATION_DESCR,'')),'') ROTATION_DESCR4
                 , DECODE(LV,5,(DECODE(THE_DATE,YYYYMM||DAY5,ROTATION_DESCR,'')),'') ROTATION_DESCR5
                 , DECODE(LV,6,(DECODE(THE_DATE,YYYYMM||DAY6,ROTATION_DESCR,'')),'') ROTATION_DESCR6
                 , DECODE(LV,7,(DECODE(THE_DATE,YYYYMM||DAY7,ROTATION_DESCR,'')),'') ROTATION_DESCR7
                 , DECODE(LV,1,(DECODE(THE_DATE,YYYYMM||DAY1,SHIFT_TIME,'')),'') SHIFT_TIME1
                 , DECODE(LV,2,(DECODE(THE_DATE,YYYYMM||DAY2,SHIFT_TIME,'')),'') SHIFT_TIME2
                 , DECODE(LV,3,(DECODE(THE_DATE,YYYYMM||DAY3,SHIFT_TIME,'')),'') SHIFT_TIME3
                 , DECODE(LV,4,(DECODE(THE_DATE,YYYYMM||DAY4,SHIFT_TIME,'')),'') SHIFT_TIME4
                 , DECODE(LV,5,(DECODE(THE_DATE,YYYYMM||DAY5,SHIFT_TIME,'')),'') SHIFT_TIME5
                 , DECODE(LV,6,(DECODE(THE_DATE,YYYYMM||DAY6,SHIFT_TIME,'')),'') SHIFT_TIME6
                 , DECODE(LV,7,(DECODE(THE_DATE,YYYYMM||DAY7,SHIFT_TIME,'')),'') SHIFT_TIME7
                 , DECODE(LV,1,(DECODE(THE_DATE,YYYYMM||DAY1,SHIFT_STR_TIME,'')),'') SHIFT_STR_TIME1
                 , DECODE(LV,2,(DECODE(THE_DATE,YYYYMM||DAY2,SHIFT_STR_TIME,'')),'') SHIFT_STR_TIME2
                 , DECODE(LV,3,(DECODE(THE_DATE,YYYYMM||DAY3,SHIFT_STR_TIME,'')),'') SHIFT_STR_TIME3
                 , DECODE(LV,4,(DECODE(THE_DATE,YYYYMM||DAY4,SHIFT_STR_TIME,'')),'') SHIFT_STR_TIME4
                 , DECODE(LV,5,(DECODE(THE_DATE,YYYYMM||DAY5,SHIFT_STR_TIME,'')),'') SHIFT_STR_TIME5
                 , DECODE(LV,6,(DECODE(THE_DATE,YYYYMM||DAY6,SHIFT_STR_TIME,'')),'') SHIFT_STR_TIME6
                 , DECODE(LV,7,(DECODE(THE_DATE,YYYYMM||DAY7,SHIFT_STR_TIME,'')),'') SHIFT_STR_TIME7
                 , DECODE(LV,1,(DECODE(THE_DATE,YYYYMM||DAY1,SHIFT_END_TIME,'')),'') SHIFT_END_TIME1
                 , DECODE(LV,2,(DECODE(THE_DATE,YYYYMM||DAY2,SHIFT_END_TIME,'')),'') SHIFT_END_TIME2
                 , DECODE(LV,3,(DECODE(THE_DATE,YYYYMM||DAY3,SHIFT_END_TIME,'')),'') SHIFT_END_TIME3
                 , DECODE(LV,4,(DECODE(THE_DATE,YYYYMM||DAY4,SHIFT_END_TIME,'')),'') SHIFT_END_TIME4
                 , DECODE(LV,5,(DECODE(THE_DATE,YYYYMM||DAY5,SHIFT_END_TIME,'')),'') SHIFT_END_TIME5
                 , DECODE(LV,6,(DECODE(THE_DATE,YYYYMM||DAY6,SHIFT_END_TIME,'')),'') SHIFT_END_TIME6
                 , DECODE(LV,7,(DECODE(THE_DATE,YYYYMM||DAY7,SHIFT_END_TIME,'')),'') SHIFT_END_TIME7
                 , DECODE(LV,1,(DECODE(THE_DATE,YYYYMM||DAY1,SHIFT_DESCR,'')),'') SHIFT_DESCR1
                 , DECODE(LV,2,(DECODE(THE_DATE,YYYYMM||DAY2,SHIFT_DESCR,'')),'') SHIFT_DESCR2
                 , DECODE(LV,3,(DECODE(THE_DATE,YYYYMM||DAY3,SHIFT_DESCR,'')),'') SHIFT_DESCR3
                 , DECODE(LV,4,(DECODE(THE_DATE,YYYYMM||DAY4,SHIFT_DESCR,'')),'') SHIFT_DESCR4
                 , DECODE(LV,5,(DECODE(THE_DATE,YYYYMM||DAY5,SHIFT_DESCR,'')),'') SHIFT_DESCR5
                 , DECODE(LV,6,(DECODE(THE_DATE,YYYYMM||DAY6,SHIFT_DESCR,'')),'') SHIFT_DESCR6
                 , DECODE(LV,7,(DECODE(THE_DATE,YYYYMM||DAY7,SHIFT_DESCR,'')),'') SHIFT_DESCR7
            FROM
            (
                SELECT 
                    A.THE_DATE
                  , A.DAYOFMONTH
                  , A.DAYOFWEEK
                  , A.ROTATION_DESCR
                  , A.SHIFT_TIME
                  , A.SHIFT_STR_TIME
                  , A.SHIFT_END_TIME
                  , A.SHIFT_DESCR
                  , A.OFFDAY_IND
                  , B.*
                  , C.LV
                  , '년월' YYYYMM
                FROM 
                (
                    SELECT ST.*
                         , CT.DAYOFMONTH    /* 일자 */
                         , CT.DAYOFWEEK     /* 요일 */
                    FROM (
                            SELECT *
                            FROM PS_TL_DATES_TBL
                            WHERE TO_CHAR(THE_DATE,'YYYYMM') = '년월'
                         ) CT LEFT OUTER JOIN
                         (
                            SELECT TO_CHAR(C.DUR, 'YYYYMMDD') AS THE_DATE
                                 , C.SCHEDULE_ID
                                 , C.ROTATION_ID
                                 , C.SHIFT_ID                                       /*추가: 일자별로 SHIFT_ID를 조회해야 해당 근무시간을 정확히 조회할 수 있음. */
                                 , TO_CHAR(S.START_TIME, 'HH24MI') START_TIME       /* 시작시간 */
                                 , TO_CHAR(S.END_TIME, 'HH24MI') END_TIME           /* 종료시간 */
                                 , CASE WHEN S.OFFDAY_IND = 'Y' THEN S.DESCR
                                        ELSE TO_CHAR(S.START_TIME, 'HH24:MI') || '~' ||
                                             TO_CHAR(S.END_TIME, 'HH24:MI')
                                   END SHIFT_TIME                                   /* 시작~종료시간 */
                                 , CASE WHEN S.OFFDAY_IND = 'Y' THEN '0000'
                                        ELSE TO_CHAR(S.START_TIME, 'HH24MI') END SHIFT_STR_TIME
                                 , CASE WHEN S.OFFDAY_IND = 'Y' THEN '0000'
                                        ELSE TO_CHAR(S.END_TIME, 'HH24MI') END SHIFT_END_TIME
                                 , (SELECT F_GET_SCH_ROTATN_NM(C.SETID, C.SCHEDULE_ID, C.ROTATION_ID, C.DUR) FROM DUAL) ROTATION_DESCR /* 근무조명칭 -- 그 외는 ROTATION_ID를 합칠것 */
                                 , S.DESCR
                                 , S.DESCRSHORT AS SHIFT_DESCR
                                 , S.OFFDAY_IND                                     /* 평일/토/일(주휴일여부) */
                            FROM PS_SCH_SHIFT_TBL S
                               , (SELECT C.*
                                  FROM PS_SCH_CLND_VW C
                                  WHERE C.SETID = SUBSTR('BU코드', 1, 3)
                                  AND C.SCHEDULE_ID = SUBSTR('근무조계획코드', 1, 10)
                                  AND TO_CHAR(C.DUR , 'YYYYMM') = '년월'
                                  AND C.ROTATION_ID = SUBSTR('근무조계획코드', 12, 1)) C
                            WHERE 1=1
                            AND S.SETID = C.SETID
                            AND S.SHIFT_ID = C.SHIFT_ID
                            AND S.EFFDT &lt;= C.DUR
                            AND S.END_EFFDT &gt;= C.DUR
                         ) ST ON TO_CHAR(CT.THE_DATE, 'YYYYMMDD') = ST.THE_DATE
                 ) A
                ,(
                    SELECT WEEK_GRP
                         , MIN (DECODE (TO_CHAR (DAYS, 'd'), 1, TO_CHAR (DAYS, 'DD'))) DAY1
                         , MIN (DECODE (TO_CHAR (DAYS, 'd'), 2, TO_CHAR (DAYS, 'DD'))) DAY2
                         , MIN (DECODE (TO_CHAR (DAYS, 'd'), 3, TO_CHAR (DAYS, 'DD'))) DAY3
                         , MIN (DECODE (TO_CHAR (DAYS, 'd'), 4, TO_CHAR (DAYS, 'DD'))) DAY4
                         , MIN (DECODE (TO_CHAR (DAYS, 'd'), 5, TO_CHAR (DAYS, 'DD'))) DAY5
                         , MIN (DECODE (TO_CHAR (DAYS, 'd'), 6, TO_CHAR (DAYS, 'DD'))) DAY6
                         , MIN (DECODE (TO_CHAR (DAYS, 'd'), 7, TO_CHAR (DAYS, 'DD'))) DAY7
                    FROM
                    (
                        SELECT BASE_MON + LEVEL - 1 DAYS
                             , (TRUNC (BASE_MON + LEVEL - 1, 'd')
                                  - TRUNC (TRUNC (BASE_MON + LEVEL - 1, 'y'), 'd')) / 7 + 1 AS WEEK_GRP
                        FROM (SELECT TO_DATE('년월', 'YYYYMM') BASE_MON FROM DUAL)
                        CONNECT BY BASE_MON + LEVEL - 1 &lt;= LAST_DAY (BASE_MON)
                    )
                    GROUP BY WEEK_GRP
                 ) B
                ,(SELECT LEVEL LV FROM DUAL CONNECT BY ROWNUM &lt;= 7) C
            )
            GROUP BY WEEK_GRP
                   , DAY1
                   , DAY2
                   , DAY3
                   , DAY4
                   , DAY5
                   , DAY6
                   , DAY7
                   , DECODE(LV,1,(DECODE(THE_DATE,YYYYMM||DAY1,OFFDAY_IND,'')),'')
                   , DECODE(LV,2,(DECODE(THE_DATE,YYYYMM||DAY2,OFFDAY_IND,'')),'')
                   , DECODE(LV,3,(DECODE(THE_DATE,YYYYMM||DAY3,OFFDAY_IND,'')),'')
                   , DECODE(LV,4,(DECODE(THE_DATE,YYYYMM||DAY4,OFFDAY_IND,'')),'')
                   , DECODE(LV,5,(DECODE(THE_DATE,YYYYMM||DAY5,OFFDAY_IND,'')),'')
                   , DECODE(LV,6,(DECODE(THE_DATE,YYYYMM||DAY6,OFFDAY_IND,'')),'')
                   , DECODE(LV,7,(DECODE(THE_DATE,YYYYMM||DAY7,OFFDAY_IND,'')),'')
                   , DECODE(LV,1,(DECODE(THE_DATE,YYYYMM||DAY1,ROTATION_DESCR,'')),'')
                   , DECODE(LV,2,(DECODE(THE_DATE,YYYYMM||DAY2,ROTATION_DESCR,'')),'')
                   , DECODE(LV,3,(DECODE(THE_DATE,YYYYMM||DAY3,ROTATION_DESCR,'')),'')
                   , DECODE(LV,4,(DECODE(THE_DATE,YYYYMM||DAY4,ROTATION_DESCR,'')),'')
                   , DECODE(LV,5,(DECODE(THE_DATE,YYYYMM||DAY5,ROTATION_DESCR,'')),'')
                   , DECODE(LV,6,(DECODE(THE_DATE,YYYYMM||DAY6,ROTATION_DESCR,'')),'')
                   , DECODE(LV,7,(DECODE(THE_DATE,YYYYMM||DAY7,ROTATION_DESCR,'')),'')
                   , DECODE(LV,1,(DECODE(THE_DATE,YYYYMM||DAY1,SHIFT_TIME,'')),'')
                   , DECODE(LV,2,(DECODE(THE_DATE,YYYYMM||DAY2,SHIFT_TIME,'')),'')
                   , DECODE(LV,3,(DECODE(THE_DATE,YYYYMM||DAY3,SHIFT_TIME,'')),'')
                   , DECODE(LV,4,(DECODE(THE_DATE,YYYYMM||DAY4,SHIFT_TIME,'')),'')
                   , DECODE(LV,5,(DECODE(THE_DATE,YYYYMM||DAY5,SHIFT_TIME,'')),'')
                   , DECODE(LV,6,(DECODE(THE_DATE,YYYYMM||DAY6,SHIFT_TIME,'')),'')
                   , DECODE(LV,7,(DECODE(THE_DATE,YYYYMM||DAY7,SHIFT_TIME,'')),'')
                   , DECODE(LV,1,(DECODE(THE_DATE,YYYYMM||DAY1,SHIFT_DESCR,'')),'')
                   , DECODE(LV,2,(DECODE(THE_DATE,YYYYMM||DAY2,SHIFT_DESCR,'')),'')
                   , DECODE(LV,3,(DECODE(THE_DATE,YYYYMM||DAY3,SHIFT_DESCR,'')),'')
                   , DECODE(LV,4,(DECODE(THE_DATE,YYYYMM||DAY4,SHIFT_DESCR,'')),'')
                   , DECODE(LV,5,(DECODE(THE_DATE,YYYYMM||DAY5,SHIFT_DESCR,'')),'')
                   , DECODE(LV,6,(DECODE(THE_DATE,YYYYMM||DAY6,SHIFT_DESCR,'')),'')
                   , DECODE(LV,7,(DECODE(THE_DATE,YYYYMM||DAY7,SHIFT_DESCR,'')),'')
                   , DECODE(LV,1,(DECODE(THE_DATE,YYYYMM||DAY1,SHIFT_STR_TIME,'')),'') 
                   , DECODE(LV,2,(DECODE(THE_DATE,YYYYMM||DAY2,SHIFT_STR_TIME,'')),'') 
                 , DECODE(LV,3,(DECODE(THE_DATE,YYYYMM||DAY3,SHIFT_STR_TIME,'')),'') 
                 , DECODE(LV,4,(DECODE(THE_DATE,YYYYMM||DAY4,SHIFT_STR_TIME,'')),'') 
                 , DECODE(LV,5,(DECODE(THE_DATE,YYYYMM||DAY5,SHIFT_STR_TIME,'')),'') 
                 , DECODE(LV,6,(DECODE(THE_DATE,YYYYMM||DAY6,SHIFT_STR_TIME,'')),'') 
                 , DECODE(LV,7,(DECODE(THE_DATE,YYYYMM||DAY7,SHIFT_STR_TIME,'')),'') 
                 , DECODE(LV,1,(DECODE(THE_DATE,YYYYMM||DAY1,SHIFT_END_TIME,'')),'') 
                 , DECODE(LV,2,(DECODE(THE_DATE,YYYYMM||DAY2,SHIFT_END_TIME,'')),'') 
                 , DECODE(LV,3,(DECODE(THE_DATE,YYYYMM||DAY3,SHIFT_END_TIME,'')),'') 
                 , DECODE(LV,4,(DECODE(THE_DATE,YYYYMM||DAY4,SHIFT_END_TIME,'')),'') 
                 , DECODE(LV,5,(DECODE(THE_DATE,YYYYMM||DAY5,SHIFT_END_TIME,'')),'') 
                 , DECODE(LV,6,(DECODE(THE_DATE,YYYYMM||DAY6,SHIFT_END_TIME,'')),'') 
                 , DECODE(LV,7,(DECODE(THE_DATE,YYYYMM||DAY7,SHIFT_END_TIME,'')),'') 
        )
        GROUP BY 
             WEEK_GRP
            ,DAY1
            ,DAY2
            ,DAY3
            ,DAY4
            ,DAY5
            ,DAY6
            ,DAY7
        ORDER BY WEEK_GRP
        </t>
    <phoneticPr fontId="6" type="noConversion"/>
  </si>
  <si>
    <t>SELECT SRH.COMPANY, /*회사코드*/
               SRH.BUSINESS_UNIT, /*BU코드*/
               SRH.KLCC_ESTAB_CATE_CD, /*본부구분코드*/
               SRH.TYCC_ESTAB_CD AS ESTABID, /*사업장코드*/
               SRH.EMPLID, /*사번*/
               SRH.TYCC_POS_CD AS UNION_CD,  /*직책코드*/
               SRH.SAL_ADMIN_PLAN,  /*급여관리제도코드*/
               SRH.TYCC_GRD_CD AS GRADE,  /*직급코드*/
               SRH.STEP,  /*호봉*/
               SRH.TYCC_EMPL_CLASS AS EMPL_CLASS, /*직원유형*/
               SRH.EMPL_RCD /*겸직순서*/
          FROM PS_TYCHV_EMPL_ALL SRH
         WHERE SRH.COMPANY = 회사코드
           AND SRH.BUSINESS_UNIT = BU코드
           AND SRH.TYCC_ESTAB_CD = 사업장코드
           AND SRH.EMPLID = 사번
           AND SRH.EFFDT = (SELECT MAX(EFFDT)
                            FROM   PS_TYCHV_EMPL_ALL
                           WHERE    COMPANY = SRH.COMPANY
                             AND    BUSINESS_UNIT = SRH.BUSINESS_UNIT
                             AND    EMPLID = SRH.EMPLID
                             AND    EFFDT &lt;= NVL(신청일자, SYSDATE))</t>
    <phoneticPr fontId="6" type="noConversion"/>
  </si>
  <si>
    <t>* 사원조회-History(재직/퇴직) - 겸직포함 Record(PS_TYCHV_EMPL_ALL)</t>
    <phoneticPr fontId="6" type="noConversion"/>
  </si>
  <si>
    <t>data_Query ID012
: 개인 인사정보 조회</t>
    <phoneticPr fontId="6" type="noConversion"/>
  </si>
  <si>
    <t xml:space="preserve">fnWeekTotOt(vCompanyTmp,vBusinessUnitTmp,vEmplidTmp,vkldeApplDtTmp,vklccReqNoTmp) </t>
    <phoneticPr fontId="6" type="noConversion"/>
  </si>
  <si>
    <t>/*월단위체크 */</t>
  </si>
  <si>
    <t>function fnMonthTotOt(vCompanyTmp,vBusinessUnitTmp,vEmplidTmp,vkldeApplYyyyMmTmp,vklccReqNoTmp)</t>
  </si>
  <si>
    <t>//trace("vEmplidTmp : "+ vEmplidTmp + " /, vDeptidTmp : " + vDeptidTmp + " /, vKldeWorkjDeTmp : " +vKldeWorkjDeTmp+ " /, vklccReqNo : " +vklccReqNo);</t>
  </si>
  <si>
    <t>dsCond4.clearData();</t>
  </si>
  <si>
    <t>var iRow  = dsCond4.addRow();</t>
  </si>
  <si>
    <t xml:space="preserve">    dsCond4.setColumn(iRow, "company"</t>
  </si>
  <si>
    <t xml:space="preserve">  , vCompanyTmp);</t>
  </si>
  <si>
    <t>//회사</t>
  </si>
  <si>
    <t>dsCond4.setColumn(iRow, "businessUnit"</t>
  </si>
  <si>
    <t xml:space="preserve">  , vBusinessUnitTmp);</t>
  </si>
  <si>
    <t>//BU</t>
  </si>
  <si>
    <t>dsCond4.setColumn(iRow, "emplid"</t>
  </si>
  <si>
    <t xml:space="preserve">  , vEmplidTmp);</t>
  </si>
  <si>
    <t>//사번</t>
  </si>
  <si>
    <t>dsCond4.setColumn(iRow, "klccReqNo"</t>
  </si>
  <si>
    <t xml:space="preserve">      , vklccReqNoTmp);        //신청번호</t>
  </si>
  <si>
    <t>dsCond4.setColumn(iRow, "kldeApplYyyyMm"  , vkldeApplYyyyMmTmp);        //신청일자</t>
  </si>
  <si>
    <t>var sTranId</t>
  </si>
  <si>
    <t>= "getMonthTotOt";</t>
  </si>
  <si>
    <t xml:space="preserve">var sInDS </t>
  </si>
  <si>
    <t>= "dsCond4=dsCond4";</t>
  </si>
  <si>
    <t xml:space="preserve">var sOutDS </t>
  </si>
  <si>
    <t>= "dsMonthTot=dsMonthTot";</t>
  </si>
  <si>
    <t xml:space="preserve">var sContextPath </t>
  </si>
  <si>
    <t>= lvContextPath;</t>
  </si>
  <si>
    <t xml:space="preserve">var sServelet </t>
  </si>
  <si>
    <t>= "getMonthTotOt.xp";</t>
  </si>
  <si>
    <t xml:space="preserve">var sSendData  </t>
  </si>
  <si>
    <t>= "";</t>
  </si>
  <si>
    <t>gfnTranY(sTranId, sInDS, sOutDS, sContextPath, sServelet, sSendData);</t>
  </si>
  <si>
    <t>var lvContextPath = "/com/onehr/tal/bsl/controller/KLLPJ_11578XPController/";</t>
  </si>
  <si>
    <t>fnImpOtTime(vCompanyTmp,vBusinessUnitTmp,vEmplidTmp,vMstartDate,vMendDate,vsalAdminPlanTmp,vtyccGrdCdSubstrTmp);</t>
    <phoneticPr fontId="6" type="noConversion"/>
  </si>
  <si>
    <t>//휴일연장 가능 추가 시간</t>
  </si>
  <si>
    <t>/*주단위체크 */</t>
  </si>
  <si>
    <t>function fnImpOtTime(vCompanyTmp,vBusinessUnitTmp,vEmplidTmp,vWstartDate,vWendDate,vsalAdminPlanTmp,vtyccGrdCdSubstrTmp)</t>
  </si>
  <si>
    <t>dsCond6.clearData();</t>
  </si>
  <si>
    <t>var iRow  = dsCond6.addRow();</t>
  </si>
  <si>
    <t>dsCond6.setColumn(iRow, "company"</t>
  </si>
  <si>
    <t xml:space="preserve"> //회사</t>
  </si>
  <si>
    <t>dsCond6.setColumn(iRow, "businessUnit"</t>
  </si>
  <si>
    <t xml:space="preserve"> //BU</t>
  </si>
  <si>
    <t>dsCond6.setColumn(iRow, "emplid"</t>
  </si>
  <si>
    <t xml:space="preserve"> //사번</t>
  </si>
  <si>
    <t xml:space="preserve">    dsCond6.setColumn(iRow, "wstartDate"</t>
  </si>
  <si>
    <t xml:space="preserve">  , vWstartDate);        //시작일</t>
  </si>
  <si>
    <t>dsCond6.setColumn(iRow, "wendDate"        , vWendDate);          //종료일</t>
  </si>
  <si>
    <t>dsCond6.setColumn(iRow, "salAdminPlan"    , vsalAdminPlanTmp);   //종료일</t>
  </si>
  <si>
    <t>dsCond6.setColumn(iRow, "tyccGrdCdSubstr" , vtyccGrdCdSubstrTmp);//종료일</t>
  </si>
  <si>
    <t>= "getImpOtTime";</t>
  </si>
  <si>
    <t>= "dsCond6=dsCond6";</t>
  </si>
  <si>
    <t>= "dsImpOtTime=dsImpOtTime";</t>
  </si>
  <si>
    <t>= "getImpOtTime.xp";</t>
  </si>
  <si>
    <t>function fnWeekTotOt(vCompanyTmp,vBusinessUnitTmp,vEmplidTmp,vkldeApplDtTmp,vklccReqNoTmp)</t>
  </si>
  <si>
    <t>dsCond4.setColumn(iRow, "kldeApplDt"</t>
  </si>
  <si>
    <t xml:space="preserve">  , vkldeApplDtTmp);        //신청일자</t>
  </si>
  <si>
    <t>= "getWeekTotOt";</t>
  </si>
  <si>
    <t>= "dsWeekTot=dsWeekTot";</t>
  </si>
  <si>
    <t>= "getWeekTotOt.xp";</t>
  </si>
  <si>
    <t>fnImpOtTime(vCompanyTmp,vBusinessUnitTmp,vEmplidTmp,vWstartDate,vWendDate,vsalAdminPlanTmp,vtyccGrdCdSubstrTmp);</t>
    <phoneticPr fontId="6" type="noConversion"/>
  </si>
  <si>
    <t>제출을 통해 전자결재 기안창에서 기안시 전자결재 공통 후처리 로직에서 KLLPJ_12010_01.java의 afterApplProcess(String klccReqNo)를 호출하도록 되어 있음</t>
    <phoneticPr fontId="6" type="noConversion"/>
  </si>
  <si>
    <t>전자결재 기안창에서 최종 가결시 전자결재 공통 후처리 로직에서 KLLPJ_12010_01.java의 afterAprvProcess(String klccReqNo)를 호출하도록 되어 있음</t>
    <phoneticPr fontId="6" type="noConversion"/>
  </si>
  <si>
    <t>- logic참고 &gt; logic ID002.시간외근로기준 연장시간 체크 및 설정</t>
    <phoneticPr fontId="6" type="noConversion"/>
  </si>
  <si>
    <t>- 신청서 정보를 기안 처리 한다.</t>
    <phoneticPr fontId="6" type="noConversion"/>
  </si>
  <si>
    <t>제출 후 logic</t>
    <phoneticPr fontId="6" type="noConversion"/>
  </si>
  <si>
    <t>전자결재 최종결재 후 logic</t>
    <phoneticPr fontId="6" type="noConversion"/>
  </si>
  <si>
    <t>전자결재 반송 후 logic</t>
    <phoneticPr fontId="6" type="noConversion"/>
  </si>
  <si>
    <t>전자결재 기안창에서 반송시 전자결재 공통 후처리 로직에서 KLLPJ_12010_01.java의 afterRejectProcess(String klccReqNo)를 호출하도록 되어 있음</t>
    <phoneticPr fontId="6" type="noConversion"/>
  </si>
  <si>
    <t>2. 연장시간 기준으로 근태마감여부 체크한다.</t>
    <phoneticPr fontId="6" type="noConversion"/>
  </si>
  <si>
    <t>3. 일별 연장시간 기준으로 연장근무신청정보 여부를 조회한다.</t>
    <phoneticPr fontId="6" type="noConversion"/>
  </si>
  <si>
    <t>4. 일별 연장시간 기준으로 생성유형이 탄력적근로계획(F)인 연장근무신청정보를 등록한다.</t>
    <phoneticPr fontId="6" type="noConversion"/>
  </si>
  <si>
    <t xml:space="preserve"> 4-1) OT구분을 설정한다.</t>
    <phoneticPr fontId="6" type="noConversion"/>
  </si>
  <si>
    <t xml:space="preserve"> 4-2) 연장근무신청 기준 체크 및 시간 설정</t>
    <phoneticPr fontId="6" type="noConversion"/>
  </si>
  <si>
    <t xml:space="preserve"> 4-3) 연장근무신청서 정보 조회 및 신청서를 저장한다.</t>
    <phoneticPr fontId="6" type="noConversion"/>
  </si>
  <si>
    <t>1. 개인별근로계획신청서 정보를 조회한다.</t>
    <phoneticPr fontId="6" type="noConversion"/>
  </si>
  <si>
    <t>- 신청서 정보와 신청번호를 채번한다.(신청서구분(klccApplType) : TAL_T)</t>
    <phoneticPr fontId="6" type="noConversion"/>
  </si>
  <si>
    <t xml:space="preserve"> 호출 참고 &gt; AprvHRPSC.viewAprv(TAL_T, 신청번호(klccReqNo) : null)
                AprvHRPSC.saveAppl(PsKlchtApplMstVO paramData, PsKlchtApplMstVO psKlchtApplMstVOParam)</t>
    <phoneticPr fontId="6" type="noConversion"/>
  </si>
  <si>
    <t xml:space="preserve"> 호출 참고 &gt; AprvHRPSC.viewAprv(신청서구분(klccApplType) : TAL_H1, 신청번호(klccReqNo) : klccReqNo)</t>
    <phoneticPr fontId="6" type="noConversion"/>
  </si>
  <si>
    <t>- 파라미터로 전달된 klccReqNo 기준으로 개인별 근로계획신청서 정보를 조회한다.</t>
    <phoneticPr fontId="6" type="noConversion"/>
  </si>
  <si>
    <t>3. 일별 연장시간 기준으로 생성유형이 탄력적근로계획(F)인 연장근무신청정보를 업데이트한다.</t>
    <phoneticPr fontId="6" type="noConversion"/>
  </si>
  <si>
    <t xml:space="preserve"> 호출 참고 &gt; AprvHRPSC.viewAprv(신청서구분(klccApplType) : TAL_T, 연장근무신청서의 신청번호(klccReqNo) : klccReqNo)</t>
    <phoneticPr fontId="6" type="noConversion"/>
  </si>
  <si>
    <r>
      <t xml:space="preserve">- </t>
    </r>
    <r>
      <rPr>
        <sz val="10"/>
        <color theme="1"/>
        <rFont val="맑은 고딕"/>
        <family val="3"/>
        <charset val="129"/>
        <scheme val="minor"/>
      </rPr>
      <t>연장근무신청서의 신청번호로 연장근무 신청정보의 결재상태를 업데이트 한다.</t>
    </r>
    <phoneticPr fontId="6" type="noConversion"/>
  </si>
  <si>
    <t xml:space="preserve"> 3-1) 연장근무신청서 정보를 조회한다.</t>
    <phoneticPr fontId="6" type="noConversion"/>
  </si>
  <si>
    <t xml:space="preserve"> 3-2) 연장근무신청서 정보를 결재완료 처리 한다.</t>
    <phoneticPr fontId="6" type="noConversion"/>
  </si>
  <si>
    <t xml:space="preserve"> 3-3) 연장근무 신청정보를 결재완료 처리 한다.</t>
    <phoneticPr fontId="6" type="noConversion"/>
  </si>
  <si>
    <t>- 파라미터로 전달된 klccReqNo 기준으로 개인별 근로계획신청서 정보를 조회한다</t>
    <phoneticPr fontId="6" type="noConversion"/>
  </si>
  <si>
    <t xml:space="preserve">→ 연장근무신청서의 신청번호, 개인별근로계획신청서의 결재상태 조회 </t>
    <phoneticPr fontId="6" type="noConversion"/>
  </si>
  <si>
    <t>PS_KLLHT_OT_CONF 테이블의 KLCC_OT_STATUS =  3-2)에 설정한 KLCC_APRV_STATUS 값</t>
    <phoneticPr fontId="6" type="noConversion"/>
  </si>
  <si>
    <t>process :  KLLPJ_12010_01.java의 afterRejectProcess(String klccReqNo) 설정하여 아래 로직 구현</t>
    <phoneticPr fontId="6" type="noConversion"/>
  </si>
  <si>
    <t>psKlchtApplMstVOParam.setKldeAprvDt(new java.util.Date()); ---결재일자
psKlchtApplMstVOParam.setKlccAprvEmplid(getEmplid(paramData)); -- 승인자사번
psKlchtApplMstVOParam.setKlccAprvStatus(1.에서 조회한 개인별근로계획신청서의 결재상태);  -- 결재상태
psKlchtApplMstVOParam.setHrsRowUpdOprid(getEmplid(paramData)); -- 업데이트 대상자 사번</t>
    <phoneticPr fontId="6" type="noConversion"/>
  </si>
  <si>
    <t xml:space="preserve"> 3-3) 연장근무 신청정보를 반송 처리 한다.</t>
    <phoneticPr fontId="6" type="noConversion"/>
  </si>
  <si>
    <r>
      <t xml:space="preserve">psKlchtApplMstVOParam.setKldeAprvDt(new java.util.Date()); ---결재일자
psKlchtApplMstVOParam.setKlccAprvEmplid(getEmplid(paramData)); -- 승인자사번
</t>
    </r>
    <r>
      <rPr>
        <b/>
        <sz val="10"/>
        <color theme="1" tint="4.9989318521683403E-2"/>
        <rFont val="맑은 고딕"/>
        <family val="3"/>
        <charset val="129"/>
        <scheme val="minor"/>
      </rPr>
      <t>psKlchtApplMstVOParam.setKlccAprvStatus(1.에서 조회한 개인별근로계획신청서의 결재상태);  -- 결재상태</t>
    </r>
    <r>
      <rPr>
        <sz val="10"/>
        <color theme="1"/>
        <rFont val="맑은 고딕"/>
        <family val="3"/>
        <charset val="129"/>
        <scheme val="minor"/>
      </rPr>
      <t xml:space="preserve">
psKlchtApplMstVOParam.setHrsRowUpdOprid(getEmplid(paramData)); -- 업데이트 대상자 사번</t>
    </r>
    <phoneticPr fontId="6" type="noConversion"/>
  </si>
  <si>
    <t>전자결재 기안취소 후 logic</t>
    <phoneticPr fontId="6" type="noConversion"/>
  </si>
  <si>
    <t>process :  KLLPJ_12010_01.java의 afterCancelProcess(String klccReqNo) 설정하여 아래 로직 구현</t>
    <phoneticPr fontId="6" type="noConversion"/>
  </si>
  <si>
    <t>전자결재 기안창에서 기안취소시 전자결재 공통 후처리 로직에서 KLLPJ_12010_01.java의 afterCancelProcess(String klccReqNo)를 호출하도록 되어 있음</t>
    <phoneticPr fontId="6" type="noConversion"/>
  </si>
  <si>
    <t>연장근무 logic 추가</t>
    <phoneticPr fontId="6" type="noConversion"/>
  </si>
  <si>
    <t>이하나</t>
    <phoneticPr fontId="6" type="noConversion"/>
  </si>
  <si>
    <t>기성윤</t>
    <phoneticPr fontId="6" type="noConversion"/>
  </si>
  <si>
    <t>작성일</t>
  </si>
  <si>
    <t>설계자</t>
  </si>
  <si>
    <t>개발자</t>
  </si>
  <si>
    <t>CO번호</t>
  </si>
  <si>
    <t>CO00033469</t>
    <phoneticPr fontId="6" type="noConversion"/>
  </si>
  <si>
    <t>CO00032007</t>
    <phoneticPr fontId="6" type="noConversion"/>
  </si>
  <si>
    <t>개발자 변경으로 CO 추가생성
계열사 글로벌의 경우 ROW3개 고정</t>
    <phoneticPr fontId="6" type="noConversion"/>
  </si>
  <si>
    <t>CO00033469 변경 내용</t>
    <phoneticPr fontId="6" type="noConversion"/>
  </si>
  <si>
    <t>회사가 글로벌인경우 기본작성 ROW3 개로 표시</t>
    <phoneticPr fontId="6" type="noConversion"/>
  </si>
  <si>
    <t>NA</t>
  </si>
  <si>
    <t>기성윤</t>
    <phoneticPr fontId="14" type="noConversion"/>
  </si>
  <si>
    <t>김기현</t>
    <phoneticPr fontId="14" type="noConversion"/>
  </si>
  <si>
    <t>회사 글로벌 인 경우 저장</t>
    <phoneticPr fontId="14" type="noConversion"/>
  </si>
  <si>
    <t>- 정상 저장</t>
    <phoneticPr fontId="6" type="noConversion"/>
  </si>
  <si>
    <t>회사 글로벌 인 경우 저장
입력데이터 검증 메시지 확인</t>
    <phoneticPr fontId="14" type="noConversion"/>
  </si>
  <si>
    <t xml:space="preserve">- 근무시간이 겹치는 부분이 있는경우 
- 메시지 내용 : 다른 근무시간에 포함된 시간은 선택 할수 없습니다. </t>
    <phoneticPr fontId="6" type="noConversion"/>
  </si>
  <si>
    <t>- 사용자 안재민 201800738
- 근무계획기간 20190201 ~ 20190310
- 2월, 3월 근무시간등록</t>
    <phoneticPr fontId="6" type="noConversion"/>
  </si>
  <si>
    <t>회사 글로벌 아닌 경우 저장</t>
    <phoneticPr fontId="14" type="noConversion"/>
  </si>
  <si>
    <t>회사 글로벌 아닌 경우 저장
입력데이터 검증 메시지 확인</t>
    <phoneticPr fontId="14" type="noConversion"/>
  </si>
  <si>
    <t>- 사용자 : 이하나 200801056
- 근무계획기간 20190201 ~ 20190310
- 2월, 3월 근무시간등록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</si>
</sst>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mm&quot;월&quot;\ dd&quot;일&quot;"/>
    <numFmt numFmtId="177" formatCode="m&quot;/&quot;d;@"/>
    <numFmt numFmtId="178" formatCode="[h]&quot;시&quot;&quot;간 &quot;mm&quot;분&quot;"/>
    <numFmt numFmtId="179" formatCode="[$-409]h:mm\ AM/PM;@"/>
    <numFmt numFmtId="180" formatCode="&quot;₩&quot;#,##0.00"/>
    <numFmt numFmtId="181" formatCode="0.0_ "/>
    <numFmt numFmtId="182" formatCode="0.00_ "/>
    <numFmt numFmtId="183" formatCode="0_);[Red]\(0\)"/>
  </numFmts>
  <fonts count="65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8"/>
      <name val="맑은 고딕"/>
      <family val="3"/>
      <charset val="129"/>
    </font>
    <font>
      <b/>
      <sz val="10"/>
      <color indexed="10"/>
      <name val="맑은 고딕"/>
      <family val="3"/>
      <charset val="129"/>
    </font>
    <font>
      <b/>
      <sz val="10"/>
      <color indexed="81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0" tint="-4.9989318521683403E-2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rgb="FFC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 tint="0.1499679555650502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0"/>
      <color theme="1" tint="0.14996795556505021"/>
      <name val="맑은 고딕"/>
      <family val="3"/>
      <charset val="129"/>
    </font>
    <font>
      <sz val="10"/>
      <color rgb="FF002060"/>
      <name val="맑은 고딕"/>
      <family val="3"/>
      <charset val="129"/>
    </font>
    <font>
      <b/>
      <sz val="12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</font>
    <font>
      <b/>
      <sz val="11"/>
      <name val="맑은 고딕"/>
      <family val="3"/>
      <charset val="129"/>
    </font>
    <font>
      <b/>
      <sz val="11"/>
      <color theme="1" tint="0.1499679555650502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i/>
      <sz val="1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ajor"/>
    </font>
    <font>
      <b/>
      <i/>
      <sz val="11"/>
      <color rgb="FFFF0000"/>
      <name val="맑은 고딕"/>
      <family val="3"/>
      <charset val="129"/>
      <scheme val="minor"/>
    </font>
    <font>
      <b/>
      <sz val="11"/>
      <color theme="1" tint="0.14999847407452621"/>
      <name val="맑은 고딕"/>
      <family val="3"/>
      <charset val="129"/>
    </font>
    <font>
      <sz val="12"/>
      <color theme="1" tint="0.14996795556505021"/>
      <name val="맑은 고딕"/>
      <family val="3"/>
      <charset val="129"/>
    </font>
    <font>
      <b/>
      <sz val="12"/>
      <color theme="1"/>
      <name val="맑은 고딕"/>
      <family val="3"/>
      <charset val="129"/>
      <scheme val="minor"/>
    </font>
    <font>
      <b/>
      <sz val="12"/>
      <color theme="1" tint="0.14996795556505021"/>
      <name val="맑은 고딕"/>
      <family val="3"/>
      <charset val="129"/>
    </font>
    <font>
      <sz val="12"/>
      <color theme="1"/>
      <name val="맑은 고딕"/>
      <family val="2"/>
      <charset val="129"/>
      <scheme val="minor"/>
    </font>
    <font>
      <b/>
      <sz val="11"/>
      <name val="굴림"/>
      <family val="3"/>
      <charset val="129"/>
    </font>
    <font>
      <b/>
      <sz val="10"/>
      <color rgb="FFFF0000"/>
      <name val="맑은 고딕"/>
      <family val="3"/>
      <charset val="129"/>
      <scheme val="minor"/>
    </font>
    <font>
      <i/>
      <sz val="11"/>
      <name val="맑은 고딕"/>
      <family val="3"/>
      <charset val="129"/>
      <scheme val="major"/>
    </font>
    <font>
      <i/>
      <sz val="1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b/>
      <sz val="10"/>
      <color rgb="FF002060"/>
      <name val="맑은 고딕"/>
      <family val="3"/>
      <charset val="129"/>
      <scheme val="minor"/>
    </font>
    <font>
      <sz val="10"/>
      <color theme="1" tint="4.9989318521683403E-2"/>
      <name val="맑은 고딕"/>
      <family val="3"/>
      <charset val="129"/>
      <scheme val="minor"/>
    </font>
    <font>
      <b/>
      <sz val="10"/>
      <color theme="1" tint="4.9989318521683403E-2"/>
      <name val="맑은 고딕"/>
      <family val="3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992C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17" fillId="0" borderId="0">
      <alignment vertical="center"/>
    </xf>
    <xf numFmtId="0" fontId="5" fillId="0" borderId="0"/>
    <xf numFmtId="0" fontId="5" fillId="0" borderId="0"/>
    <xf numFmtId="0" fontId="4" fillId="0" borderId="0">
      <alignment vertical="center"/>
    </xf>
    <xf numFmtId="0" fontId="3" fillId="0" borderId="0">
      <alignment vertical="center"/>
    </xf>
  </cellStyleXfs>
  <cellXfs count="502">
    <xf numFmtId="0" fontId="0" fillId="0" borderId="0" xfId="0"/>
    <xf numFmtId="0" fontId="17" fillId="0" borderId="0" xfId="0" applyFont="1" applyFill="1" applyAlignment="1">
      <alignment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3" applyFont="1" applyAlignment="1">
      <alignment horizontal="justify" vertical="center"/>
    </xf>
    <xf numFmtId="0" fontId="19" fillId="0" borderId="0" xfId="0" applyFont="1" applyFill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horizontal="left" vertical="center"/>
    </xf>
    <xf numFmtId="0" fontId="20" fillId="0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17" fillId="0" borderId="0" xfId="0" applyFont="1" applyFill="1" applyAlignment="1">
      <alignment horizontal="left" vertical="center" indent="1"/>
    </xf>
    <xf numFmtId="0" fontId="19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 indent="1"/>
    </xf>
    <xf numFmtId="0" fontId="17" fillId="0" borderId="0" xfId="0" quotePrefix="1" applyFont="1" applyAlignment="1">
      <alignment horizontal="left" vertical="center" indent="1"/>
    </xf>
    <xf numFmtId="0" fontId="21" fillId="0" borderId="0" xfId="0" applyFont="1"/>
    <xf numFmtId="0" fontId="22" fillId="0" borderId="0" xfId="0" applyFont="1"/>
    <xf numFmtId="0" fontId="18" fillId="0" borderId="0" xfId="0" applyFont="1"/>
    <xf numFmtId="0" fontId="23" fillId="0" borderId="0" xfId="0" applyFont="1"/>
    <xf numFmtId="0" fontId="23" fillId="0" borderId="2" xfId="0" applyFont="1" applyBorder="1"/>
    <xf numFmtId="0" fontId="18" fillId="3" borderId="3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3" fillId="0" borderId="4" xfId="0" applyFont="1" applyBorder="1"/>
    <xf numFmtId="0" fontId="23" fillId="0" borderId="5" xfId="0" applyFont="1" applyBorder="1"/>
    <xf numFmtId="0" fontId="23" fillId="0" borderId="6" xfId="0" applyFont="1" applyBorder="1"/>
    <xf numFmtId="0" fontId="24" fillId="0" borderId="0" xfId="0" quotePrefix="1" applyFont="1" applyAlignment="1">
      <alignment vertical="center"/>
    </xf>
    <xf numFmtId="0" fontId="24" fillId="0" borderId="0" xfId="0" applyFont="1" applyAlignment="1">
      <alignment vertical="center"/>
    </xf>
    <xf numFmtId="0" fontId="23" fillId="0" borderId="0" xfId="0" applyFont="1" applyAlignment="1">
      <alignment horizontal="left"/>
    </xf>
    <xf numFmtId="0" fontId="18" fillId="4" borderId="9" xfId="0" applyFont="1" applyFill="1" applyBorder="1" applyAlignment="1">
      <alignment horizontal="center" vertical="center"/>
    </xf>
    <xf numFmtId="0" fontId="18" fillId="4" borderId="10" xfId="0" applyFont="1" applyFill="1" applyBorder="1" applyAlignment="1">
      <alignment horizontal="center" vertical="center"/>
    </xf>
    <xf numFmtId="0" fontId="23" fillId="0" borderId="11" xfId="0" applyFont="1" applyBorder="1"/>
    <xf numFmtId="0" fontId="23" fillId="0" borderId="12" xfId="0" applyFont="1" applyBorder="1"/>
    <xf numFmtId="0" fontId="23" fillId="0" borderId="13" xfId="0" applyFont="1" applyBorder="1"/>
    <xf numFmtId="0" fontId="23" fillId="0" borderId="14" xfId="0" applyFont="1" applyBorder="1"/>
    <xf numFmtId="0" fontId="23" fillId="0" borderId="15" xfId="0" applyFont="1" applyBorder="1" applyAlignment="1">
      <alignment horizontal="left"/>
    </xf>
    <xf numFmtId="0" fontId="23" fillId="0" borderId="16" xfId="0" applyFont="1" applyBorder="1"/>
    <xf numFmtId="0" fontId="23" fillId="0" borderId="17" xfId="0" applyFont="1" applyBorder="1"/>
    <xf numFmtId="0" fontId="23" fillId="0" borderId="18" xfId="0" applyFont="1" applyBorder="1"/>
    <xf numFmtId="0" fontId="23" fillId="0" borderId="2" xfId="0" applyFont="1" applyBorder="1" applyAlignment="1">
      <alignment horizontal="left"/>
    </xf>
    <xf numFmtId="0" fontId="23" fillId="3" borderId="1" xfId="0" applyFont="1" applyFill="1" applyBorder="1"/>
    <xf numFmtId="0" fontId="23" fillId="0" borderId="1" xfId="0" applyFont="1" applyBorder="1"/>
    <xf numFmtId="0" fontId="23" fillId="0" borderId="0" xfId="0" applyFont="1" applyBorder="1"/>
    <xf numFmtId="0" fontId="24" fillId="0" borderId="1" xfId="0" applyFont="1" applyFill="1" applyBorder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4" fillId="0" borderId="0" xfId="0" applyFont="1" applyAlignment="1">
      <alignment horizontal="center" vertical="center"/>
    </xf>
    <xf numFmtId="49" fontId="25" fillId="2" borderId="1" xfId="0" applyNumberFormat="1" applyFont="1" applyFill="1" applyBorder="1" applyAlignment="1">
      <alignment horizontal="left" vertical="center" wrapText="1"/>
    </xf>
    <xf numFmtId="0" fontId="23" fillId="0" borderId="0" xfId="3" applyFont="1"/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26" fillId="5" borderId="19" xfId="0" applyFont="1" applyFill="1" applyBorder="1" applyAlignment="1">
      <alignment horizontal="center" vertical="center"/>
    </xf>
    <xf numFmtId="0" fontId="23" fillId="0" borderId="20" xfId="0" applyFont="1" applyBorder="1" applyAlignment="1">
      <alignment horizontal="left" vertical="center"/>
    </xf>
    <xf numFmtId="0" fontId="26" fillId="5" borderId="20" xfId="0" applyFont="1" applyFill="1" applyBorder="1" applyAlignment="1">
      <alignment horizontal="center" vertical="center"/>
    </xf>
    <xf numFmtId="31" fontId="18" fillId="0" borderId="0" xfId="3" applyNumberFormat="1" applyFont="1" applyAlignment="1">
      <alignment horizontal="center" vertical="center"/>
    </xf>
    <xf numFmtId="0" fontId="26" fillId="5" borderId="2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left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22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vertical="center" wrapText="1"/>
    </xf>
    <xf numFmtId="176" fontId="24" fillId="0" borderId="1" xfId="0" applyNumberFormat="1" applyFont="1" applyFill="1" applyBorder="1" applyAlignment="1">
      <alignment horizontal="center" vertical="center"/>
    </xf>
    <xf numFmtId="0" fontId="27" fillId="0" borderId="0" xfId="0" applyFont="1" applyAlignment="1">
      <alignment vertical="center"/>
    </xf>
    <xf numFmtId="0" fontId="18" fillId="0" borderId="0" xfId="3" applyFont="1"/>
    <xf numFmtId="0" fontId="28" fillId="0" borderId="0" xfId="0" applyFont="1" applyFill="1" applyAlignment="1">
      <alignment horizontal="left" vertical="center" indent="1"/>
    </xf>
    <xf numFmtId="0" fontId="23" fillId="0" borderId="5" xfId="0" applyFont="1" applyBorder="1" applyAlignment="1">
      <alignment wrapText="1"/>
    </xf>
    <xf numFmtId="14" fontId="24" fillId="0" borderId="1" xfId="0" applyNumberFormat="1" applyFont="1" applyFill="1" applyBorder="1" applyAlignment="1">
      <alignment horizontal="center" vertical="center"/>
    </xf>
    <xf numFmtId="0" fontId="23" fillId="0" borderId="29" xfId="0" applyFont="1" applyBorder="1" applyAlignment="1">
      <alignment horizontal="left" vertical="top"/>
    </xf>
    <xf numFmtId="0" fontId="23" fillId="0" borderId="15" xfId="0" applyFont="1" applyBorder="1" applyAlignment="1">
      <alignment horizontal="left" vertical="top"/>
    </xf>
    <xf numFmtId="0" fontId="18" fillId="4" borderId="6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/>
    </xf>
    <xf numFmtId="0" fontId="18" fillId="3" borderId="34" xfId="0" applyFont="1" applyFill="1" applyBorder="1" applyAlignment="1">
      <alignment horizontal="center" vertical="center"/>
    </xf>
    <xf numFmtId="49" fontId="29" fillId="3" borderId="19" xfId="0" applyNumberFormat="1" applyFont="1" applyFill="1" applyBorder="1" applyAlignment="1">
      <alignment horizontal="center" vertical="center" wrapText="1"/>
    </xf>
    <xf numFmtId="49" fontId="29" fillId="3" borderId="22" xfId="0" applyNumberFormat="1" applyFont="1" applyFill="1" applyBorder="1" applyAlignment="1">
      <alignment horizontal="center" vertical="center" wrapText="1"/>
    </xf>
    <xf numFmtId="49" fontId="29" fillId="3" borderId="20" xfId="0" applyNumberFormat="1" applyFont="1" applyFill="1" applyBorder="1" applyAlignment="1">
      <alignment horizontal="center" vertical="center" wrapText="1"/>
    </xf>
    <xf numFmtId="49" fontId="29" fillId="3" borderId="35" xfId="0" applyNumberFormat="1" applyFont="1" applyFill="1" applyBorder="1" applyAlignment="1">
      <alignment horizontal="center" vertical="center" wrapText="1"/>
    </xf>
    <xf numFmtId="0" fontId="28" fillId="2" borderId="21" xfId="0" applyFont="1" applyFill="1" applyBorder="1" applyAlignment="1">
      <alignment horizontal="center" vertical="center" wrapText="1"/>
    </xf>
    <xf numFmtId="49" fontId="28" fillId="2" borderId="36" xfId="0" applyNumberFormat="1" applyFont="1" applyFill="1" applyBorder="1" applyAlignment="1">
      <alignment horizontal="left" vertical="center" wrapText="1"/>
    </xf>
    <xf numFmtId="0" fontId="28" fillId="2" borderId="22" xfId="0" applyFont="1" applyFill="1" applyBorder="1" applyAlignment="1">
      <alignment horizontal="center" vertical="center" wrapText="1"/>
    </xf>
    <xf numFmtId="49" fontId="25" fillId="2" borderId="37" xfId="0" applyNumberFormat="1" applyFont="1" applyFill="1" applyBorder="1" applyAlignment="1">
      <alignment horizontal="left" vertical="center" wrapText="1"/>
    </xf>
    <xf numFmtId="49" fontId="28" fillId="2" borderId="38" xfId="0" applyNumberFormat="1" applyFont="1" applyFill="1" applyBorder="1" applyAlignment="1">
      <alignment horizontal="left" vertical="center" wrapText="1"/>
    </xf>
    <xf numFmtId="0" fontId="12" fillId="0" borderId="0" xfId="0" applyFont="1"/>
    <xf numFmtId="49" fontId="12" fillId="0" borderId="0" xfId="0" applyNumberFormat="1" applyFont="1"/>
    <xf numFmtId="0" fontId="13" fillId="0" borderId="0" xfId="0" applyFont="1"/>
    <xf numFmtId="0" fontId="11" fillId="0" borderId="0" xfId="0" applyFont="1"/>
    <xf numFmtId="0" fontId="10" fillId="0" borderId="0" xfId="0" applyFont="1"/>
    <xf numFmtId="0" fontId="13" fillId="0" borderId="0" xfId="0" applyFont="1" applyAlignment="1">
      <alignment wrapText="1"/>
    </xf>
    <xf numFmtId="0" fontId="23" fillId="0" borderId="23" xfId="0" applyFont="1" applyBorder="1"/>
    <xf numFmtId="0" fontId="23" fillId="0" borderId="24" xfId="0" applyFont="1" applyBorder="1" applyAlignment="1">
      <alignment horizontal="left"/>
    </xf>
    <xf numFmtId="0" fontId="23" fillId="0" borderId="25" xfId="0" applyFont="1" applyBorder="1"/>
    <xf numFmtId="0" fontId="23" fillId="0" borderId="26" xfId="0" applyFont="1" applyBorder="1"/>
    <xf numFmtId="0" fontId="23" fillId="0" borderId="27" xfId="0" applyFont="1" applyBorder="1"/>
    <xf numFmtId="0" fontId="23" fillId="0" borderId="28" xfId="0" applyFont="1" applyBorder="1"/>
    <xf numFmtId="0" fontId="23" fillId="0" borderId="29" xfId="0" applyFont="1" applyBorder="1" applyAlignment="1">
      <alignment horizontal="left"/>
    </xf>
    <xf numFmtId="0" fontId="23" fillId="0" borderId="30" xfId="0" applyFont="1" applyBorder="1"/>
    <xf numFmtId="0" fontId="23" fillId="0" borderId="31" xfId="0" applyFont="1" applyBorder="1"/>
    <xf numFmtId="0" fontId="23" fillId="0" borderId="33" xfId="0" applyFont="1" applyBorder="1"/>
    <xf numFmtId="20" fontId="22" fillId="0" borderId="0" xfId="0" applyNumberFormat="1" applyFont="1"/>
    <xf numFmtId="20" fontId="23" fillId="0" borderId="0" xfId="0" applyNumberFormat="1" applyFont="1"/>
    <xf numFmtId="0" fontId="23" fillId="6" borderId="1" xfId="0" applyFont="1" applyFill="1" applyBorder="1" applyAlignment="1">
      <alignment horizontal="center"/>
    </xf>
    <xf numFmtId="0" fontId="23" fillId="0" borderId="0" xfId="0" applyFont="1"/>
    <xf numFmtId="0" fontId="23" fillId="0" borderId="0" xfId="2" applyFont="1"/>
    <xf numFmtId="0" fontId="18" fillId="0" borderId="0" xfId="2" applyFont="1"/>
    <xf numFmtId="0" fontId="23" fillId="0" borderId="0" xfId="0" applyFont="1" applyAlignment="1"/>
    <xf numFmtId="0" fontId="23" fillId="0" borderId="0" xfId="2" applyFont="1" applyAlignment="1"/>
    <xf numFmtId="0" fontId="30" fillId="0" borderId="0" xfId="2" applyFont="1" applyAlignment="1">
      <alignment vertical="center"/>
    </xf>
    <xf numFmtId="0" fontId="27" fillId="7" borderId="1" xfId="2" applyFont="1" applyFill="1" applyBorder="1" applyAlignment="1">
      <alignment horizontal="center" vertical="center"/>
    </xf>
    <xf numFmtId="49" fontId="27" fillId="7" borderId="4" xfId="2" applyNumberFormat="1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17" fillId="2" borderId="1" xfId="2" applyFont="1" applyFill="1" applyBorder="1" applyAlignment="1">
      <alignment horizontal="center" vertical="center" wrapText="1"/>
    </xf>
    <xf numFmtId="49" fontId="31" fillId="2" borderId="1" xfId="0" applyNumberFormat="1" applyFont="1" applyFill="1" applyBorder="1" applyAlignment="1">
      <alignment horizontal="left" vertical="center" wrapText="1"/>
    </xf>
    <xf numFmtId="49" fontId="24" fillId="2" borderId="1" xfId="2" applyNumberFormat="1" applyFont="1" applyFill="1" applyBorder="1" applyAlignment="1">
      <alignment horizontal="center" vertical="center" wrapText="1"/>
    </xf>
    <xf numFmtId="49" fontId="27" fillId="0" borderId="1" xfId="2" applyNumberFormat="1" applyFont="1" applyFill="1" applyBorder="1" applyAlignment="1">
      <alignment horizontal="center" vertical="center" wrapText="1"/>
    </xf>
    <xf numFmtId="177" fontId="23" fillId="2" borderId="1" xfId="0" applyNumberFormat="1" applyFont="1" applyFill="1" applyBorder="1" applyAlignment="1">
      <alignment horizontal="center" vertical="center" wrapText="1"/>
    </xf>
    <xf numFmtId="49" fontId="31" fillId="2" borderId="1" xfId="0" applyNumberFormat="1" applyFont="1" applyFill="1" applyBorder="1" applyAlignment="1">
      <alignment horizontal="center" vertical="center" wrapText="1"/>
    </xf>
    <xf numFmtId="0" fontId="24" fillId="2" borderId="1" xfId="2" applyFont="1" applyFill="1" applyBorder="1" applyAlignment="1">
      <alignment horizontal="center" vertical="center" wrapText="1"/>
    </xf>
    <xf numFmtId="49" fontId="24" fillId="2" borderId="1" xfId="2" applyNumberFormat="1" applyFont="1" applyFill="1" applyBorder="1" applyAlignment="1">
      <alignment horizontal="left" vertical="center" wrapText="1"/>
    </xf>
    <xf numFmtId="0" fontId="24" fillId="2" borderId="1" xfId="2" applyFont="1" applyFill="1" applyBorder="1" applyAlignment="1">
      <alignment horizontal="left" vertical="center" wrapText="1"/>
    </xf>
    <xf numFmtId="49" fontId="24" fillId="2" borderId="1" xfId="2" quotePrefix="1" applyNumberFormat="1" applyFont="1" applyFill="1" applyBorder="1" applyAlignment="1">
      <alignment horizontal="left" vertical="center" wrapText="1"/>
    </xf>
    <xf numFmtId="0" fontId="24" fillId="2" borderId="4" xfId="2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23" fillId="0" borderId="1" xfId="0" applyFont="1" applyBorder="1" applyAlignment="1">
      <alignment horizontal="center" vertical="center"/>
    </xf>
    <xf numFmtId="0" fontId="23" fillId="0" borderId="5" xfId="0" applyFont="1" applyBorder="1" applyAlignment="1">
      <alignment horizontal="left" vertical="top"/>
    </xf>
    <xf numFmtId="0" fontId="23" fillId="0" borderId="51" xfId="0" applyFont="1" applyBorder="1" applyAlignment="1">
      <alignment vertical="top"/>
    </xf>
    <xf numFmtId="0" fontId="23" fillId="0" borderId="15" xfId="0" applyFont="1" applyBorder="1" applyAlignment="1">
      <alignment vertical="top" wrapText="1"/>
    </xf>
    <xf numFmtId="0" fontId="23" fillId="0" borderId="4" xfId="0" applyFont="1" applyBorder="1" applyAlignment="1">
      <alignment wrapText="1"/>
    </xf>
    <xf numFmtId="0" fontId="23" fillId="0" borderId="1" xfId="0" applyFont="1" applyBorder="1" applyAlignment="1">
      <alignment vertical="top"/>
    </xf>
    <xf numFmtId="0" fontId="21" fillId="0" borderId="0" xfId="0" applyFont="1" applyBorder="1"/>
    <xf numFmtId="49" fontId="25" fillId="2" borderId="0" xfId="0" applyNumberFormat="1" applyFont="1" applyFill="1" applyBorder="1" applyAlignment="1">
      <alignment horizontal="left" vertical="center" wrapText="1"/>
    </xf>
    <xf numFmtId="49" fontId="31" fillId="2" borderId="1" xfId="0" quotePrefix="1" applyNumberFormat="1" applyFont="1" applyFill="1" applyBorder="1" applyAlignment="1">
      <alignment horizontal="left" vertical="center" wrapText="1"/>
    </xf>
    <xf numFmtId="0" fontId="23" fillId="0" borderId="0" xfId="0" applyFont="1" applyBorder="1" applyAlignment="1"/>
    <xf numFmtId="0" fontId="23" fillId="0" borderId="4" xfId="0" applyFont="1" applyBorder="1" applyAlignment="1">
      <alignment vertical="top"/>
    </xf>
    <xf numFmtId="0" fontId="23" fillId="0" borderId="1" xfId="0" applyFont="1" applyBorder="1" applyAlignment="1">
      <alignment vertical="top" wrapText="1"/>
    </xf>
    <xf numFmtId="0" fontId="23" fillId="0" borderId="1" xfId="0" applyFont="1" applyBorder="1" applyAlignment="1">
      <alignment wrapText="1"/>
    </xf>
    <xf numFmtId="0" fontId="23" fillId="0" borderId="1" xfId="0" applyFont="1" applyBorder="1" applyAlignment="1"/>
    <xf numFmtId="0" fontId="23" fillId="0" borderId="0" xfId="0" applyFont="1" applyAlignment="1">
      <alignment horizontal="right"/>
    </xf>
    <xf numFmtId="0" fontId="23" fillId="0" borderId="0" xfId="0" applyFont="1" applyBorder="1" applyAlignment="1">
      <alignment horizontal="left"/>
    </xf>
    <xf numFmtId="0" fontId="23" fillId="0" borderId="24" xfId="0" applyFont="1" applyBorder="1" applyAlignment="1">
      <alignment horizontal="left" vertical="top"/>
    </xf>
    <xf numFmtId="0" fontId="23" fillId="0" borderId="15" xfId="0" applyFont="1" applyBorder="1" applyAlignment="1">
      <alignment horizontal="left" vertical="top" wrapText="1"/>
    </xf>
    <xf numFmtId="0" fontId="23" fillId="0" borderId="24" xfId="0" applyFont="1" applyBorder="1" applyAlignment="1">
      <alignment vertical="top"/>
    </xf>
    <xf numFmtId="0" fontId="23" fillId="0" borderId="29" xfId="0" applyFont="1" applyBorder="1" applyAlignment="1">
      <alignment vertical="top"/>
    </xf>
    <xf numFmtId="0" fontId="23" fillId="0" borderId="29" xfId="0" applyFont="1" applyBorder="1" applyAlignment="1">
      <alignment vertical="top" wrapText="1"/>
    </xf>
    <xf numFmtId="0" fontId="23" fillId="0" borderId="15" xfId="0" applyFont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Font="1" applyBorder="1" applyAlignment="1">
      <alignment wrapText="1"/>
    </xf>
    <xf numFmtId="0" fontId="23" fillId="0" borderId="24" xfId="0" applyFont="1" applyBorder="1" applyAlignment="1">
      <alignment vertical="top" wrapText="1"/>
    </xf>
    <xf numFmtId="0" fontId="23" fillId="0" borderId="29" xfId="0" applyFont="1" applyBorder="1" applyAlignment="1">
      <alignment wrapText="1"/>
    </xf>
    <xf numFmtId="0" fontId="23" fillId="0" borderId="52" xfId="0" applyFont="1" applyBorder="1" applyAlignment="1">
      <alignment vertical="top"/>
    </xf>
    <xf numFmtId="0" fontId="23" fillId="0" borderId="29" xfId="0" applyFont="1" applyBorder="1" applyAlignment="1">
      <alignment horizontal="left" vertical="top" wrapText="1"/>
    </xf>
    <xf numFmtId="0" fontId="23" fillId="0" borderId="52" xfId="0" applyFont="1" applyBorder="1" applyAlignment="1">
      <alignment wrapText="1"/>
    </xf>
    <xf numFmtId="0" fontId="23" fillId="0" borderId="52" xfId="0" applyFont="1" applyBorder="1" applyAlignment="1">
      <alignment vertical="top" wrapText="1"/>
    </xf>
    <xf numFmtId="0" fontId="23" fillId="0" borderId="29" xfId="0" applyFont="1" applyBorder="1" applyAlignment="1"/>
    <xf numFmtId="0" fontId="23" fillId="0" borderId="15" xfId="0" applyFont="1" applyBorder="1" applyAlignment="1"/>
    <xf numFmtId="0" fontId="23" fillId="0" borderId="24" xfId="0" applyFont="1" applyBorder="1" applyAlignment="1">
      <alignment wrapText="1"/>
    </xf>
    <xf numFmtId="0" fontId="23" fillId="0" borderId="32" xfId="0" applyFont="1" applyBorder="1" applyAlignment="1">
      <alignment vertical="top" wrapText="1"/>
    </xf>
    <xf numFmtId="0" fontId="23" fillId="0" borderId="24" xfId="0" applyFont="1" applyBorder="1" applyAlignment="1">
      <alignment horizontal="left" vertical="top" wrapText="1"/>
    </xf>
    <xf numFmtId="0" fontId="34" fillId="0" borderId="0" xfId="5" applyFont="1">
      <alignment vertical="center"/>
    </xf>
    <xf numFmtId="0" fontId="27" fillId="0" borderId="0" xfId="5" applyFont="1" applyFill="1" applyBorder="1" applyAlignment="1">
      <alignment horizontal="center" vertical="center"/>
    </xf>
    <xf numFmtId="0" fontId="27" fillId="0" borderId="0" xfId="5" applyFont="1" applyAlignment="1">
      <alignment horizontal="left" vertical="center" wrapText="1"/>
    </xf>
    <xf numFmtId="0" fontId="10" fillId="0" borderId="0" xfId="5" applyFont="1" applyBorder="1" applyAlignment="1">
      <alignment horizontal="left"/>
    </xf>
    <xf numFmtId="0" fontId="10" fillId="0" borderId="0" xfId="5" applyFont="1" applyBorder="1" applyAlignment="1">
      <alignment horizontal="center"/>
    </xf>
    <xf numFmtId="0" fontId="35" fillId="0" borderId="0" xfId="5" applyNumberFormat="1" applyFont="1" applyAlignment="1">
      <alignment horizontal="center" vertical="center"/>
    </xf>
    <xf numFmtId="0" fontId="27" fillId="0" borderId="0" xfId="5" applyFont="1">
      <alignment vertical="center"/>
    </xf>
    <xf numFmtId="0" fontId="34" fillId="0" borderId="0" xfId="5" applyFont="1" applyBorder="1">
      <alignment vertical="center"/>
    </xf>
    <xf numFmtId="0" fontId="34" fillId="0" borderId="0" xfId="5" applyFont="1" applyBorder="1" applyAlignment="1">
      <alignment horizontal="left" vertical="center"/>
    </xf>
    <xf numFmtId="0" fontId="34" fillId="0" borderId="0" xfId="5" applyFont="1" applyBorder="1" applyAlignment="1">
      <alignment vertical="center"/>
    </xf>
    <xf numFmtId="0" fontId="34" fillId="0" borderId="0" xfId="5" applyFont="1" applyBorder="1" applyAlignment="1">
      <alignment horizontal="center" vertical="center"/>
    </xf>
    <xf numFmtId="0" fontId="37" fillId="0" borderId="0" xfId="5" applyFont="1">
      <alignment vertical="center"/>
    </xf>
    <xf numFmtId="0" fontId="10" fillId="0" borderId="0" xfId="5" applyFont="1">
      <alignment vertical="center"/>
    </xf>
    <xf numFmtId="0" fontId="38" fillId="0" borderId="0" xfId="5" applyFont="1">
      <alignment vertical="center"/>
    </xf>
    <xf numFmtId="0" fontId="35" fillId="0" borderId="0" xfId="5" applyNumberFormat="1" applyFont="1">
      <alignment vertical="center"/>
    </xf>
    <xf numFmtId="178" fontId="34" fillId="0" borderId="0" xfId="5" applyNumberFormat="1" applyFont="1">
      <alignment vertical="center"/>
    </xf>
    <xf numFmtId="0" fontId="27" fillId="0" borderId="0" xfId="5" applyFont="1" applyFill="1">
      <alignment vertical="center"/>
    </xf>
    <xf numFmtId="0" fontId="27" fillId="0" borderId="0" xfId="5" applyFont="1" applyFill="1" applyBorder="1" applyAlignment="1">
      <alignment horizontal="center" vertical="center"/>
    </xf>
    <xf numFmtId="178" fontId="34" fillId="0" borderId="0" xfId="5" applyNumberFormat="1" applyFont="1" applyFill="1" applyBorder="1">
      <alignment vertical="center"/>
    </xf>
    <xf numFmtId="0" fontId="39" fillId="0" borderId="0" xfId="0" applyFont="1"/>
    <xf numFmtId="0" fontId="2" fillId="0" borderId="0" xfId="5" applyFont="1">
      <alignment vertical="center"/>
    </xf>
    <xf numFmtId="0" fontId="40" fillId="0" borderId="0" xfId="5" applyFont="1" applyBorder="1">
      <alignment vertical="center"/>
    </xf>
    <xf numFmtId="0" fontId="40" fillId="0" borderId="0" xfId="5" applyFont="1" applyFill="1" applyBorder="1">
      <alignment vertical="center"/>
    </xf>
    <xf numFmtId="0" fontId="40" fillId="0" borderId="0" xfId="5" quotePrefix="1" applyFont="1" applyFill="1" applyBorder="1">
      <alignment vertical="center"/>
    </xf>
    <xf numFmtId="0" fontId="40" fillId="0" borderId="0" xfId="5" applyFont="1" applyFill="1">
      <alignment vertical="center"/>
    </xf>
    <xf numFmtId="0" fontId="40" fillId="10" borderId="0" xfId="5" applyFont="1" applyFill="1" applyBorder="1">
      <alignment vertical="center"/>
    </xf>
    <xf numFmtId="0" fontId="2" fillId="10" borderId="0" xfId="5" applyFont="1" applyFill="1">
      <alignment vertical="center"/>
    </xf>
    <xf numFmtId="0" fontId="2" fillId="10" borderId="0" xfId="5" applyFont="1" applyFill="1" applyBorder="1">
      <alignment vertical="center"/>
    </xf>
    <xf numFmtId="0" fontId="40" fillId="10" borderId="0" xfId="5" quotePrefix="1" applyFont="1" applyFill="1" applyBorder="1">
      <alignment vertical="center"/>
    </xf>
    <xf numFmtId="0" fontId="40" fillId="10" borderId="0" xfId="5" applyFont="1" applyFill="1">
      <alignment vertical="center"/>
    </xf>
    <xf numFmtId="0" fontId="2" fillId="10" borderId="0" xfId="5" applyFont="1" applyFill="1" applyBorder="1" applyAlignment="1">
      <alignment horizontal="center" vertical="center"/>
    </xf>
    <xf numFmtId="0" fontId="21" fillId="0" borderId="0" xfId="0" applyFont="1" applyAlignment="1">
      <alignment horizontal="right"/>
    </xf>
    <xf numFmtId="0" fontId="21" fillId="0" borderId="0" xfId="0" applyFont="1" applyAlignment="1">
      <alignment horizontal="left"/>
    </xf>
    <xf numFmtId="0" fontId="44" fillId="6" borderId="53" xfId="5" applyFont="1" applyFill="1" applyBorder="1" applyAlignment="1">
      <alignment horizontal="center" vertical="center"/>
    </xf>
    <xf numFmtId="0" fontId="43" fillId="0" borderId="53" xfId="5" applyNumberFormat="1" applyFont="1" applyBorder="1" applyAlignment="1" applyProtection="1">
      <alignment horizontal="center" vertical="center"/>
      <protection locked="0"/>
    </xf>
    <xf numFmtId="179" fontId="44" fillId="0" borderId="53" xfId="5" applyNumberFormat="1" applyFont="1" applyBorder="1" applyAlignment="1">
      <alignment horizontal="center" vertical="center"/>
    </xf>
    <xf numFmtId="179" fontId="44" fillId="0" borderId="53" xfId="5" applyNumberFormat="1" applyFont="1" applyBorder="1" applyAlignment="1" applyProtection="1">
      <alignment horizontal="center" vertical="center"/>
      <protection locked="0"/>
    </xf>
    <xf numFmtId="0" fontId="24" fillId="0" borderId="0" xfId="5" applyFont="1">
      <alignment vertical="center"/>
    </xf>
    <xf numFmtId="0" fontId="42" fillId="6" borderId="53" xfId="5" applyNumberFormat="1" applyFont="1" applyFill="1" applyBorder="1" applyAlignment="1">
      <alignment horizontal="center" vertical="center"/>
    </xf>
    <xf numFmtId="0" fontId="42" fillId="6" borderId="55" xfId="5" applyNumberFormat="1" applyFont="1" applyFill="1" applyBorder="1" applyAlignment="1">
      <alignment horizontal="center" vertical="center"/>
    </xf>
    <xf numFmtId="0" fontId="42" fillId="6" borderId="56" xfId="5" applyNumberFormat="1" applyFont="1" applyFill="1" applyBorder="1" applyAlignment="1">
      <alignment horizontal="center" vertical="center"/>
    </xf>
    <xf numFmtId="0" fontId="42" fillId="6" borderId="55" xfId="5" applyNumberFormat="1" applyFont="1" applyFill="1" applyBorder="1" applyAlignment="1">
      <alignment horizontal="centerContinuous" vertical="center"/>
    </xf>
    <xf numFmtId="0" fontId="42" fillId="6" borderId="56" xfId="5" applyNumberFormat="1" applyFont="1" applyFill="1" applyBorder="1" applyAlignment="1">
      <alignment horizontal="centerContinuous" vertical="center"/>
    </xf>
    <xf numFmtId="0" fontId="42" fillId="6" borderId="53" xfId="5" applyNumberFormat="1" applyFont="1" applyFill="1" applyBorder="1" applyAlignment="1">
      <alignment horizontal="centerContinuous" vertical="center"/>
    </xf>
    <xf numFmtId="0" fontId="42" fillId="6" borderId="53" xfId="5" applyFont="1" applyFill="1" applyBorder="1" applyAlignment="1">
      <alignment horizontal="center" vertical="center"/>
    </xf>
    <xf numFmtId="0" fontId="45" fillId="6" borderId="53" xfId="5" applyNumberFormat="1" applyFont="1" applyFill="1" applyBorder="1" applyAlignment="1">
      <alignment horizontal="centerContinuous" vertical="center"/>
    </xf>
    <xf numFmtId="0" fontId="44" fillId="6" borderId="53" xfId="5" applyNumberFormat="1" applyFont="1" applyFill="1" applyBorder="1" applyAlignment="1">
      <alignment horizontal="centerContinuous" vertical="center"/>
    </xf>
    <xf numFmtId="0" fontId="42" fillId="6" borderId="55" xfId="5" applyNumberFormat="1" applyFont="1" applyFill="1" applyBorder="1" applyAlignment="1">
      <alignment horizontal="right" vertical="center"/>
    </xf>
    <xf numFmtId="0" fontId="44" fillId="6" borderId="55" xfId="5" applyNumberFormat="1" applyFont="1" applyFill="1" applyBorder="1" applyAlignment="1">
      <alignment horizontal="centerContinuous" vertical="center"/>
    </xf>
    <xf numFmtId="0" fontId="44" fillId="6" borderId="56" xfId="5" applyNumberFormat="1" applyFont="1" applyFill="1" applyBorder="1" applyAlignment="1">
      <alignment horizontal="centerContinuous" vertical="center"/>
    </xf>
    <xf numFmtId="0" fontId="44" fillId="6" borderId="58" xfId="5" applyFont="1" applyFill="1" applyBorder="1" applyAlignment="1">
      <alignment horizontal="center" vertical="center"/>
    </xf>
    <xf numFmtId="0" fontId="44" fillId="6" borderId="54" xfId="5" applyFont="1" applyFill="1" applyBorder="1" applyAlignment="1">
      <alignment horizontal="center" vertical="center"/>
    </xf>
    <xf numFmtId="180" fontId="44" fillId="3" borderId="53" xfId="5" applyNumberFormat="1" applyFont="1" applyFill="1" applyBorder="1" applyAlignment="1" applyProtection="1">
      <alignment horizontal="center" vertical="center"/>
      <protection locked="0"/>
    </xf>
    <xf numFmtId="178" fontId="44" fillId="3" borderId="53" xfId="5" applyNumberFormat="1" applyFont="1" applyFill="1" applyBorder="1" applyAlignment="1" applyProtection="1">
      <alignment horizontal="center" vertical="center"/>
      <protection locked="0"/>
    </xf>
    <xf numFmtId="0" fontId="44" fillId="0" borderId="53" xfId="5" applyNumberFormat="1" applyFont="1" applyFill="1" applyBorder="1" applyAlignment="1">
      <alignment horizontal="center" vertical="center"/>
    </xf>
    <xf numFmtId="179" fontId="44" fillId="0" borderId="53" xfId="5" applyNumberFormat="1" applyFont="1" applyFill="1" applyBorder="1" applyAlignment="1">
      <alignment horizontal="center" vertical="center"/>
    </xf>
    <xf numFmtId="179" fontId="45" fillId="0" borderId="53" xfId="5" applyNumberFormat="1" applyFont="1" applyBorder="1" applyAlignment="1">
      <alignment vertical="center"/>
    </xf>
    <xf numFmtId="0" fontId="46" fillId="6" borderId="59" xfId="5" applyFont="1" applyFill="1" applyBorder="1">
      <alignment vertical="center"/>
    </xf>
    <xf numFmtId="0" fontId="40" fillId="10" borderId="59" xfId="5" applyFont="1" applyFill="1" applyBorder="1">
      <alignment vertical="center"/>
    </xf>
    <xf numFmtId="14" fontId="40" fillId="10" borderId="59" xfId="5" applyNumberFormat="1" applyFont="1" applyFill="1" applyBorder="1">
      <alignment vertical="center"/>
    </xf>
    <xf numFmtId="49" fontId="40" fillId="10" borderId="59" xfId="5" applyNumberFormat="1" applyFont="1" applyFill="1" applyBorder="1" applyAlignment="1">
      <alignment horizontal="left" vertical="center"/>
    </xf>
    <xf numFmtId="14" fontId="40" fillId="10" borderId="59" xfId="5" applyNumberFormat="1" applyFont="1" applyFill="1" applyBorder="1" applyAlignment="1">
      <alignment horizontal="left" vertical="center"/>
    </xf>
    <xf numFmtId="0" fontId="46" fillId="6" borderId="59" xfId="5" applyFont="1" applyFill="1" applyBorder="1" applyAlignment="1">
      <alignment horizontal="center" vertical="center" wrapText="1"/>
    </xf>
    <xf numFmtId="0" fontId="22" fillId="4" borderId="59" xfId="0" applyFont="1" applyFill="1" applyBorder="1" applyAlignment="1">
      <alignment horizontal="center"/>
    </xf>
    <xf numFmtId="181" fontId="22" fillId="4" borderId="59" xfId="0" applyNumberFormat="1" applyFont="1" applyFill="1" applyBorder="1" applyAlignment="1">
      <alignment horizontal="right"/>
    </xf>
    <xf numFmtId="0" fontId="46" fillId="4" borderId="59" xfId="5" applyFont="1" applyFill="1" applyBorder="1" applyAlignment="1">
      <alignment horizontal="center" vertical="center"/>
    </xf>
    <xf numFmtId="181" fontId="46" fillId="4" borderId="59" xfId="5" applyNumberFormat="1" applyFont="1" applyFill="1" applyBorder="1" applyAlignment="1">
      <alignment horizontal="right" vertical="center"/>
    </xf>
    <xf numFmtId="0" fontId="37" fillId="0" borderId="60" xfId="5" applyFont="1" applyBorder="1">
      <alignment vertical="center"/>
    </xf>
    <xf numFmtId="178" fontId="34" fillId="0" borderId="61" xfId="5" applyNumberFormat="1" applyFont="1" applyFill="1" applyBorder="1">
      <alignment vertical="center"/>
    </xf>
    <xf numFmtId="0" fontId="35" fillId="0" borderId="61" xfId="5" applyNumberFormat="1" applyFont="1" applyBorder="1" applyAlignment="1">
      <alignment horizontal="center" vertical="center"/>
    </xf>
    <xf numFmtId="0" fontId="35" fillId="0" borderId="62" xfId="5" applyNumberFormat="1" applyFont="1" applyBorder="1">
      <alignment vertical="center"/>
    </xf>
    <xf numFmtId="0" fontId="34" fillId="0" borderId="63" xfId="5" applyFont="1" applyBorder="1">
      <alignment vertical="center"/>
    </xf>
    <xf numFmtId="0" fontId="34" fillId="0" borderId="64" xfId="5" applyFont="1" applyBorder="1">
      <alignment vertical="center"/>
    </xf>
    <xf numFmtId="0" fontId="37" fillId="0" borderId="63" xfId="5" applyFont="1" applyBorder="1">
      <alignment vertical="center"/>
    </xf>
    <xf numFmtId="0" fontId="35" fillId="0" borderId="0" xfId="5" applyNumberFormat="1" applyFont="1" applyBorder="1" applyAlignment="1">
      <alignment horizontal="center" vertical="center"/>
    </xf>
    <xf numFmtId="0" fontId="35" fillId="0" borderId="64" xfId="5" applyNumberFormat="1" applyFont="1" applyBorder="1">
      <alignment vertical="center"/>
    </xf>
    <xf numFmtId="0" fontId="34" fillId="0" borderId="65" xfId="5" applyFont="1" applyBorder="1">
      <alignment vertical="center"/>
    </xf>
    <xf numFmtId="0" fontId="34" fillId="0" borderId="66" xfId="5" applyFont="1" applyBorder="1">
      <alignment vertical="center"/>
    </xf>
    <xf numFmtId="0" fontId="34" fillId="0" borderId="67" xfId="5" applyFont="1" applyBorder="1">
      <alignment vertical="center"/>
    </xf>
    <xf numFmtId="14" fontId="40" fillId="10" borderId="69" xfId="5" applyNumberFormat="1" applyFont="1" applyFill="1" applyBorder="1">
      <alignment vertical="center"/>
    </xf>
    <xf numFmtId="14" fontId="40" fillId="10" borderId="69" xfId="5" applyNumberFormat="1" applyFont="1" applyFill="1" applyBorder="1" applyAlignment="1">
      <alignment vertical="center"/>
    </xf>
    <xf numFmtId="182" fontId="22" fillId="4" borderId="59" xfId="0" applyNumberFormat="1" applyFont="1" applyFill="1" applyBorder="1" applyAlignment="1">
      <alignment horizontal="right"/>
    </xf>
    <xf numFmtId="182" fontId="46" fillId="4" borderId="59" xfId="5" applyNumberFormat="1" applyFont="1" applyFill="1" applyBorder="1" applyAlignment="1">
      <alignment horizontal="right" vertical="center"/>
    </xf>
    <xf numFmtId="0" fontId="47" fillId="0" borderId="0" xfId="0" applyFont="1"/>
    <xf numFmtId="0" fontId="46" fillId="6" borderId="69" xfId="5" applyFont="1" applyFill="1" applyBorder="1" applyAlignment="1">
      <alignment vertical="center"/>
    </xf>
    <xf numFmtId="178" fontId="24" fillId="0" borderId="0" xfId="5" applyNumberFormat="1" applyFont="1">
      <alignment vertical="center"/>
    </xf>
    <xf numFmtId="14" fontId="0" fillId="0" borderId="0" xfId="0" applyNumberFormat="1"/>
    <xf numFmtId="182" fontId="48" fillId="0" borderId="59" xfId="0" applyNumberFormat="1" applyFont="1" applyBorder="1" applyAlignment="1">
      <alignment horizontal="right"/>
    </xf>
    <xf numFmtId="181" fontId="48" fillId="0" borderId="59" xfId="0" applyNumberFormat="1" applyFont="1" applyBorder="1"/>
    <xf numFmtId="181" fontId="48" fillId="0" borderId="59" xfId="0" applyNumberFormat="1" applyFont="1" applyBorder="1" applyAlignment="1"/>
    <xf numFmtId="181" fontId="0" fillId="0" borderId="0" xfId="0" applyNumberFormat="1" applyAlignment="1">
      <alignment horizontal="center"/>
    </xf>
    <xf numFmtId="14" fontId="23" fillId="0" borderId="4" xfId="0" applyNumberFormat="1" applyFont="1" applyBorder="1"/>
    <xf numFmtId="14" fontId="23" fillId="0" borderId="5" xfId="0" applyNumberFormat="1" applyFont="1" applyBorder="1"/>
    <xf numFmtId="14" fontId="23" fillId="0" borderId="6" xfId="0" applyNumberFormat="1" applyFont="1" applyBorder="1"/>
    <xf numFmtId="0" fontId="18" fillId="0" borderId="4" xfId="0" applyFont="1" applyBorder="1" applyAlignment="1"/>
    <xf numFmtId="0" fontId="18" fillId="0" borderId="5" xfId="0" applyFont="1" applyBorder="1" applyAlignment="1"/>
    <xf numFmtId="0" fontId="23" fillId="0" borderId="5" xfId="0" applyFont="1" applyBorder="1" applyAlignment="1"/>
    <xf numFmtId="0" fontId="18" fillId="0" borderId="6" xfId="0" applyFont="1" applyBorder="1" applyAlignment="1"/>
    <xf numFmtId="0" fontId="18" fillId="0" borderId="5" xfId="0" applyFont="1" applyBorder="1" applyAlignment="1">
      <alignment wrapText="1"/>
    </xf>
    <xf numFmtId="0" fontId="23" fillId="0" borderId="5" xfId="0" quotePrefix="1" applyFont="1" applyBorder="1" applyAlignment="1">
      <alignment wrapText="1"/>
    </xf>
    <xf numFmtId="0" fontId="18" fillId="0" borderId="5" xfId="0" quotePrefix="1" applyFont="1" applyBorder="1" applyAlignment="1">
      <alignment vertical="top" wrapText="1"/>
    </xf>
    <xf numFmtId="0" fontId="18" fillId="0" borderId="5" xfId="0" quotePrefix="1" applyFont="1" applyBorder="1" applyAlignment="1">
      <alignment wrapText="1"/>
    </xf>
    <xf numFmtId="14" fontId="49" fillId="0" borderId="4" xfId="0" applyNumberFormat="1" applyFont="1" applyBorder="1"/>
    <xf numFmtId="14" fontId="49" fillId="0" borderId="5" xfId="0" applyNumberFormat="1" applyFont="1" applyBorder="1"/>
    <xf numFmtId="0" fontId="27" fillId="0" borderId="5" xfId="0" quotePrefix="1" applyFont="1" applyBorder="1" applyAlignment="1">
      <alignment wrapText="1"/>
    </xf>
    <xf numFmtId="0" fontId="24" fillId="0" borderId="5" xfId="0" quotePrefix="1" applyFont="1" applyBorder="1" applyAlignment="1">
      <alignment wrapText="1"/>
    </xf>
    <xf numFmtId="0" fontId="0" fillId="11" borderId="0" xfId="0" applyFill="1"/>
    <xf numFmtId="0" fontId="23" fillId="11" borderId="1" xfId="0" applyFont="1" applyFill="1" applyBorder="1"/>
    <xf numFmtId="49" fontId="40" fillId="10" borderId="69" xfId="5" applyNumberFormat="1" applyFont="1" applyFill="1" applyBorder="1">
      <alignment vertical="center"/>
    </xf>
    <xf numFmtId="14" fontId="40" fillId="10" borderId="70" xfId="5" applyNumberFormat="1" applyFont="1" applyFill="1" applyBorder="1">
      <alignment vertical="center"/>
    </xf>
    <xf numFmtId="14" fontId="40" fillId="10" borderId="68" xfId="5" applyNumberFormat="1" applyFont="1" applyFill="1" applyBorder="1">
      <alignment vertical="center"/>
    </xf>
    <xf numFmtId="14" fontId="0" fillId="0" borderId="70" xfId="0" applyNumberFormat="1" applyBorder="1"/>
    <xf numFmtId="0" fontId="22" fillId="6" borderId="59" xfId="0" applyFont="1" applyFill="1" applyBorder="1" applyAlignment="1">
      <alignment horizontal="center" vertical="center" wrapText="1"/>
    </xf>
    <xf numFmtId="181" fontId="48" fillId="0" borderId="59" xfId="0" applyNumberFormat="1" applyFont="1" applyBorder="1" applyAlignment="1">
      <alignment horizontal="right"/>
    </xf>
    <xf numFmtId="0" fontId="50" fillId="0" borderId="59" xfId="0" applyFont="1" applyBorder="1" applyAlignment="1">
      <alignment vertical="top" wrapText="1"/>
    </xf>
    <xf numFmtId="0" fontId="21" fillId="0" borderId="59" xfId="0" applyFont="1" applyBorder="1"/>
    <xf numFmtId="0" fontId="23" fillId="0" borderId="1" xfId="0" applyFont="1" applyBorder="1" applyAlignment="1">
      <alignment horizontal="center" vertical="center"/>
    </xf>
    <xf numFmtId="0" fontId="42" fillId="6" borderId="56" xfId="5" applyNumberFormat="1" applyFont="1" applyFill="1" applyBorder="1" applyAlignment="1">
      <alignment horizontal="center" vertical="center"/>
    </xf>
    <xf numFmtId="0" fontId="44" fillId="6" borderId="53" xfId="5" applyFont="1" applyFill="1" applyBorder="1" applyAlignment="1">
      <alignment horizontal="center" vertical="center"/>
    </xf>
    <xf numFmtId="0" fontId="44" fillId="0" borderId="53" xfId="5" applyNumberFormat="1" applyFont="1" applyFill="1" applyBorder="1" applyAlignment="1">
      <alignment horizontal="center" vertical="center"/>
    </xf>
    <xf numFmtId="0" fontId="51" fillId="0" borderId="0" xfId="0" applyFont="1"/>
    <xf numFmtId="0" fontId="0" fillId="0" borderId="0" xfId="0" applyAlignment="1">
      <alignment horizontal="center"/>
    </xf>
    <xf numFmtId="0" fontId="21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181" fontId="22" fillId="4" borderId="59" xfId="0" applyNumberFormat="1" applyFont="1" applyFill="1" applyBorder="1" applyAlignment="1"/>
    <xf numFmtId="0" fontId="23" fillId="0" borderId="6" xfId="0" applyFont="1" applyBorder="1" applyAlignment="1">
      <alignment horizontal="left" vertical="top"/>
    </xf>
    <xf numFmtId="0" fontId="18" fillId="3" borderId="3" xfId="0" applyFont="1" applyFill="1" applyBorder="1" applyAlignment="1">
      <alignment horizontal="center" vertical="center"/>
    </xf>
    <xf numFmtId="180" fontId="44" fillId="12" borderId="53" xfId="5" applyNumberFormat="1" applyFont="1" applyFill="1" applyBorder="1" applyAlignment="1" applyProtection="1">
      <alignment horizontal="center" vertical="center"/>
      <protection locked="0"/>
    </xf>
    <xf numFmtId="178" fontId="44" fillId="12" borderId="53" xfId="5" applyNumberFormat="1" applyFont="1" applyFill="1" applyBorder="1" applyAlignment="1" applyProtection="1">
      <alignment horizontal="center" vertical="center"/>
      <protection locked="0"/>
    </xf>
    <xf numFmtId="0" fontId="27" fillId="0" borderId="0" xfId="0" applyFont="1" applyAlignment="1">
      <alignment horizontal="left" vertical="center"/>
    </xf>
    <xf numFmtId="180" fontId="44" fillId="13" borderId="53" xfId="5" applyNumberFormat="1" applyFont="1" applyFill="1" applyBorder="1" applyAlignment="1" applyProtection="1">
      <alignment horizontal="center" vertical="center"/>
      <protection locked="0"/>
    </xf>
    <xf numFmtId="178" fontId="44" fillId="13" borderId="53" xfId="5" applyNumberFormat="1" applyFont="1" applyFill="1" applyBorder="1" applyAlignment="1" applyProtection="1">
      <alignment horizontal="center" vertical="center"/>
      <protection locked="0"/>
    </xf>
    <xf numFmtId="179" fontId="34" fillId="0" borderId="0" xfId="5" applyNumberFormat="1" applyFont="1">
      <alignment vertical="center"/>
    </xf>
    <xf numFmtId="0" fontId="35" fillId="0" borderId="0" xfId="5" applyNumberFormat="1" applyFont="1" applyAlignment="1">
      <alignment horizontal="right"/>
    </xf>
    <xf numFmtId="178" fontId="35" fillId="0" borderId="0" xfId="5" applyNumberFormat="1" applyFont="1">
      <alignment vertical="center"/>
    </xf>
    <xf numFmtId="0" fontId="53" fillId="0" borderId="0" xfId="5" applyFont="1">
      <alignment vertical="center"/>
    </xf>
    <xf numFmtId="0" fontId="54" fillId="0" borderId="0" xfId="5" applyFont="1">
      <alignment vertical="center"/>
    </xf>
    <xf numFmtId="0" fontId="55" fillId="0" borderId="0" xfId="5" applyNumberFormat="1" applyFont="1" applyAlignment="1">
      <alignment horizontal="center" vertical="center"/>
    </xf>
    <xf numFmtId="0" fontId="55" fillId="0" borderId="0" xfId="5" applyNumberFormat="1" applyFont="1" applyAlignment="1">
      <alignment horizontal="left" vertical="center"/>
    </xf>
    <xf numFmtId="178" fontId="55" fillId="0" borderId="0" xfId="5" applyNumberFormat="1" applyFont="1">
      <alignment vertical="center"/>
    </xf>
    <xf numFmtId="0" fontId="56" fillId="0" borderId="0" xfId="5" applyFont="1">
      <alignment vertical="center"/>
    </xf>
    <xf numFmtId="0" fontId="54" fillId="0" borderId="0" xfId="5" applyFont="1" applyAlignment="1">
      <alignment horizontal="left" vertical="center"/>
    </xf>
    <xf numFmtId="0" fontId="18" fillId="4" borderId="72" xfId="0" applyFont="1" applyFill="1" applyBorder="1" applyAlignment="1">
      <alignment horizontal="center" vertical="center"/>
    </xf>
    <xf numFmtId="0" fontId="18" fillId="4" borderId="29" xfId="0" applyFont="1" applyFill="1" applyBorder="1" applyAlignment="1">
      <alignment horizontal="center" vertical="center"/>
    </xf>
    <xf numFmtId="0" fontId="23" fillId="0" borderId="32" xfId="0" applyFont="1" applyBorder="1" applyAlignment="1">
      <alignment horizontal="left" vertical="top"/>
    </xf>
    <xf numFmtId="0" fontId="23" fillId="0" borderId="15" xfId="0" applyFont="1" applyBorder="1" applyAlignment="1">
      <alignment wrapText="1"/>
    </xf>
    <xf numFmtId="0" fontId="23" fillId="0" borderId="24" xfId="0" applyFont="1" applyBorder="1" applyAlignment="1"/>
    <xf numFmtId="0" fontId="22" fillId="0" borderId="0" xfId="0" applyFont="1" applyAlignment="1"/>
    <xf numFmtId="0" fontId="0" fillId="0" borderId="0" xfId="0" applyAlignment="1"/>
    <xf numFmtId="0" fontId="46" fillId="0" borderId="0" xfId="0" applyFont="1" applyAlignment="1">
      <alignment vertical="center"/>
    </xf>
    <xf numFmtId="0" fontId="23" fillId="0" borderId="5" xfId="0" applyFont="1" applyBorder="1" applyAlignment="1">
      <alignment horizontal="left" vertical="center"/>
    </xf>
    <xf numFmtId="0" fontId="23" fillId="0" borderId="5" xfId="0" quotePrefix="1" applyFont="1" applyBorder="1" applyAlignment="1">
      <alignment vertical="top" wrapText="1"/>
    </xf>
    <xf numFmtId="0" fontId="27" fillId="0" borderId="5" xfId="0" quotePrefix="1" applyFont="1" applyBorder="1" applyAlignment="1">
      <alignment vertical="top" wrapText="1"/>
    </xf>
    <xf numFmtId="0" fontId="23" fillId="0" borderId="0" xfId="0" applyFont="1" applyFill="1" applyBorder="1" applyAlignment="1">
      <alignment horizontal="left" vertical="top"/>
    </xf>
    <xf numFmtId="0" fontId="42" fillId="6" borderId="56" xfId="5" applyNumberFormat="1" applyFont="1" applyFill="1" applyBorder="1" applyAlignment="1">
      <alignment horizontal="center" vertical="center"/>
    </xf>
    <xf numFmtId="0" fontId="44" fillId="6" borderId="53" xfId="5" applyFont="1" applyFill="1" applyBorder="1" applyAlignment="1">
      <alignment horizontal="center" vertical="center"/>
    </xf>
    <xf numFmtId="0" fontId="44" fillId="0" borderId="53" xfId="5" applyNumberFormat="1" applyFont="1" applyFill="1" applyBorder="1" applyAlignment="1">
      <alignment horizontal="center" vertical="center"/>
    </xf>
    <xf numFmtId="0" fontId="57" fillId="0" borderId="0" xfId="0" applyFont="1"/>
    <xf numFmtId="0" fontId="58" fillId="0" borderId="5" xfId="0" quotePrefix="1" applyFont="1" applyBorder="1" applyAlignment="1">
      <alignment wrapText="1"/>
    </xf>
    <xf numFmtId="181" fontId="22" fillId="4" borderId="59" xfId="0" applyNumberFormat="1" applyFont="1" applyFill="1" applyBorder="1" applyAlignment="1">
      <alignment horizontal="right"/>
    </xf>
    <xf numFmtId="0" fontId="48" fillId="0" borderId="0" xfId="0" applyFont="1" applyAlignment="1">
      <alignment horizontal="right"/>
    </xf>
    <xf numFmtId="49" fontId="47" fillId="0" borderId="59" xfId="0" applyNumberFormat="1" applyFont="1" applyBorder="1"/>
    <xf numFmtId="0" fontId="48" fillId="0" borderId="0" xfId="0" applyFont="1"/>
    <xf numFmtId="49" fontId="59" fillId="0" borderId="59" xfId="0" applyNumberFormat="1" applyFont="1" applyBorder="1"/>
    <xf numFmtId="0" fontId="59" fillId="0" borderId="0" xfId="0" applyFont="1"/>
    <xf numFmtId="0" fontId="60" fillId="0" borderId="0" xfId="0" applyFont="1"/>
    <xf numFmtId="0" fontId="48" fillId="0" borderId="0" xfId="0" applyFont="1" applyAlignment="1">
      <alignment horizontal="left"/>
    </xf>
    <xf numFmtId="0" fontId="23" fillId="0" borderId="6" xfId="0" applyFont="1" applyBorder="1" applyAlignment="1">
      <alignment vertical="top"/>
    </xf>
    <xf numFmtId="0" fontId="23" fillId="0" borderId="37" xfId="0" applyFont="1" applyBorder="1" applyAlignment="1">
      <alignment vertical="top" wrapText="1"/>
    </xf>
    <xf numFmtId="0" fontId="23" fillId="0" borderId="37" xfId="0" applyFont="1" applyBorder="1" applyAlignment="1">
      <alignment vertical="top"/>
    </xf>
    <xf numFmtId="0" fontId="23" fillId="0" borderId="20" xfId="0" applyFont="1" applyBorder="1" applyAlignment="1">
      <alignment vertical="top" wrapText="1"/>
    </xf>
    <xf numFmtId="0" fontId="23" fillId="0" borderId="20" xfId="0" applyFont="1" applyBorder="1" applyAlignment="1">
      <alignment vertical="top"/>
    </xf>
    <xf numFmtId="0" fontId="23" fillId="0" borderId="74" xfId="0" applyFont="1" applyBorder="1" applyAlignment="1">
      <alignment vertical="top"/>
    </xf>
    <xf numFmtId="0" fontId="23" fillId="0" borderId="75" xfId="0" applyFont="1" applyBorder="1" applyAlignment="1">
      <alignment vertical="top"/>
    </xf>
    <xf numFmtId="0" fontId="23" fillId="0" borderId="76" xfId="0" applyFont="1" applyBorder="1" applyAlignment="1">
      <alignment vertical="top"/>
    </xf>
    <xf numFmtId="0" fontId="23" fillId="0" borderId="6" xfId="0" applyFont="1" applyBorder="1" applyAlignment="1"/>
    <xf numFmtId="0" fontId="23" fillId="0" borderId="37" xfId="0" applyFont="1" applyBorder="1" applyAlignment="1">
      <alignment wrapText="1"/>
    </xf>
    <xf numFmtId="0" fontId="23" fillId="0" borderId="37" xfId="0" applyFont="1" applyBorder="1" applyAlignment="1"/>
    <xf numFmtId="0" fontId="23" fillId="0" borderId="5" xfId="0" quotePrefix="1" applyFont="1" applyBorder="1" applyAlignment="1">
      <alignment horizontal="left" vertical="top" wrapText="1"/>
    </xf>
    <xf numFmtId="0" fontId="23" fillId="0" borderId="5" xfId="0" applyFont="1" applyBorder="1" applyAlignment="1">
      <alignment horizontal="left" vertical="top" wrapText="1"/>
    </xf>
    <xf numFmtId="0" fontId="23" fillId="0" borderId="5" xfId="0" applyFont="1" applyBorder="1" applyAlignment="1">
      <alignment vertical="top" wrapText="1"/>
    </xf>
    <xf numFmtId="0" fontId="0" fillId="0" borderId="0" xfId="0" applyBorder="1"/>
    <xf numFmtId="0" fontId="21" fillId="0" borderId="0" xfId="0" applyFont="1" applyFill="1" applyBorder="1"/>
    <xf numFmtId="0" fontId="21" fillId="0" borderId="0" xfId="0" applyFont="1" applyBorder="1" applyAlignment="1">
      <alignment horizontal="left"/>
    </xf>
    <xf numFmtId="0" fontId="48" fillId="0" borderId="0" xfId="0" applyFont="1" applyBorder="1"/>
    <xf numFmtId="0" fontId="22" fillId="6" borderId="59" xfId="0" applyFont="1" applyFill="1" applyBorder="1" applyAlignment="1">
      <alignment horizontal="center" vertical="center"/>
    </xf>
    <xf numFmtId="0" fontId="61" fillId="0" borderId="0" xfId="0" applyFont="1"/>
    <xf numFmtId="0" fontId="22" fillId="6" borderId="71" xfId="0" applyFont="1" applyFill="1" applyBorder="1" applyAlignment="1">
      <alignment horizontal="center" vertical="center"/>
    </xf>
    <xf numFmtId="0" fontId="21" fillId="0" borderId="0" xfId="0" applyFont="1" applyAlignment="1">
      <alignment horizontal="right" vertical="top"/>
    </xf>
    <xf numFmtId="0" fontId="21" fillId="0" borderId="0" xfId="0" applyFont="1" applyAlignment="1">
      <alignment horizontal="left" vertical="top"/>
    </xf>
    <xf numFmtId="0" fontId="21" fillId="0" borderId="0" xfId="0" applyFont="1" applyAlignment="1">
      <alignment vertical="top"/>
    </xf>
    <xf numFmtId="0" fontId="47" fillId="0" borderId="0" xfId="0" applyFont="1" applyAlignment="1">
      <alignment vertical="top"/>
    </xf>
    <xf numFmtId="0" fontId="21" fillId="0" borderId="0" xfId="0" applyFont="1" applyBorder="1" applyAlignment="1">
      <alignment vertical="top"/>
    </xf>
    <xf numFmtId="0" fontId="23" fillId="0" borderId="0" xfId="0" applyFont="1" applyAlignment="1">
      <alignment horizontal="right" vertical="top"/>
    </xf>
    <xf numFmtId="0" fontId="23" fillId="0" borderId="0" xfId="0" applyFont="1" applyAlignment="1">
      <alignment horizontal="left" vertical="top"/>
    </xf>
    <xf numFmtId="0" fontId="23" fillId="0" borderId="0" xfId="0" applyFont="1" applyAlignment="1">
      <alignment vertical="top"/>
    </xf>
    <xf numFmtId="0" fontId="48" fillId="0" borderId="0" xfId="0" applyFont="1" applyFill="1" applyBorder="1"/>
    <xf numFmtId="0" fontId="23" fillId="0" borderId="59" xfId="0" applyFont="1" applyFill="1" applyBorder="1" applyAlignment="1">
      <alignment vertical="top" wrapText="1"/>
    </xf>
    <xf numFmtId="0" fontId="24" fillId="0" borderId="59" xfId="5" applyFont="1" applyFill="1" applyBorder="1" applyAlignment="1">
      <alignment vertical="top" wrapText="1"/>
    </xf>
    <xf numFmtId="0" fontId="23" fillId="0" borderId="59" xfId="0" applyFont="1" applyBorder="1" applyAlignment="1">
      <alignment horizontal="left" vertical="top" wrapText="1"/>
    </xf>
    <xf numFmtId="182" fontId="23" fillId="0" borderId="59" xfId="0" applyNumberFormat="1" applyFont="1" applyBorder="1" applyAlignment="1">
      <alignment horizontal="left" vertical="top" wrapText="1"/>
    </xf>
    <xf numFmtId="181" fontId="23" fillId="0" borderId="59" xfId="0" applyNumberFormat="1" applyFont="1" applyBorder="1" applyAlignment="1">
      <alignment horizontal="left" vertical="top" wrapText="1"/>
    </xf>
    <xf numFmtId="183" fontId="23" fillId="0" borderId="59" xfId="0" applyNumberFormat="1" applyFont="1" applyBorder="1" applyAlignment="1">
      <alignment horizontal="left" vertical="top" wrapText="1"/>
    </xf>
    <xf numFmtId="0" fontId="1" fillId="10" borderId="0" xfId="5" applyFont="1" applyFill="1" applyBorder="1" applyAlignment="1">
      <alignment horizontal="center" vertical="center"/>
    </xf>
    <xf numFmtId="0" fontId="0" fillId="0" borderId="0" xfId="0" applyFont="1" applyAlignment="1">
      <alignment vertical="top"/>
    </xf>
    <xf numFmtId="0" fontId="0" fillId="0" borderId="0" xfId="0" applyFont="1" applyBorder="1" applyAlignment="1">
      <alignment vertical="top"/>
    </xf>
    <xf numFmtId="0" fontId="62" fillId="0" borderId="5" xfId="0" quotePrefix="1" applyFont="1" applyBorder="1" applyAlignment="1">
      <alignment wrapText="1"/>
    </xf>
    <xf numFmtId="0" fontId="18" fillId="0" borderId="4" xfId="0" applyFont="1" applyBorder="1" applyAlignment="1">
      <alignment vertical="top"/>
    </xf>
    <xf numFmtId="14" fontId="23" fillId="0" borderId="4" xfId="0" applyNumberFormat="1" applyFont="1" applyBorder="1" applyAlignment="1">
      <alignment vertical="top"/>
    </xf>
    <xf numFmtId="0" fontId="23" fillId="0" borderId="4" xfId="0" applyFont="1" applyBorder="1" applyAlignment="1">
      <alignment vertical="top" wrapText="1"/>
    </xf>
    <xf numFmtId="0" fontId="24" fillId="0" borderId="5" xfId="0" quotePrefix="1" applyFont="1" applyBorder="1" applyAlignment="1">
      <alignment vertical="top" wrapText="1"/>
    </xf>
    <xf numFmtId="0" fontId="58" fillId="0" borderId="0" xfId="0" applyFont="1"/>
    <xf numFmtId="0" fontId="21" fillId="0" borderId="0" xfId="0" applyFont="1" applyAlignment="1"/>
    <xf numFmtId="0" fontId="21" fillId="0" borderId="2" xfId="0" applyFont="1" applyBorder="1" applyAlignment="1"/>
    <xf numFmtId="0" fontId="23" fillId="3" borderId="1" xfId="0" applyFont="1" applyFill="1" applyBorder="1" applyAlignment="1"/>
    <xf numFmtId="0" fontId="18" fillId="0" borderId="0" xfId="0" applyFont="1" applyAlignment="1"/>
    <xf numFmtId="0" fontId="21" fillId="0" borderId="0" xfId="0" applyFont="1" applyBorder="1" applyAlignment="1"/>
    <xf numFmtId="0" fontId="60" fillId="0" borderId="0" xfId="0" applyFont="1" applyAlignment="1">
      <alignment vertical="top"/>
    </xf>
    <xf numFmtId="0" fontId="46" fillId="0" borderId="0" xfId="0" applyFont="1"/>
    <xf numFmtId="0" fontId="62" fillId="0" borderId="0" xfId="0" applyFont="1"/>
    <xf numFmtId="0" fontId="21" fillId="0" borderId="0" xfId="0" quotePrefix="1" applyFont="1"/>
    <xf numFmtId="0" fontId="23" fillId="0" borderId="1" xfId="0" applyFont="1" applyBorder="1" applyAlignment="1">
      <alignment horizontal="center" vertical="center"/>
    </xf>
    <xf numFmtId="0" fontId="63" fillId="0" borderId="5" xfId="0" quotePrefix="1" applyFont="1" applyBorder="1" applyAlignment="1">
      <alignment wrapText="1"/>
    </xf>
    <xf numFmtId="0" fontId="64" fillId="0" borderId="5" xfId="0" quotePrefix="1" applyFont="1" applyBorder="1" applyAlignment="1">
      <alignment wrapText="1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left" vertical="center" wrapText="1"/>
    </xf>
    <xf numFmtId="0" fontId="23" fillId="0" borderId="37" xfId="0" applyFont="1" applyBorder="1" applyAlignment="1">
      <alignment horizontal="left" vertical="center" wrapText="1"/>
    </xf>
    <xf numFmtId="0" fontId="23" fillId="0" borderId="20" xfId="0" applyFont="1" applyBorder="1" applyAlignment="1">
      <alignment horizontal="center" vertical="center"/>
    </xf>
    <xf numFmtId="14" fontId="23" fillId="0" borderId="1" xfId="0" applyNumberFormat="1" applyFont="1" applyBorder="1" applyAlignment="1">
      <alignment horizontal="center" vertical="center" wrapText="1"/>
    </xf>
    <xf numFmtId="14" fontId="23" fillId="0" borderId="1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17" fillId="0" borderId="0" xfId="0" quotePrefix="1" applyFont="1" applyAlignment="1">
      <alignment horizontal="left" vertical="center" wrapText="1"/>
    </xf>
    <xf numFmtId="0" fontId="54" fillId="0" borderId="0" xfId="5" applyFont="1" applyAlignment="1">
      <alignment horizontal="left" vertical="center"/>
    </xf>
    <xf numFmtId="49" fontId="22" fillId="6" borderId="69" xfId="0" applyNumberFormat="1" applyFont="1" applyFill="1" applyBorder="1" applyAlignment="1">
      <alignment horizontal="center" vertical="center"/>
    </xf>
    <xf numFmtId="49" fontId="22" fillId="6" borderId="70" xfId="0" applyNumberFormat="1" applyFont="1" applyFill="1" applyBorder="1" applyAlignment="1">
      <alignment horizontal="center" vertical="center"/>
    </xf>
    <xf numFmtId="49" fontId="22" fillId="6" borderId="68" xfId="0" applyNumberFormat="1" applyFont="1" applyFill="1" applyBorder="1" applyAlignment="1">
      <alignment horizontal="center" vertical="center"/>
    </xf>
    <xf numFmtId="0" fontId="22" fillId="6" borderId="59" xfId="0" applyFont="1" applyFill="1" applyBorder="1" applyAlignment="1">
      <alignment horizontal="center" vertical="center"/>
    </xf>
    <xf numFmtId="178" fontId="44" fillId="13" borderId="53" xfId="5" applyNumberFormat="1" applyFont="1" applyFill="1" applyBorder="1" applyAlignment="1" applyProtection="1">
      <alignment horizontal="center" vertical="center"/>
    </xf>
    <xf numFmtId="178" fontId="44" fillId="13" borderId="55" xfId="5" applyNumberFormat="1" applyFont="1" applyFill="1" applyBorder="1" applyAlignment="1" applyProtection="1">
      <alignment horizontal="center" vertical="center"/>
    </xf>
    <xf numFmtId="178" fontId="44" fillId="13" borderId="57" xfId="5" applyNumberFormat="1" applyFont="1" applyFill="1" applyBorder="1" applyAlignment="1" applyProtection="1">
      <alignment horizontal="center" vertical="center"/>
    </xf>
    <xf numFmtId="178" fontId="44" fillId="13" borderId="56" xfId="5" applyNumberFormat="1" applyFont="1" applyFill="1" applyBorder="1" applyAlignment="1" applyProtection="1">
      <alignment horizontal="center" vertical="center"/>
    </xf>
    <xf numFmtId="179" fontId="44" fillId="0" borderId="55" xfId="5" applyNumberFormat="1" applyFont="1" applyBorder="1" applyAlignment="1" applyProtection="1">
      <alignment horizontal="center" vertical="center"/>
      <protection locked="0"/>
    </xf>
    <xf numFmtId="179" fontId="44" fillId="0" borderId="56" xfId="5" applyNumberFormat="1" applyFont="1" applyBorder="1" applyAlignment="1" applyProtection="1">
      <alignment horizontal="center" vertical="center"/>
      <protection locked="0"/>
    </xf>
    <xf numFmtId="178" fontId="44" fillId="12" borderId="53" xfId="5" applyNumberFormat="1" applyFont="1" applyFill="1" applyBorder="1" applyAlignment="1" applyProtection="1">
      <alignment horizontal="center" vertical="center"/>
    </xf>
    <xf numFmtId="178" fontId="44" fillId="12" borderId="55" xfId="5" applyNumberFormat="1" applyFont="1" applyFill="1" applyBorder="1" applyAlignment="1" applyProtection="1">
      <alignment horizontal="center" vertical="center"/>
    </xf>
    <xf numFmtId="178" fontId="44" fillId="12" borderId="57" xfId="5" applyNumberFormat="1" applyFont="1" applyFill="1" applyBorder="1" applyAlignment="1" applyProtection="1">
      <alignment horizontal="center" vertical="center"/>
    </xf>
    <xf numFmtId="178" fontId="44" fillId="12" borderId="56" xfId="5" applyNumberFormat="1" applyFont="1" applyFill="1" applyBorder="1" applyAlignment="1" applyProtection="1">
      <alignment horizontal="center" vertical="center"/>
    </xf>
    <xf numFmtId="179" fontId="44" fillId="0" borderId="55" xfId="5" applyNumberFormat="1" applyFont="1" applyBorder="1" applyAlignment="1">
      <alignment horizontal="center" vertical="center"/>
    </xf>
    <xf numFmtId="179" fontId="44" fillId="0" borderId="56" xfId="5" applyNumberFormat="1" applyFont="1" applyBorder="1" applyAlignment="1">
      <alignment horizontal="center" vertical="center"/>
    </xf>
    <xf numFmtId="0" fontId="42" fillId="6" borderId="57" xfId="5" applyNumberFormat="1" applyFont="1" applyFill="1" applyBorder="1" applyAlignment="1">
      <alignment horizontal="center" vertical="center"/>
    </xf>
    <xf numFmtId="0" fontId="42" fillId="6" borderId="56" xfId="5" applyNumberFormat="1" applyFont="1" applyFill="1" applyBorder="1" applyAlignment="1">
      <alignment horizontal="center" vertical="center"/>
    </xf>
    <xf numFmtId="0" fontId="44" fillId="0" borderId="53" xfId="5" applyNumberFormat="1" applyFont="1" applyBorder="1" applyAlignment="1">
      <alignment horizontal="center" vertical="center"/>
    </xf>
    <xf numFmtId="0" fontId="44" fillId="0" borderId="55" xfId="5" applyNumberFormat="1" applyFont="1" applyBorder="1" applyAlignment="1">
      <alignment horizontal="center" vertical="center"/>
    </xf>
    <xf numFmtId="0" fontId="44" fillId="0" borderId="57" xfId="5" applyNumberFormat="1" applyFont="1" applyBorder="1" applyAlignment="1">
      <alignment horizontal="center" vertical="center"/>
    </xf>
    <xf numFmtId="0" fontId="44" fillId="0" borderId="56" xfId="5" applyNumberFormat="1" applyFont="1" applyBorder="1" applyAlignment="1">
      <alignment horizontal="center" vertical="center"/>
    </xf>
    <xf numFmtId="0" fontId="41" fillId="9" borderId="53" xfId="5" applyNumberFormat="1" applyFont="1" applyFill="1" applyBorder="1" applyAlignment="1">
      <alignment horizontal="center" vertical="center"/>
    </xf>
    <xf numFmtId="178" fontId="52" fillId="12" borderId="55" xfId="5" applyNumberFormat="1" applyFont="1" applyFill="1" applyBorder="1" applyAlignment="1" applyProtection="1">
      <alignment horizontal="center" vertical="center"/>
    </xf>
    <xf numFmtId="178" fontId="52" fillId="12" borderId="56" xfId="5" applyNumberFormat="1" applyFont="1" applyFill="1" applyBorder="1" applyAlignment="1" applyProtection="1">
      <alignment horizontal="center" vertical="center"/>
    </xf>
    <xf numFmtId="0" fontId="44" fillId="6" borderId="53" xfId="5" applyFont="1" applyFill="1" applyBorder="1" applyAlignment="1">
      <alignment horizontal="center" vertical="center"/>
    </xf>
    <xf numFmtId="0" fontId="44" fillId="6" borderId="55" xfId="5" applyFont="1" applyFill="1" applyBorder="1" applyAlignment="1">
      <alignment horizontal="center" vertical="center"/>
    </xf>
    <xf numFmtId="0" fontId="44" fillId="6" borderId="57" xfId="5" applyFont="1" applyFill="1" applyBorder="1" applyAlignment="1">
      <alignment horizontal="center" vertical="center"/>
    </xf>
    <xf numFmtId="0" fontId="44" fillId="6" borderId="56" xfId="5" applyFont="1" applyFill="1" applyBorder="1" applyAlignment="1">
      <alignment horizontal="center" vertical="center"/>
    </xf>
    <xf numFmtId="0" fontId="45" fillId="6" borderId="53" xfId="5" applyFont="1" applyFill="1" applyBorder="1" applyAlignment="1">
      <alignment horizontal="center" vertical="center"/>
    </xf>
    <xf numFmtId="0" fontId="44" fillId="0" borderId="53" xfId="5" applyNumberFormat="1" applyFont="1" applyFill="1" applyBorder="1" applyAlignment="1">
      <alignment horizontal="center" vertical="center"/>
    </xf>
    <xf numFmtId="0" fontId="46" fillId="6" borderId="69" xfId="5" applyFont="1" applyFill="1" applyBorder="1" applyAlignment="1">
      <alignment horizontal="center" vertical="center"/>
    </xf>
    <xf numFmtId="0" fontId="46" fillId="6" borderId="68" xfId="5" applyFont="1" applyFill="1" applyBorder="1" applyAlignment="1">
      <alignment horizontal="center" vertical="center"/>
    </xf>
    <xf numFmtId="0" fontId="41" fillId="0" borderId="0" xfId="5" applyNumberFormat="1" applyFont="1" applyFill="1" applyBorder="1" applyAlignment="1">
      <alignment horizontal="center" vertical="center"/>
    </xf>
    <xf numFmtId="0" fontId="46" fillId="6" borderId="70" xfId="5" applyFont="1" applyFill="1" applyBorder="1" applyAlignment="1">
      <alignment horizontal="left" vertical="center"/>
    </xf>
    <xf numFmtId="0" fontId="46" fillId="6" borderId="68" xfId="5" applyFont="1" applyFill="1" applyBorder="1" applyAlignment="1">
      <alignment horizontal="left" vertical="center"/>
    </xf>
    <xf numFmtId="0" fontId="46" fillId="0" borderId="70" xfId="5" applyFont="1" applyFill="1" applyBorder="1" applyAlignment="1">
      <alignment horizontal="left" vertical="center"/>
    </xf>
    <xf numFmtId="0" fontId="27" fillId="0" borderId="73" xfId="5" applyFont="1" applyFill="1" applyBorder="1" applyAlignment="1">
      <alignment horizontal="center" vertical="center"/>
    </xf>
    <xf numFmtId="178" fontId="44" fillId="3" borderId="53" xfId="5" applyNumberFormat="1" applyFont="1" applyFill="1" applyBorder="1" applyAlignment="1" applyProtection="1">
      <alignment horizontal="center" vertical="center"/>
    </xf>
    <xf numFmtId="178" fontId="44" fillId="3" borderId="55" xfId="5" applyNumberFormat="1" applyFont="1" applyFill="1" applyBorder="1" applyAlignment="1" applyProtection="1">
      <alignment horizontal="center" vertical="center"/>
    </xf>
    <xf numFmtId="178" fontId="44" fillId="3" borderId="57" xfId="5" applyNumberFormat="1" applyFont="1" applyFill="1" applyBorder="1" applyAlignment="1" applyProtection="1">
      <alignment horizontal="center" vertical="center"/>
    </xf>
    <xf numFmtId="178" fontId="44" fillId="3" borderId="56" xfId="5" applyNumberFormat="1" applyFont="1" applyFill="1" applyBorder="1" applyAlignment="1" applyProtection="1">
      <alignment horizontal="center" vertical="center"/>
    </xf>
    <xf numFmtId="0" fontId="41" fillId="9" borderId="55" xfId="5" applyNumberFormat="1" applyFont="1" applyFill="1" applyBorder="1" applyAlignment="1">
      <alignment horizontal="center" vertical="center"/>
    </xf>
    <xf numFmtId="0" fontId="41" fillId="9" borderId="57" xfId="5" applyNumberFormat="1" applyFont="1" applyFill="1" applyBorder="1" applyAlignment="1">
      <alignment horizontal="center" vertical="center"/>
    </xf>
    <xf numFmtId="0" fontId="41" fillId="9" borderId="56" xfId="5" applyNumberFormat="1" applyFont="1" applyFill="1" applyBorder="1" applyAlignment="1">
      <alignment horizontal="center" vertical="center"/>
    </xf>
    <xf numFmtId="182" fontId="23" fillId="0" borderId="59" xfId="0" applyNumberFormat="1" applyFont="1" applyBorder="1" applyAlignment="1">
      <alignment horizontal="left" vertical="top" wrapText="1"/>
    </xf>
    <xf numFmtId="181" fontId="22" fillId="4" borderId="59" xfId="0" applyNumberFormat="1" applyFont="1" applyFill="1" applyBorder="1" applyAlignment="1">
      <alignment horizontal="right"/>
    </xf>
    <xf numFmtId="0" fontId="27" fillId="0" borderId="0" xfId="5" applyFont="1" applyFill="1" applyBorder="1" applyAlignment="1">
      <alignment horizontal="center" vertical="center"/>
    </xf>
    <xf numFmtId="49" fontId="27" fillId="4" borderId="4" xfId="2" applyNumberFormat="1" applyFont="1" applyFill="1" applyBorder="1" applyAlignment="1">
      <alignment horizontal="center" vertical="center" wrapText="1"/>
    </xf>
    <xf numFmtId="49" fontId="27" fillId="4" borderId="6" xfId="2" applyNumberFormat="1" applyFont="1" applyFill="1" applyBorder="1" applyAlignment="1">
      <alignment horizontal="center" vertical="center" wrapText="1"/>
    </xf>
    <xf numFmtId="49" fontId="27" fillId="8" borderId="4" xfId="2" applyNumberFormat="1" applyFont="1" applyFill="1" applyBorder="1" applyAlignment="1">
      <alignment horizontal="center" vertical="center" wrapText="1"/>
    </xf>
    <xf numFmtId="49" fontId="27" fillId="8" borderId="6" xfId="2" applyNumberFormat="1" applyFont="1" applyFill="1" applyBorder="1" applyAlignment="1">
      <alignment horizontal="center" vertical="center" wrapText="1"/>
    </xf>
    <xf numFmtId="49" fontId="27" fillId="8" borderId="1" xfId="2" applyNumberFormat="1" applyFont="1" applyFill="1" applyBorder="1" applyAlignment="1">
      <alignment horizontal="center" vertical="center" wrapText="1"/>
    </xf>
    <xf numFmtId="0" fontId="32" fillId="0" borderId="0" xfId="2" applyFont="1" applyAlignment="1">
      <alignment horizontal="center" vertical="center"/>
    </xf>
    <xf numFmtId="0" fontId="32" fillId="0" borderId="0" xfId="2" applyFont="1" applyAlignment="1">
      <alignment horizontal="left" vertical="center"/>
    </xf>
    <xf numFmtId="0" fontId="27" fillId="4" borderId="1" xfId="2" applyFont="1" applyFill="1" applyBorder="1" applyAlignment="1">
      <alignment horizontal="center" vertical="center"/>
    </xf>
    <xf numFmtId="0" fontId="27" fillId="7" borderId="41" xfId="2" applyFont="1" applyFill="1" applyBorder="1" applyAlignment="1">
      <alignment horizontal="center" vertical="center"/>
    </xf>
    <xf numFmtId="0" fontId="27" fillId="7" borderId="10" xfId="2" applyFont="1" applyFill="1" applyBorder="1" applyAlignment="1">
      <alignment horizontal="center" vertical="center"/>
    </xf>
    <xf numFmtId="0" fontId="27" fillId="8" borderId="1" xfId="2" applyFont="1" applyFill="1" applyBorder="1" applyAlignment="1">
      <alignment horizontal="center" vertical="center"/>
    </xf>
    <xf numFmtId="0" fontId="18" fillId="4" borderId="72" xfId="0" applyFont="1" applyFill="1" applyBorder="1" applyAlignment="1">
      <alignment horizontal="center" vertical="center"/>
    </xf>
    <xf numFmtId="0" fontId="18" fillId="4" borderId="29" xfId="0" applyFont="1" applyFill="1" applyBorder="1" applyAlignment="1">
      <alignment horizontal="center" vertical="center"/>
    </xf>
    <xf numFmtId="0" fontId="23" fillId="0" borderId="41" xfId="0" applyFont="1" applyFill="1" applyBorder="1" applyAlignment="1">
      <alignment horizontal="left" vertical="top" wrapText="1"/>
    </xf>
    <xf numFmtId="0" fontId="23" fillId="0" borderId="10" xfId="0" applyFont="1" applyFill="1" applyBorder="1" applyAlignment="1">
      <alignment horizontal="left" vertical="top" wrapText="1"/>
    </xf>
    <xf numFmtId="0" fontId="23" fillId="0" borderId="42" xfId="0" applyFont="1" applyFill="1" applyBorder="1" applyAlignment="1">
      <alignment horizontal="left" vertical="top" wrapText="1"/>
    </xf>
    <xf numFmtId="0" fontId="18" fillId="3" borderId="3" xfId="0" applyFont="1" applyFill="1" applyBorder="1" applyAlignment="1">
      <alignment horizontal="center" vertical="center"/>
    </xf>
    <xf numFmtId="0" fontId="18" fillId="6" borderId="3" xfId="0" applyFont="1" applyFill="1" applyBorder="1" applyAlignment="1">
      <alignment horizontal="center" vertical="center"/>
    </xf>
    <xf numFmtId="0" fontId="18" fillId="3" borderId="34" xfId="0" applyFont="1" applyFill="1" applyBorder="1" applyAlignment="1">
      <alignment horizontal="center" vertical="center"/>
    </xf>
    <xf numFmtId="0" fontId="18" fillId="3" borderId="43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/>
    </xf>
    <xf numFmtId="0" fontId="18" fillId="3" borderId="44" xfId="0" applyFont="1" applyFill="1" applyBorder="1" applyAlignment="1">
      <alignment horizontal="center" vertical="center"/>
    </xf>
    <xf numFmtId="0" fontId="23" fillId="0" borderId="41" xfId="0" applyFont="1" applyFill="1" applyBorder="1" applyAlignment="1">
      <alignment vertical="top" wrapText="1"/>
    </xf>
    <xf numFmtId="0" fontId="23" fillId="0" borderId="42" xfId="0" applyFont="1" applyFill="1" applyBorder="1" applyAlignment="1">
      <alignment vertical="top" wrapText="1"/>
    </xf>
    <xf numFmtId="0" fontId="23" fillId="0" borderId="10" xfId="0" applyFont="1" applyFill="1" applyBorder="1" applyAlignment="1">
      <alignment vertical="top" wrapText="1"/>
    </xf>
    <xf numFmtId="0" fontId="23" fillId="0" borderId="45" xfId="0" applyFont="1" applyBorder="1" applyAlignment="1">
      <alignment horizontal="left" vertical="center"/>
    </xf>
    <xf numFmtId="0" fontId="23" fillId="0" borderId="46" xfId="0" applyFont="1" applyBorder="1" applyAlignment="1">
      <alignment horizontal="left" vertical="center"/>
    </xf>
    <xf numFmtId="0" fontId="23" fillId="0" borderId="47" xfId="0" applyFont="1" applyBorder="1" applyAlignment="1">
      <alignment horizontal="left" vertical="center"/>
    </xf>
    <xf numFmtId="0" fontId="23" fillId="0" borderId="48" xfId="0" applyFont="1" applyBorder="1" applyAlignment="1">
      <alignment horizontal="left" vertical="center"/>
    </xf>
    <xf numFmtId="0" fontId="23" fillId="0" borderId="49" xfId="0" applyFont="1" applyBorder="1" applyAlignment="1">
      <alignment horizontal="left" vertical="center"/>
    </xf>
    <xf numFmtId="0" fontId="23" fillId="0" borderId="50" xfId="0" applyFont="1" applyBorder="1" applyAlignment="1">
      <alignment horizontal="left" vertical="center"/>
    </xf>
    <xf numFmtId="0" fontId="18" fillId="4" borderId="40" xfId="0" applyFont="1" applyFill="1" applyBorder="1" applyAlignment="1">
      <alignment horizontal="center" vertical="center"/>
    </xf>
    <xf numFmtId="0" fontId="18" fillId="4" borderId="7" xfId="0" applyFont="1" applyFill="1" applyBorder="1" applyAlignment="1">
      <alignment horizontal="center" vertical="center"/>
    </xf>
    <xf numFmtId="0" fontId="18" fillId="4" borderId="39" xfId="0" applyFont="1" applyFill="1" applyBorder="1" applyAlignment="1">
      <alignment horizontal="center" vertical="center"/>
    </xf>
    <xf numFmtId="0" fontId="18" fillId="4" borderId="8" xfId="0" applyFont="1" applyFill="1" applyBorder="1" applyAlignment="1">
      <alignment horizontal="center" vertical="center"/>
    </xf>
    <xf numFmtId="0" fontId="18" fillId="4" borderId="6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4" borderId="5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14" fontId="23" fillId="0" borderId="4" xfId="0" applyNumberFormat="1" applyFont="1" applyBorder="1" applyAlignment="1">
      <alignment horizontal="center" vertical="center"/>
    </xf>
    <xf numFmtId="14" fontId="23" fillId="0" borderId="5" xfId="0" applyNumberFormat="1" applyFont="1" applyBorder="1" applyAlignment="1">
      <alignment horizontal="center" vertical="center"/>
    </xf>
    <xf numFmtId="14" fontId="23" fillId="0" borderId="6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left"/>
    </xf>
    <xf numFmtId="0" fontId="23" fillId="0" borderId="1" xfId="0" applyFont="1" applyBorder="1" applyAlignment="1">
      <alignment horizontal="left" vertical="top" wrapText="1"/>
    </xf>
    <xf numFmtId="0" fontId="23" fillId="0" borderId="1" xfId="0" applyFont="1" applyBorder="1" applyAlignment="1">
      <alignment horizontal="left" vertical="top"/>
    </xf>
    <xf numFmtId="14" fontId="24" fillId="14" borderId="1" xfId="0" applyNumberFormat="1" applyFont="1" applyFill="1" applyBorder="1" applyAlignment="1">
      <alignment horizontal="center" vertical="center"/>
    </xf>
    <xf numFmtId="0" fontId="24" fillId="14" borderId="1" xfId="0" applyFont="1" applyFill="1" applyBorder="1" applyAlignment="1">
      <alignment horizontal="center" vertical="center" wrapText="1"/>
    </xf>
    <xf numFmtId="0" fontId="23" fillId="14" borderId="1" xfId="0" applyFont="1" applyFill="1" applyBorder="1" applyAlignment="1">
      <alignment horizontal="center" vertical="center"/>
    </xf>
    <xf numFmtId="0" fontId="24" fillId="14" borderId="1" xfId="0" applyFont="1" applyFill="1" applyBorder="1" applyAlignment="1">
      <alignment horizontal="center" vertical="center"/>
    </xf>
    <xf numFmtId="0" fontId="34" fillId="14" borderId="0" xfId="5" applyFont="1" applyFill="1">
      <alignment vertical="center"/>
    </xf>
    <xf numFmtId="0" fontId="24" fillId="14" borderId="4" xfId="2" applyFont="1" applyFill="1" applyBorder="1" applyAlignment="1">
      <alignment horizontal="left" vertical="center" wrapText="1"/>
    </xf>
    <xf numFmtId="49" fontId="24" fillId="14" borderId="1" xfId="2" applyNumberFormat="1" applyFont="1" applyFill="1" applyBorder="1" applyAlignment="1">
      <alignment horizontal="left" vertical="center" wrapText="1"/>
    </xf>
    <xf numFmtId="49" fontId="24" fillId="14" borderId="1" xfId="2" applyNumberFormat="1" applyFont="1" applyFill="1" applyBorder="1" applyAlignment="1">
      <alignment horizontal="center" vertical="center" wrapText="1"/>
    </xf>
    <xf numFmtId="49" fontId="31" fillId="14" borderId="1" xfId="0" applyNumberFormat="1" applyFont="1" applyFill="1" applyBorder="1" applyAlignment="1">
      <alignment horizontal="left" vertical="center" wrapText="1"/>
    </xf>
    <xf numFmtId="49" fontId="31" fillId="14" borderId="1" xfId="0" quotePrefix="1" applyNumberFormat="1" applyFont="1" applyFill="1" applyBorder="1" applyAlignment="1">
      <alignment horizontal="left" vertical="center" wrapText="1"/>
    </xf>
    <xf numFmtId="49" fontId="27" fillId="14" borderId="1" xfId="2" applyNumberFormat="1" applyFont="1" applyFill="1" applyBorder="1" applyAlignment="1">
      <alignment horizontal="center" vertical="center" wrapText="1"/>
    </xf>
  </cellXfs>
  <cellStyles count="6">
    <cellStyle name="표준" xfId="0" builtinId="0"/>
    <cellStyle name="표준 105 2" xfId="1"/>
    <cellStyle name="표준 2" xfId="4"/>
    <cellStyle name="표준 2 3 4" xfId="2"/>
    <cellStyle name="표준 3" xfId="5"/>
    <cellStyle name="표준_1.업무기능분해도목록(정보입력기)_V1.0" xfId="3"/>
  </cellStyles>
  <dxfs count="26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0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0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0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0"/>
      </font>
    </dxf>
  </dxfs>
  <tableStyles count="0" defaultTableStyle="TableStyleMedium2" defaultPivotStyle="PivotStyleLight16"/>
  <colors>
    <mruColors>
      <color rgb="FF00B050"/>
      <color rgb="FFE8E8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JPG"/><Relationship Id="rId2" Type="http://schemas.openxmlformats.org/officeDocument/2006/relationships/image" Target="../media/image9.jpg"/><Relationship Id="rId1" Type="http://schemas.openxmlformats.org/officeDocument/2006/relationships/image" Target="../media/image4.JP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JPG"/><Relationship Id="rId13" Type="http://schemas.openxmlformats.org/officeDocument/2006/relationships/image" Target="../media/image25.JPG"/><Relationship Id="rId18" Type="http://schemas.openxmlformats.org/officeDocument/2006/relationships/image" Target="../media/image30.JPG"/><Relationship Id="rId3" Type="http://schemas.openxmlformats.org/officeDocument/2006/relationships/image" Target="../media/image15.JPG"/><Relationship Id="rId7" Type="http://schemas.openxmlformats.org/officeDocument/2006/relationships/image" Target="../media/image19.JPG"/><Relationship Id="rId12" Type="http://schemas.openxmlformats.org/officeDocument/2006/relationships/image" Target="../media/image24.JPG"/><Relationship Id="rId17" Type="http://schemas.openxmlformats.org/officeDocument/2006/relationships/image" Target="../media/image29.JPG"/><Relationship Id="rId2" Type="http://schemas.openxmlformats.org/officeDocument/2006/relationships/image" Target="../media/image14.JPG"/><Relationship Id="rId16" Type="http://schemas.openxmlformats.org/officeDocument/2006/relationships/image" Target="../media/image28.JPG"/><Relationship Id="rId20" Type="http://schemas.openxmlformats.org/officeDocument/2006/relationships/image" Target="../media/image32.JPG"/><Relationship Id="rId1" Type="http://schemas.openxmlformats.org/officeDocument/2006/relationships/image" Target="../media/image13.JPG"/><Relationship Id="rId6" Type="http://schemas.openxmlformats.org/officeDocument/2006/relationships/image" Target="../media/image18.JPG"/><Relationship Id="rId11" Type="http://schemas.openxmlformats.org/officeDocument/2006/relationships/image" Target="../media/image23.JPG"/><Relationship Id="rId5" Type="http://schemas.openxmlformats.org/officeDocument/2006/relationships/image" Target="../media/image17.JPG"/><Relationship Id="rId15" Type="http://schemas.openxmlformats.org/officeDocument/2006/relationships/image" Target="../media/image27.JPG"/><Relationship Id="rId10" Type="http://schemas.openxmlformats.org/officeDocument/2006/relationships/image" Target="../media/image22.JPG"/><Relationship Id="rId19" Type="http://schemas.openxmlformats.org/officeDocument/2006/relationships/image" Target="../media/image31.JPG"/><Relationship Id="rId4" Type="http://schemas.openxmlformats.org/officeDocument/2006/relationships/image" Target="../media/image16.JPG"/><Relationship Id="rId9" Type="http://schemas.openxmlformats.org/officeDocument/2006/relationships/image" Target="../media/image21.JPG"/><Relationship Id="rId14" Type="http://schemas.openxmlformats.org/officeDocument/2006/relationships/image" Target="../media/image26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2</xdr:row>
      <xdr:rowOff>123825</xdr:rowOff>
    </xdr:from>
    <xdr:to>
      <xdr:col>9</xdr:col>
      <xdr:colOff>173037</xdr:colOff>
      <xdr:row>7</xdr:row>
      <xdr:rowOff>14287</xdr:rowOff>
    </xdr:to>
    <xdr:sp macro="" textlink="">
      <xdr:nvSpPr>
        <xdr:cNvPr id="4" name="AutoShape 281"/>
        <xdr:cNvSpPr>
          <a:spLocks noChangeArrowheads="1"/>
        </xdr:cNvSpPr>
      </xdr:nvSpPr>
      <xdr:spPr bwMode="auto">
        <a:xfrm>
          <a:off x="3790950" y="428625"/>
          <a:ext cx="1868487" cy="652462"/>
        </a:xfrm>
        <a:prstGeom prst="roundRect">
          <a:avLst>
            <a:gd name="adj" fmla="val 4306"/>
          </a:avLst>
        </a:prstGeom>
        <a:solidFill>
          <a:sysClr val="window" lastClr="FFFFFF"/>
        </a:solidFill>
        <a:ln w="3175" algn="ctr">
          <a:solidFill>
            <a:sysClr val="window" lastClr="FFFFFF">
              <a:lumMod val="50000"/>
            </a:sysClr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ko-KR" altLang="en-US" sz="1100" b="0" kern="0">
              <a:solidFill>
                <a:prstClr val="black"/>
              </a:solidFill>
              <a:latin typeface="맑은 고딕"/>
              <a:ea typeface="맑은 고딕"/>
            </a:rPr>
            <a:t>개인별근로계획서신청</a:t>
          </a:r>
        </a:p>
      </xdr:txBody>
    </xdr:sp>
    <xdr:clientData/>
  </xdr:twoCellAnchor>
  <xdr:twoCellAnchor>
    <xdr:from>
      <xdr:col>1</xdr:col>
      <xdr:colOff>228600</xdr:colOff>
      <xdr:row>3</xdr:row>
      <xdr:rowOff>0</xdr:rowOff>
    </xdr:from>
    <xdr:to>
      <xdr:col>5</xdr:col>
      <xdr:colOff>295275</xdr:colOff>
      <xdr:row>8</xdr:row>
      <xdr:rowOff>110289</xdr:rowOff>
    </xdr:to>
    <xdr:sp macro="" textlink="">
      <xdr:nvSpPr>
        <xdr:cNvPr id="3" name="AutoShape 279"/>
        <xdr:cNvSpPr>
          <a:spLocks noChangeArrowheads="1"/>
        </xdr:cNvSpPr>
      </xdr:nvSpPr>
      <xdr:spPr bwMode="auto">
        <a:xfrm>
          <a:off x="447675" y="457200"/>
          <a:ext cx="2362200" cy="872289"/>
        </a:xfrm>
        <a:prstGeom prst="roundRect">
          <a:avLst>
            <a:gd name="adj" fmla="val 2282"/>
          </a:avLst>
        </a:prstGeom>
        <a:pattFill prst="wdUpDiag">
          <a:fgClr>
            <a:srgbClr val="FFFFCC"/>
          </a:fgClr>
          <a:bgClr>
            <a:srgbClr val="FFFFFF"/>
          </a:bgClr>
        </a:pattFill>
        <a:ln w="3175" algn="ctr">
          <a:solidFill>
            <a:srgbClr val="C0504D"/>
          </a:solidFill>
          <a:prstDash val="dash"/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ko-KR" altLang="en-US" sz="10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  <xdr:twoCellAnchor>
    <xdr:from>
      <xdr:col>2</xdr:col>
      <xdr:colOff>250825</xdr:colOff>
      <xdr:row>4</xdr:row>
      <xdr:rowOff>15283</xdr:rowOff>
    </xdr:from>
    <xdr:to>
      <xdr:col>5</xdr:col>
      <xdr:colOff>61913</xdr:colOff>
      <xdr:row>7</xdr:row>
      <xdr:rowOff>91483</xdr:rowOff>
    </xdr:to>
    <xdr:sp macro="" textlink="">
      <xdr:nvSpPr>
        <xdr:cNvPr id="5" name="AutoShape 149"/>
        <xdr:cNvSpPr>
          <a:spLocks noChangeArrowheads="1"/>
        </xdr:cNvSpPr>
      </xdr:nvSpPr>
      <xdr:spPr bwMode="auto">
        <a:xfrm>
          <a:off x="708025" y="624883"/>
          <a:ext cx="1868488" cy="533400"/>
        </a:xfrm>
        <a:prstGeom prst="roundRect">
          <a:avLst>
            <a:gd name="adj" fmla="val 4306"/>
          </a:avLst>
        </a:prstGeom>
        <a:pattFill prst="lgCheck">
          <a:fgClr>
            <a:srgbClr val="EAEAEA"/>
          </a:fgClr>
          <a:bgClr>
            <a:srgbClr val="FFFFFF"/>
          </a:bgClr>
        </a:pattFill>
        <a:ln w="3175" algn="ctr">
          <a:solidFill>
            <a:srgbClr val="EEECE1"/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itchFamily="2" charset="2"/>
            <a:buNone/>
            <a:tabLst/>
            <a:defRPr/>
          </a:pPr>
          <a:r>
            <a:rPr kumimoji="1" lang="ko-KR" altLang="en-US" sz="1100" b="0" kern="0">
              <a:solidFill>
                <a:prstClr val="black"/>
              </a:solidFill>
              <a:latin typeface="맑은 고딕"/>
              <a:ea typeface="맑은 고딕"/>
              <a:cs typeface="Arial Unicode MS" pitchFamily="50" charset="-127"/>
            </a:rPr>
            <a:t>개인별근로계획신청</a:t>
          </a:r>
          <a:r>
            <a:rPr kumimoji="1" lang="en-US" altLang="ko-KR" sz="1100" b="0" kern="0">
              <a:solidFill>
                <a:prstClr val="black"/>
              </a:solidFill>
              <a:latin typeface="맑은 고딕"/>
              <a:ea typeface="맑은 고딕"/>
              <a:cs typeface="Arial Unicode MS" pitchFamily="50" charset="-127"/>
            </a:rPr>
            <a:t>/</a:t>
          </a:r>
          <a:r>
            <a:rPr kumimoji="1" lang="ko-KR" altLang="en-US" sz="1100" b="0" kern="0">
              <a:solidFill>
                <a:prstClr val="black"/>
              </a:solidFill>
              <a:latin typeface="맑은 고딕"/>
              <a:ea typeface="맑은 고딕"/>
              <a:cs typeface="Arial Unicode MS" pitchFamily="50" charset="-127"/>
            </a:rPr>
            <a:t>조회</a:t>
          </a:r>
          <a:endParaRPr kumimoji="1" lang="en-US" altLang="ko-KR" sz="1100" b="0" kern="0">
            <a:solidFill>
              <a:prstClr val="black"/>
            </a:solidFill>
            <a:latin typeface="맑은 고딕"/>
            <a:ea typeface="맑은 고딕"/>
            <a:cs typeface="Arial Unicode MS" pitchFamily="50" charset="-127"/>
          </a:endParaRPr>
        </a:p>
      </xdr:txBody>
    </xdr:sp>
    <xdr:clientData/>
  </xdr:twoCellAnchor>
  <xdr:twoCellAnchor>
    <xdr:from>
      <xdr:col>5</xdr:col>
      <xdr:colOff>295275</xdr:colOff>
      <xdr:row>4</xdr:row>
      <xdr:rowOff>145256</xdr:rowOff>
    </xdr:from>
    <xdr:to>
      <xdr:col>6</xdr:col>
      <xdr:colOff>590550</xdr:colOff>
      <xdr:row>5</xdr:row>
      <xdr:rowOff>131345</xdr:rowOff>
    </xdr:to>
    <xdr:cxnSp macro="">
      <xdr:nvCxnSpPr>
        <xdr:cNvPr id="6" name="직선 화살표 연결선 5"/>
        <xdr:cNvCxnSpPr>
          <a:stCxn id="3" idx="3"/>
          <a:endCxn id="4" idx="1"/>
        </xdr:cNvCxnSpPr>
      </xdr:nvCxnSpPr>
      <xdr:spPr bwMode="auto">
        <a:xfrm flipV="1">
          <a:off x="2809875" y="754856"/>
          <a:ext cx="981075" cy="138489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oneCellAnchor>
    <xdr:from>
      <xdr:col>5</xdr:col>
      <xdr:colOff>304800</xdr:colOff>
      <xdr:row>5</xdr:row>
      <xdr:rowOff>123825</xdr:rowOff>
    </xdr:from>
    <xdr:ext cx="1028615" cy="291875"/>
    <xdr:sp macro="" textlink="">
      <xdr:nvSpPr>
        <xdr:cNvPr id="9" name="TextBox 8"/>
        <xdr:cNvSpPr txBox="1"/>
      </xdr:nvSpPr>
      <xdr:spPr>
        <a:xfrm>
          <a:off x="2819400" y="885825"/>
          <a:ext cx="1028615" cy="2918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900">
              <a:latin typeface="+mj-ea"/>
              <a:ea typeface="+mj-ea"/>
            </a:rPr>
            <a:t>(</a:t>
          </a:r>
          <a:r>
            <a:rPr lang="ko-KR" altLang="en-US" sz="900">
              <a:latin typeface="+mj-ea"/>
              <a:ea typeface="+mj-ea"/>
            </a:rPr>
            <a:t>신규</a:t>
          </a:r>
          <a:r>
            <a:rPr lang="ko-KR" altLang="en-US" sz="900" baseline="0">
              <a:latin typeface="+mj-ea"/>
              <a:ea typeface="+mj-ea"/>
            </a:rPr>
            <a:t> 버튼 선택</a:t>
          </a:r>
          <a:r>
            <a:rPr lang="en-US" altLang="ko-KR" sz="900" baseline="0">
              <a:latin typeface="+mj-ea"/>
              <a:ea typeface="+mj-ea"/>
            </a:rPr>
            <a:t>)</a:t>
          </a:r>
          <a:endParaRPr lang="ko-KR" altLang="en-US" sz="900">
            <a:latin typeface="+mj-ea"/>
            <a:ea typeface="+mj-ea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705971</xdr:colOff>
      <xdr:row>3</xdr:row>
      <xdr:rowOff>22411</xdr:rowOff>
    </xdr:from>
    <xdr:to>
      <xdr:col>8</xdr:col>
      <xdr:colOff>1064559</xdr:colOff>
      <xdr:row>5</xdr:row>
      <xdr:rowOff>67234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2824" y="616323"/>
          <a:ext cx="1647265" cy="425823"/>
        </a:xfrm>
        <a:prstGeom prst="rect">
          <a:avLst/>
        </a:prstGeom>
      </xdr:spPr>
    </xdr:pic>
    <xdr:clientData/>
  </xdr:twoCellAnchor>
  <xdr:oneCellAnchor>
    <xdr:from>
      <xdr:col>0</xdr:col>
      <xdr:colOff>280147</xdr:colOff>
      <xdr:row>17</xdr:row>
      <xdr:rowOff>2</xdr:rowOff>
    </xdr:from>
    <xdr:ext cx="228600" cy="228600"/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147" y="1882590"/>
          <a:ext cx="228600" cy="228600"/>
        </a:xfrm>
        <a:prstGeom prst="rect">
          <a:avLst/>
        </a:prstGeom>
      </xdr:spPr>
    </xdr:pic>
    <xdr:clientData/>
  </xdr:oneCellAnchor>
  <xdr:oneCellAnchor>
    <xdr:from>
      <xdr:col>0</xdr:col>
      <xdr:colOff>280147</xdr:colOff>
      <xdr:row>35</xdr:row>
      <xdr:rowOff>2</xdr:rowOff>
    </xdr:from>
    <xdr:ext cx="228600" cy="228600"/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147" y="1759326"/>
          <a:ext cx="228600" cy="228600"/>
        </a:xfrm>
        <a:prstGeom prst="rect">
          <a:avLst/>
        </a:prstGeom>
      </xdr:spPr>
    </xdr:pic>
    <xdr:clientData/>
  </xdr:oneCellAnchor>
  <xdr:twoCellAnchor editAs="oneCell">
    <xdr:from>
      <xdr:col>0</xdr:col>
      <xdr:colOff>291353</xdr:colOff>
      <xdr:row>5</xdr:row>
      <xdr:rowOff>0</xdr:rowOff>
    </xdr:from>
    <xdr:to>
      <xdr:col>0</xdr:col>
      <xdr:colOff>519953</xdr:colOff>
      <xdr:row>6</xdr:row>
      <xdr:rowOff>4483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353" y="1658471"/>
          <a:ext cx="228600" cy="228600"/>
        </a:xfrm>
        <a:prstGeom prst="rect">
          <a:avLst/>
        </a:prstGeom>
      </xdr:spPr>
    </xdr:pic>
    <xdr:clientData/>
  </xdr:twoCellAnchor>
  <xdr:oneCellAnchor>
    <xdr:from>
      <xdr:col>0</xdr:col>
      <xdr:colOff>291353</xdr:colOff>
      <xdr:row>11</xdr:row>
      <xdr:rowOff>0</xdr:rowOff>
    </xdr:from>
    <xdr:ext cx="228600" cy="228600"/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353" y="1143000"/>
          <a:ext cx="228600" cy="228600"/>
        </a:xfrm>
        <a:prstGeom prst="rect">
          <a:avLst/>
        </a:prstGeom>
      </xdr:spPr>
    </xdr:pic>
    <xdr:clientData/>
  </xdr:oneCellAnchor>
  <xdr:oneCellAnchor>
    <xdr:from>
      <xdr:col>2</xdr:col>
      <xdr:colOff>921685</xdr:colOff>
      <xdr:row>35</xdr:row>
      <xdr:rowOff>33618</xdr:rowOff>
    </xdr:from>
    <xdr:ext cx="133350" cy="142875"/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7744" y="4863353"/>
          <a:ext cx="133350" cy="142875"/>
        </a:xfrm>
        <a:prstGeom prst="rect">
          <a:avLst/>
        </a:prstGeom>
      </xdr:spPr>
    </xdr:pic>
    <xdr:clientData/>
  </xdr:oneCellAnchor>
  <xdr:oneCellAnchor>
    <xdr:from>
      <xdr:col>0</xdr:col>
      <xdr:colOff>291353</xdr:colOff>
      <xdr:row>17</xdr:row>
      <xdr:rowOff>0</xdr:rowOff>
    </xdr:from>
    <xdr:ext cx="228600" cy="228600"/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353" y="1927412"/>
          <a:ext cx="228600" cy="228600"/>
        </a:xfrm>
        <a:prstGeom prst="rect">
          <a:avLst/>
        </a:prstGeom>
      </xdr:spPr>
    </xdr:pic>
    <xdr:clientData/>
  </xdr:oneCellAnchor>
  <xdr:oneCellAnchor>
    <xdr:from>
      <xdr:col>0</xdr:col>
      <xdr:colOff>268944</xdr:colOff>
      <xdr:row>106</xdr:row>
      <xdr:rowOff>0</xdr:rowOff>
    </xdr:from>
    <xdr:ext cx="228600" cy="228600"/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944" y="12057529"/>
          <a:ext cx="228600" cy="228600"/>
        </a:xfrm>
        <a:prstGeom prst="rect">
          <a:avLst/>
        </a:prstGeom>
      </xdr:spPr>
    </xdr:pic>
    <xdr:clientData/>
  </xdr:oneCellAnchor>
  <xdr:oneCellAnchor>
    <xdr:from>
      <xdr:col>0</xdr:col>
      <xdr:colOff>280147</xdr:colOff>
      <xdr:row>106</xdr:row>
      <xdr:rowOff>2</xdr:rowOff>
    </xdr:from>
    <xdr:ext cx="228600" cy="228600"/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147" y="4829737"/>
          <a:ext cx="228600" cy="228600"/>
        </a:xfrm>
        <a:prstGeom prst="rect">
          <a:avLst/>
        </a:prstGeom>
      </xdr:spPr>
    </xdr:pic>
    <xdr:clientData/>
  </xdr:oneCellAnchor>
  <xdr:twoCellAnchor>
    <xdr:from>
      <xdr:col>4</xdr:col>
      <xdr:colOff>44823</xdr:colOff>
      <xdr:row>8</xdr:row>
      <xdr:rowOff>33618</xdr:rowOff>
    </xdr:from>
    <xdr:to>
      <xdr:col>4</xdr:col>
      <xdr:colOff>1030940</xdr:colOff>
      <xdr:row>8</xdr:row>
      <xdr:rowOff>246530</xdr:rowOff>
    </xdr:to>
    <xdr:sp macro="" textlink="">
      <xdr:nvSpPr>
        <xdr:cNvPr id="34" name="직사각형 33"/>
        <xdr:cNvSpPr/>
      </xdr:nvSpPr>
      <xdr:spPr bwMode="auto">
        <a:xfrm>
          <a:off x="3686735" y="1333500"/>
          <a:ext cx="986117" cy="212912"/>
        </a:xfrm>
        <a:prstGeom prst="rect">
          <a:avLst/>
        </a:prstGeom>
        <a:noFill/>
        <a:ln w="9525" cap="flat" cmpd="sng" algn="ctr">
          <a:solidFill>
            <a:schemeClr val="bg1">
              <a:lumMod val="6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>
              <a:latin typeface="+mn-ea"/>
              <a:ea typeface="+mn-ea"/>
            </a:rPr>
            <a:t>2	</a:t>
          </a:r>
          <a:endParaRPr lang="ko-KR" altLang="en-US" sz="1100">
            <a:latin typeface="+mn-ea"/>
            <a:ea typeface="+mn-ea"/>
          </a:endParaRPr>
        </a:p>
      </xdr:txBody>
    </xdr:sp>
    <xdr:clientData/>
  </xdr:twoCellAnchor>
  <xdr:twoCellAnchor editAs="oneCell">
    <xdr:from>
      <xdr:col>4</xdr:col>
      <xdr:colOff>851647</xdr:colOff>
      <xdr:row>8</xdr:row>
      <xdr:rowOff>100853</xdr:rowOff>
    </xdr:from>
    <xdr:to>
      <xdr:col>4</xdr:col>
      <xdr:colOff>994522</xdr:colOff>
      <xdr:row>8</xdr:row>
      <xdr:rowOff>215153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93559" y="1400735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3</xdr:col>
      <xdr:colOff>705970</xdr:colOff>
      <xdr:row>44</xdr:row>
      <xdr:rowOff>67235</xdr:rowOff>
    </xdr:from>
    <xdr:to>
      <xdr:col>3</xdr:col>
      <xdr:colOff>848845</xdr:colOff>
      <xdr:row>44</xdr:row>
      <xdr:rowOff>181535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95382" y="7059706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3</xdr:col>
      <xdr:colOff>701488</xdr:colOff>
      <xdr:row>48</xdr:row>
      <xdr:rowOff>73959</xdr:rowOff>
    </xdr:from>
    <xdr:to>
      <xdr:col>3</xdr:col>
      <xdr:colOff>844363</xdr:colOff>
      <xdr:row>48</xdr:row>
      <xdr:rowOff>188259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90900" y="8052547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3</xdr:col>
      <xdr:colOff>697005</xdr:colOff>
      <xdr:row>56</xdr:row>
      <xdr:rowOff>80682</xdr:rowOff>
    </xdr:from>
    <xdr:to>
      <xdr:col>3</xdr:col>
      <xdr:colOff>839880</xdr:colOff>
      <xdr:row>56</xdr:row>
      <xdr:rowOff>194982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86417" y="10031506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6</xdr:col>
      <xdr:colOff>723899</xdr:colOff>
      <xdr:row>44</xdr:row>
      <xdr:rowOff>73958</xdr:rowOff>
    </xdr:from>
    <xdr:to>
      <xdr:col>6</xdr:col>
      <xdr:colOff>866774</xdr:colOff>
      <xdr:row>44</xdr:row>
      <xdr:rowOff>188258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8105" y="7066429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6</xdr:col>
      <xdr:colOff>719417</xdr:colOff>
      <xdr:row>48</xdr:row>
      <xdr:rowOff>80682</xdr:rowOff>
    </xdr:from>
    <xdr:to>
      <xdr:col>6</xdr:col>
      <xdr:colOff>862292</xdr:colOff>
      <xdr:row>48</xdr:row>
      <xdr:rowOff>194982</xdr:rowOff>
    </xdr:to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3623" y="8059270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6</xdr:col>
      <xdr:colOff>714934</xdr:colOff>
      <xdr:row>56</xdr:row>
      <xdr:rowOff>87405</xdr:rowOff>
    </xdr:from>
    <xdr:to>
      <xdr:col>6</xdr:col>
      <xdr:colOff>857809</xdr:colOff>
      <xdr:row>56</xdr:row>
      <xdr:rowOff>201705</xdr:rowOff>
    </xdr:to>
    <xdr:pic>
      <xdr:nvPicPr>
        <xdr:cNvPr id="33" name="그림 3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9140" y="10038229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8</xdr:col>
      <xdr:colOff>943534</xdr:colOff>
      <xdr:row>44</xdr:row>
      <xdr:rowOff>91887</xdr:rowOff>
    </xdr:from>
    <xdr:to>
      <xdr:col>8</xdr:col>
      <xdr:colOff>1086409</xdr:colOff>
      <xdr:row>44</xdr:row>
      <xdr:rowOff>206187</xdr:rowOff>
    </xdr:to>
    <xdr:pic>
      <xdr:nvPicPr>
        <xdr:cNvPr id="37" name="그림 36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1181" y="7084358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8</xdr:col>
      <xdr:colOff>939052</xdr:colOff>
      <xdr:row>48</xdr:row>
      <xdr:rowOff>98611</xdr:rowOff>
    </xdr:from>
    <xdr:to>
      <xdr:col>8</xdr:col>
      <xdr:colOff>1081927</xdr:colOff>
      <xdr:row>48</xdr:row>
      <xdr:rowOff>212911</xdr:rowOff>
    </xdr:to>
    <xdr:pic>
      <xdr:nvPicPr>
        <xdr:cNvPr id="38" name="그림 3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86699" y="8077199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8</xdr:col>
      <xdr:colOff>939051</xdr:colOff>
      <xdr:row>52</xdr:row>
      <xdr:rowOff>87405</xdr:rowOff>
    </xdr:from>
    <xdr:to>
      <xdr:col>8</xdr:col>
      <xdr:colOff>1081926</xdr:colOff>
      <xdr:row>52</xdr:row>
      <xdr:rowOff>201705</xdr:rowOff>
    </xdr:to>
    <xdr:pic>
      <xdr:nvPicPr>
        <xdr:cNvPr id="39" name="그림 3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86698" y="9052111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8</xdr:col>
      <xdr:colOff>934569</xdr:colOff>
      <xdr:row>56</xdr:row>
      <xdr:rowOff>105334</xdr:rowOff>
    </xdr:from>
    <xdr:to>
      <xdr:col>8</xdr:col>
      <xdr:colOff>1077444</xdr:colOff>
      <xdr:row>56</xdr:row>
      <xdr:rowOff>219634</xdr:rowOff>
    </xdr:to>
    <xdr:pic>
      <xdr:nvPicPr>
        <xdr:cNvPr id="40" name="그림 3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82216" y="10056158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10</xdr:col>
      <xdr:colOff>838198</xdr:colOff>
      <xdr:row>44</xdr:row>
      <xdr:rowOff>64993</xdr:rowOff>
    </xdr:from>
    <xdr:to>
      <xdr:col>10</xdr:col>
      <xdr:colOff>981073</xdr:colOff>
      <xdr:row>44</xdr:row>
      <xdr:rowOff>179293</xdr:rowOff>
    </xdr:to>
    <xdr:pic>
      <xdr:nvPicPr>
        <xdr:cNvPr id="41" name="그림 40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93404" y="7057464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10</xdr:col>
      <xdr:colOff>833715</xdr:colOff>
      <xdr:row>52</xdr:row>
      <xdr:rowOff>60511</xdr:rowOff>
    </xdr:from>
    <xdr:to>
      <xdr:col>10</xdr:col>
      <xdr:colOff>976590</xdr:colOff>
      <xdr:row>52</xdr:row>
      <xdr:rowOff>174811</xdr:rowOff>
    </xdr:to>
    <xdr:pic>
      <xdr:nvPicPr>
        <xdr:cNvPr id="43" name="그림 4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8921" y="9025217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10</xdr:col>
      <xdr:colOff>829233</xdr:colOff>
      <xdr:row>56</xdr:row>
      <xdr:rowOff>78440</xdr:rowOff>
    </xdr:from>
    <xdr:to>
      <xdr:col>10</xdr:col>
      <xdr:colOff>972108</xdr:colOff>
      <xdr:row>56</xdr:row>
      <xdr:rowOff>192740</xdr:rowOff>
    </xdr:to>
    <xdr:pic>
      <xdr:nvPicPr>
        <xdr:cNvPr id="44" name="그림 4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4439" y="10029264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12</xdr:col>
      <xdr:colOff>833715</xdr:colOff>
      <xdr:row>44</xdr:row>
      <xdr:rowOff>60511</xdr:rowOff>
    </xdr:from>
    <xdr:to>
      <xdr:col>12</xdr:col>
      <xdr:colOff>976590</xdr:colOff>
      <xdr:row>44</xdr:row>
      <xdr:rowOff>174811</xdr:rowOff>
    </xdr:to>
    <xdr:pic>
      <xdr:nvPicPr>
        <xdr:cNvPr id="45" name="그림 4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95627" y="7052982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12</xdr:col>
      <xdr:colOff>829233</xdr:colOff>
      <xdr:row>48</xdr:row>
      <xdr:rowOff>67235</xdr:rowOff>
    </xdr:from>
    <xdr:to>
      <xdr:col>12</xdr:col>
      <xdr:colOff>972108</xdr:colOff>
      <xdr:row>48</xdr:row>
      <xdr:rowOff>181535</xdr:rowOff>
    </xdr:to>
    <xdr:pic>
      <xdr:nvPicPr>
        <xdr:cNvPr id="46" name="그림 4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91145" y="8045823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12</xdr:col>
      <xdr:colOff>829232</xdr:colOff>
      <xdr:row>52</xdr:row>
      <xdr:rowOff>56029</xdr:rowOff>
    </xdr:from>
    <xdr:to>
      <xdr:col>12</xdr:col>
      <xdr:colOff>972107</xdr:colOff>
      <xdr:row>52</xdr:row>
      <xdr:rowOff>170329</xdr:rowOff>
    </xdr:to>
    <xdr:pic>
      <xdr:nvPicPr>
        <xdr:cNvPr id="47" name="그림 46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91144" y="9020735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12</xdr:col>
      <xdr:colOff>835956</xdr:colOff>
      <xdr:row>56</xdr:row>
      <xdr:rowOff>73958</xdr:rowOff>
    </xdr:from>
    <xdr:to>
      <xdr:col>12</xdr:col>
      <xdr:colOff>978831</xdr:colOff>
      <xdr:row>56</xdr:row>
      <xdr:rowOff>188258</xdr:rowOff>
    </xdr:to>
    <xdr:pic>
      <xdr:nvPicPr>
        <xdr:cNvPr id="48" name="그림 4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87515" y="10024782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14</xdr:col>
      <xdr:colOff>818027</xdr:colOff>
      <xdr:row>44</xdr:row>
      <xdr:rowOff>78440</xdr:rowOff>
    </xdr:from>
    <xdr:to>
      <xdr:col>14</xdr:col>
      <xdr:colOff>960902</xdr:colOff>
      <xdr:row>44</xdr:row>
      <xdr:rowOff>192740</xdr:rowOff>
    </xdr:to>
    <xdr:pic>
      <xdr:nvPicPr>
        <xdr:cNvPr id="49" name="그림 4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86645" y="7070911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14</xdr:col>
      <xdr:colOff>813545</xdr:colOff>
      <xdr:row>48</xdr:row>
      <xdr:rowOff>85164</xdr:rowOff>
    </xdr:from>
    <xdr:to>
      <xdr:col>14</xdr:col>
      <xdr:colOff>956420</xdr:colOff>
      <xdr:row>48</xdr:row>
      <xdr:rowOff>199464</xdr:rowOff>
    </xdr:to>
    <xdr:pic>
      <xdr:nvPicPr>
        <xdr:cNvPr id="50" name="그림 4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82163" y="8063752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14</xdr:col>
      <xdr:colOff>813544</xdr:colOff>
      <xdr:row>52</xdr:row>
      <xdr:rowOff>73958</xdr:rowOff>
    </xdr:from>
    <xdr:to>
      <xdr:col>14</xdr:col>
      <xdr:colOff>956419</xdr:colOff>
      <xdr:row>52</xdr:row>
      <xdr:rowOff>188258</xdr:rowOff>
    </xdr:to>
    <xdr:pic>
      <xdr:nvPicPr>
        <xdr:cNvPr id="51" name="그림 50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82162" y="9038664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14</xdr:col>
      <xdr:colOff>809062</xdr:colOff>
      <xdr:row>56</xdr:row>
      <xdr:rowOff>91887</xdr:rowOff>
    </xdr:from>
    <xdr:to>
      <xdr:col>14</xdr:col>
      <xdr:colOff>951937</xdr:colOff>
      <xdr:row>56</xdr:row>
      <xdr:rowOff>206187</xdr:rowOff>
    </xdr:to>
    <xdr:pic>
      <xdr:nvPicPr>
        <xdr:cNvPr id="52" name="그림 5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77680" y="10042711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16</xdr:col>
      <xdr:colOff>869574</xdr:colOff>
      <xdr:row>44</xdr:row>
      <xdr:rowOff>73958</xdr:rowOff>
    </xdr:from>
    <xdr:to>
      <xdr:col>16</xdr:col>
      <xdr:colOff>1012449</xdr:colOff>
      <xdr:row>44</xdr:row>
      <xdr:rowOff>188258</xdr:rowOff>
    </xdr:to>
    <xdr:pic>
      <xdr:nvPicPr>
        <xdr:cNvPr id="53" name="그림 5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44898" y="7066429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16</xdr:col>
      <xdr:colOff>865091</xdr:colOff>
      <xdr:row>52</xdr:row>
      <xdr:rowOff>69476</xdr:rowOff>
    </xdr:from>
    <xdr:to>
      <xdr:col>16</xdr:col>
      <xdr:colOff>1007966</xdr:colOff>
      <xdr:row>52</xdr:row>
      <xdr:rowOff>183776</xdr:rowOff>
    </xdr:to>
    <xdr:pic>
      <xdr:nvPicPr>
        <xdr:cNvPr id="55" name="그림 5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40415" y="9034182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16</xdr:col>
      <xdr:colOff>860609</xdr:colOff>
      <xdr:row>56</xdr:row>
      <xdr:rowOff>87405</xdr:rowOff>
    </xdr:from>
    <xdr:to>
      <xdr:col>16</xdr:col>
      <xdr:colOff>1003484</xdr:colOff>
      <xdr:row>56</xdr:row>
      <xdr:rowOff>201705</xdr:rowOff>
    </xdr:to>
    <xdr:pic>
      <xdr:nvPicPr>
        <xdr:cNvPr id="56" name="그림 5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35933" y="10038229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3</xdr:col>
      <xdr:colOff>681317</xdr:colOff>
      <xdr:row>60</xdr:row>
      <xdr:rowOff>64995</xdr:rowOff>
    </xdr:from>
    <xdr:to>
      <xdr:col>3</xdr:col>
      <xdr:colOff>824192</xdr:colOff>
      <xdr:row>60</xdr:row>
      <xdr:rowOff>179295</xdr:rowOff>
    </xdr:to>
    <xdr:pic>
      <xdr:nvPicPr>
        <xdr:cNvPr id="57" name="그림 56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0729" y="11001936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6</xdr:col>
      <xdr:colOff>710452</xdr:colOff>
      <xdr:row>60</xdr:row>
      <xdr:rowOff>71718</xdr:rowOff>
    </xdr:from>
    <xdr:to>
      <xdr:col>6</xdr:col>
      <xdr:colOff>853327</xdr:colOff>
      <xdr:row>60</xdr:row>
      <xdr:rowOff>186018</xdr:rowOff>
    </xdr:to>
    <xdr:pic>
      <xdr:nvPicPr>
        <xdr:cNvPr id="58" name="그림 5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4305" y="11008659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3</xdr:col>
      <xdr:colOff>67236</xdr:colOff>
      <xdr:row>35</xdr:row>
      <xdr:rowOff>33618</xdr:rowOff>
    </xdr:from>
    <xdr:to>
      <xdr:col>3</xdr:col>
      <xdr:colOff>438711</xdr:colOff>
      <xdr:row>35</xdr:row>
      <xdr:rowOff>195543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46295" y="5154706"/>
          <a:ext cx="371475" cy="161925"/>
        </a:xfrm>
        <a:prstGeom prst="rect">
          <a:avLst/>
        </a:prstGeom>
      </xdr:spPr>
    </xdr:pic>
    <xdr:clientData/>
  </xdr:twoCellAnchor>
  <xdr:twoCellAnchor>
    <xdr:from>
      <xdr:col>6</xdr:col>
      <xdr:colOff>507627</xdr:colOff>
      <xdr:row>3</xdr:row>
      <xdr:rowOff>56028</xdr:rowOff>
    </xdr:from>
    <xdr:to>
      <xdr:col>7</xdr:col>
      <xdr:colOff>739588</xdr:colOff>
      <xdr:row>5</xdr:row>
      <xdr:rowOff>78441</xdr:rowOff>
    </xdr:to>
    <xdr:grpSp>
      <xdr:nvGrpSpPr>
        <xdr:cNvPr id="13" name="그룹 12"/>
        <xdr:cNvGrpSpPr/>
      </xdr:nvGrpSpPr>
      <xdr:grpSpPr>
        <a:xfrm>
          <a:off x="5942480" y="649940"/>
          <a:ext cx="1240490" cy="403413"/>
          <a:chOff x="13110885" y="537882"/>
          <a:chExt cx="1165409" cy="412868"/>
        </a:xfrm>
      </xdr:grpSpPr>
      <xdr:pic>
        <xdr:nvPicPr>
          <xdr:cNvPr id="10" name="그림 9"/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110885" y="537882"/>
            <a:ext cx="1165409" cy="412868"/>
          </a:xfrm>
          <a:prstGeom prst="rect">
            <a:avLst/>
          </a:prstGeom>
        </xdr:spPr>
      </xdr:pic>
      <xdr:sp macro="" textlink="">
        <xdr:nvSpPr>
          <xdr:cNvPr id="62" name="TextBox 61"/>
          <xdr:cNvSpPr txBox="1"/>
        </xdr:nvSpPr>
        <xdr:spPr>
          <a:xfrm>
            <a:off x="13199716" y="580983"/>
            <a:ext cx="1021566" cy="2633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ko-KR" altLang="en-US" sz="1100" b="1">
                <a:solidFill>
                  <a:schemeClr val="bg1"/>
                </a:solidFill>
              </a:rPr>
              <a:t>근무계획변경</a:t>
            </a:r>
            <a:endParaRPr lang="en-US" altLang="ko-KR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 editAs="oneCell">
    <xdr:from>
      <xdr:col>2</xdr:col>
      <xdr:colOff>874059</xdr:colOff>
      <xdr:row>45</xdr:row>
      <xdr:rowOff>67235</xdr:rowOff>
    </xdr:from>
    <xdr:to>
      <xdr:col>2</xdr:col>
      <xdr:colOff>1016934</xdr:colOff>
      <xdr:row>45</xdr:row>
      <xdr:rowOff>181535</xdr:rowOff>
    </xdr:to>
    <xdr:pic>
      <xdr:nvPicPr>
        <xdr:cNvPr id="59" name="그림 5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9765" y="7306235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3</xdr:col>
      <xdr:colOff>768724</xdr:colOff>
      <xdr:row>45</xdr:row>
      <xdr:rowOff>62753</xdr:rowOff>
    </xdr:from>
    <xdr:to>
      <xdr:col>3</xdr:col>
      <xdr:colOff>911599</xdr:colOff>
      <xdr:row>45</xdr:row>
      <xdr:rowOff>177053</xdr:rowOff>
    </xdr:to>
    <xdr:pic>
      <xdr:nvPicPr>
        <xdr:cNvPr id="60" name="그림 5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47783" y="7301753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2</xdr:col>
      <xdr:colOff>880782</xdr:colOff>
      <xdr:row>49</xdr:row>
      <xdr:rowOff>73959</xdr:rowOff>
    </xdr:from>
    <xdr:to>
      <xdr:col>2</xdr:col>
      <xdr:colOff>1023657</xdr:colOff>
      <xdr:row>49</xdr:row>
      <xdr:rowOff>188259</xdr:rowOff>
    </xdr:to>
    <xdr:pic>
      <xdr:nvPicPr>
        <xdr:cNvPr id="61" name="그림 60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6488" y="8299077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3</xdr:col>
      <xdr:colOff>775447</xdr:colOff>
      <xdr:row>49</xdr:row>
      <xdr:rowOff>69477</xdr:rowOff>
    </xdr:from>
    <xdr:to>
      <xdr:col>3</xdr:col>
      <xdr:colOff>918322</xdr:colOff>
      <xdr:row>49</xdr:row>
      <xdr:rowOff>183777</xdr:rowOff>
    </xdr:to>
    <xdr:pic>
      <xdr:nvPicPr>
        <xdr:cNvPr id="63" name="그림 6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54506" y="8294595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2</xdr:col>
      <xdr:colOff>865094</xdr:colOff>
      <xdr:row>57</xdr:row>
      <xdr:rowOff>69477</xdr:rowOff>
    </xdr:from>
    <xdr:to>
      <xdr:col>2</xdr:col>
      <xdr:colOff>1007969</xdr:colOff>
      <xdr:row>57</xdr:row>
      <xdr:rowOff>183777</xdr:rowOff>
    </xdr:to>
    <xdr:pic>
      <xdr:nvPicPr>
        <xdr:cNvPr id="64" name="그림 6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0800" y="10266830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3</xdr:col>
      <xdr:colOff>759759</xdr:colOff>
      <xdr:row>57</xdr:row>
      <xdr:rowOff>64995</xdr:rowOff>
    </xdr:from>
    <xdr:to>
      <xdr:col>3</xdr:col>
      <xdr:colOff>902634</xdr:colOff>
      <xdr:row>57</xdr:row>
      <xdr:rowOff>179295</xdr:rowOff>
    </xdr:to>
    <xdr:pic>
      <xdr:nvPicPr>
        <xdr:cNvPr id="65" name="그림 6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38818" y="10262348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2</xdr:col>
      <xdr:colOff>871818</xdr:colOff>
      <xdr:row>61</xdr:row>
      <xdr:rowOff>76200</xdr:rowOff>
    </xdr:from>
    <xdr:to>
      <xdr:col>2</xdr:col>
      <xdr:colOff>1014693</xdr:colOff>
      <xdr:row>61</xdr:row>
      <xdr:rowOff>190500</xdr:rowOff>
    </xdr:to>
    <xdr:pic>
      <xdr:nvPicPr>
        <xdr:cNvPr id="66" name="그림 6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7524" y="11259671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3</xdr:col>
      <xdr:colOff>766483</xdr:colOff>
      <xdr:row>61</xdr:row>
      <xdr:rowOff>71718</xdr:rowOff>
    </xdr:from>
    <xdr:to>
      <xdr:col>3</xdr:col>
      <xdr:colOff>909358</xdr:colOff>
      <xdr:row>61</xdr:row>
      <xdr:rowOff>186018</xdr:rowOff>
    </xdr:to>
    <xdr:pic>
      <xdr:nvPicPr>
        <xdr:cNvPr id="67" name="그림 66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45542" y="11255189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4</xdr:col>
      <xdr:colOff>918883</xdr:colOff>
      <xdr:row>45</xdr:row>
      <xdr:rowOff>82923</xdr:rowOff>
    </xdr:from>
    <xdr:to>
      <xdr:col>4</xdr:col>
      <xdr:colOff>1061758</xdr:colOff>
      <xdr:row>45</xdr:row>
      <xdr:rowOff>197223</xdr:rowOff>
    </xdr:to>
    <xdr:pic>
      <xdr:nvPicPr>
        <xdr:cNvPr id="68" name="그림 6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0442" y="7321923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6</xdr:col>
      <xdr:colOff>723903</xdr:colOff>
      <xdr:row>45</xdr:row>
      <xdr:rowOff>78441</xdr:rowOff>
    </xdr:from>
    <xdr:to>
      <xdr:col>6</xdr:col>
      <xdr:colOff>866778</xdr:colOff>
      <xdr:row>45</xdr:row>
      <xdr:rowOff>192741</xdr:rowOff>
    </xdr:to>
    <xdr:pic>
      <xdr:nvPicPr>
        <xdr:cNvPr id="69" name="그림 6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7756" y="7317441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4</xdr:col>
      <xdr:colOff>903195</xdr:colOff>
      <xdr:row>49</xdr:row>
      <xdr:rowOff>78440</xdr:rowOff>
    </xdr:from>
    <xdr:to>
      <xdr:col>4</xdr:col>
      <xdr:colOff>1046070</xdr:colOff>
      <xdr:row>49</xdr:row>
      <xdr:rowOff>192740</xdr:rowOff>
    </xdr:to>
    <xdr:pic>
      <xdr:nvPicPr>
        <xdr:cNvPr id="70" name="그림 6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4754" y="8303558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6</xdr:col>
      <xdr:colOff>708215</xdr:colOff>
      <xdr:row>49</xdr:row>
      <xdr:rowOff>73958</xdr:rowOff>
    </xdr:from>
    <xdr:to>
      <xdr:col>6</xdr:col>
      <xdr:colOff>851090</xdr:colOff>
      <xdr:row>49</xdr:row>
      <xdr:rowOff>188258</xdr:rowOff>
    </xdr:to>
    <xdr:pic>
      <xdr:nvPicPr>
        <xdr:cNvPr id="71" name="그림 70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2068" y="8299076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4</xdr:col>
      <xdr:colOff>909919</xdr:colOff>
      <xdr:row>57</xdr:row>
      <xdr:rowOff>85163</xdr:rowOff>
    </xdr:from>
    <xdr:to>
      <xdr:col>4</xdr:col>
      <xdr:colOff>1052794</xdr:colOff>
      <xdr:row>57</xdr:row>
      <xdr:rowOff>199463</xdr:rowOff>
    </xdr:to>
    <xdr:pic>
      <xdr:nvPicPr>
        <xdr:cNvPr id="72" name="그림 7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1478" y="10282516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6</xdr:col>
      <xdr:colOff>714939</xdr:colOff>
      <xdr:row>57</xdr:row>
      <xdr:rowOff>80681</xdr:rowOff>
    </xdr:from>
    <xdr:to>
      <xdr:col>6</xdr:col>
      <xdr:colOff>857814</xdr:colOff>
      <xdr:row>57</xdr:row>
      <xdr:rowOff>194981</xdr:rowOff>
    </xdr:to>
    <xdr:pic>
      <xdr:nvPicPr>
        <xdr:cNvPr id="73" name="그림 7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8792" y="10278034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4</xdr:col>
      <xdr:colOff>916642</xdr:colOff>
      <xdr:row>61</xdr:row>
      <xdr:rowOff>69475</xdr:rowOff>
    </xdr:from>
    <xdr:to>
      <xdr:col>4</xdr:col>
      <xdr:colOff>1059517</xdr:colOff>
      <xdr:row>61</xdr:row>
      <xdr:rowOff>183775</xdr:rowOff>
    </xdr:to>
    <xdr:pic>
      <xdr:nvPicPr>
        <xdr:cNvPr id="74" name="그림 7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01" y="11252946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6</xdr:col>
      <xdr:colOff>721662</xdr:colOff>
      <xdr:row>61</xdr:row>
      <xdr:rowOff>64993</xdr:rowOff>
    </xdr:from>
    <xdr:to>
      <xdr:col>6</xdr:col>
      <xdr:colOff>864537</xdr:colOff>
      <xdr:row>61</xdr:row>
      <xdr:rowOff>179293</xdr:rowOff>
    </xdr:to>
    <xdr:pic>
      <xdr:nvPicPr>
        <xdr:cNvPr id="75" name="그림 7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5515" y="11248464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7</xdr:col>
      <xdr:colOff>844924</xdr:colOff>
      <xdr:row>45</xdr:row>
      <xdr:rowOff>76199</xdr:rowOff>
    </xdr:from>
    <xdr:to>
      <xdr:col>7</xdr:col>
      <xdr:colOff>987799</xdr:colOff>
      <xdr:row>45</xdr:row>
      <xdr:rowOff>190499</xdr:rowOff>
    </xdr:to>
    <xdr:pic>
      <xdr:nvPicPr>
        <xdr:cNvPr id="76" name="그림 7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2483" y="7315199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8</xdr:col>
      <xdr:colOff>952503</xdr:colOff>
      <xdr:row>45</xdr:row>
      <xdr:rowOff>71717</xdr:rowOff>
    </xdr:from>
    <xdr:to>
      <xdr:col>8</xdr:col>
      <xdr:colOff>1095378</xdr:colOff>
      <xdr:row>45</xdr:row>
      <xdr:rowOff>186017</xdr:rowOff>
    </xdr:to>
    <xdr:pic>
      <xdr:nvPicPr>
        <xdr:cNvPr id="77" name="그림 76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89797" y="7310717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7</xdr:col>
      <xdr:colOff>1075768</xdr:colOff>
      <xdr:row>49</xdr:row>
      <xdr:rowOff>60510</xdr:rowOff>
    </xdr:from>
    <xdr:to>
      <xdr:col>7</xdr:col>
      <xdr:colOff>1218643</xdr:colOff>
      <xdr:row>49</xdr:row>
      <xdr:rowOff>174810</xdr:rowOff>
    </xdr:to>
    <xdr:pic>
      <xdr:nvPicPr>
        <xdr:cNvPr id="78" name="그림 7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19150" y="13003304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8</xdr:col>
      <xdr:colOff>936815</xdr:colOff>
      <xdr:row>49</xdr:row>
      <xdr:rowOff>78440</xdr:rowOff>
    </xdr:from>
    <xdr:to>
      <xdr:col>8</xdr:col>
      <xdr:colOff>1079690</xdr:colOff>
      <xdr:row>49</xdr:row>
      <xdr:rowOff>192740</xdr:rowOff>
    </xdr:to>
    <xdr:pic>
      <xdr:nvPicPr>
        <xdr:cNvPr id="79" name="그림 7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74109" y="8303558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7</xdr:col>
      <xdr:colOff>835959</xdr:colOff>
      <xdr:row>53</xdr:row>
      <xdr:rowOff>78440</xdr:rowOff>
    </xdr:from>
    <xdr:to>
      <xdr:col>7</xdr:col>
      <xdr:colOff>978834</xdr:colOff>
      <xdr:row>53</xdr:row>
      <xdr:rowOff>192740</xdr:rowOff>
    </xdr:to>
    <xdr:pic>
      <xdr:nvPicPr>
        <xdr:cNvPr id="80" name="그림 7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3518" y="9289675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8</xdr:col>
      <xdr:colOff>943538</xdr:colOff>
      <xdr:row>53</xdr:row>
      <xdr:rowOff>73958</xdr:rowOff>
    </xdr:from>
    <xdr:to>
      <xdr:col>8</xdr:col>
      <xdr:colOff>1086413</xdr:colOff>
      <xdr:row>53</xdr:row>
      <xdr:rowOff>188258</xdr:rowOff>
    </xdr:to>
    <xdr:pic>
      <xdr:nvPicPr>
        <xdr:cNvPr id="81" name="그림 80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80832" y="9285193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7</xdr:col>
      <xdr:colOff>820270</xdr:colOff>
      <xdr:row>57</xdr:row>
      <xdr:rowOff>73957</xdr:rowOff>
    </xdr:from>
    <xdr:to>
      <xdr:col>7</xdr:col>
      <xdr:colOff>963145</xdr:colOff>
      <xdr:row>57</xdr:row>
      <xdr:rowOff>188257</xdr:rowOff>
    </xdr:to>
    <xdr:pic>
      <xdr:nvPicPr>
        <xdr:cNvPr id="82" name="그림 8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7829" y="10271310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8</xdr:col>
      <xdr:colOff>927849</xdr:colOff>
      <xdr:row>57</xdr:row>
      <xdr:rowOff>69475</xdr:rowOff>
    </xdr:from>
    <xdr:to>
      <xdr:col>8</xdr:col>
      <xdr:colOff>1070724</xdr:colOff>
      <xdr:row>57</xdr:row>
      <xdr:rowOff>183775</xdr:rowOff>
    </xdr:to>
    <xdr:pic>
      <xdr:nvPicPr>
        <xdr:cNvPr id="83" name="그림 8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65143" y="10266828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9</xdr:col>
      <xdr:colOff>860611</xdr:colOff>
      <xdr:row>45</xdr:row>
      <xdr:rowOff>69475</xdr:rowOff>
    </xdr:from>
    <xdr:to>
      <xdr:col>9</xdr:col>
      <xdr:colOff>1003486</xdr:colOff>
      <xdr:row>45</xdr:row>
      <xdr:rowOff>183775</xdr:rowOff>
    </xdr:to>
    <xdr:pic>
      <xdr:nvPicPr>
        <xdr:cNvPr id="84" name="그림 8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52111" y="7308475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10</xdr:col>
      <xdr:colOff>833718</xdr:colOff>
      <xdr:row>45</xdr:row>
      <xdr:rowOff>64993</xdr:rowOff>
    </xdr:from>
    <xdr:to>
      <xdr:col>10</xdr:col>
      <xdr:colOff>976593</xdr:colOff>
      <xdr:row>45</xdr:row>
      <xdr:rowOff>179293</xdr:rowOff>
    </xdr:to>
    <xdr:pic>
      <xdr:nvPicPr>
        <xdr:cNvPr id="85" name="그림 8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78571" y="7303993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9</xdr:col>
      <xdr:colOff>867334</xdr:colOff>
      <xdr:row>53</xdr:row>
      <xdr:rowOff>64993</xdr:rowOff>
    </xdr:from>
    <xdr:to>
      <xdr:col>9</xdr:col>
      <xdr:colOff>1010209</xdr:colOff>
      <xdr:row>53</xdr:row>
      <xdr:rowOff>179293</xdr:rowOff>
    </xdr:to>
    <xdr:pic>
      <xdr:nvPicPr>
        <xdr:cNvPr id="86" name="그림 8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58834" y="9276228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10</xdr:col>
      <xdr:colOff>840441</xdr:colOff>
      <xdr:row>53</xdr:row>
      <xdr:rowOff>60511</xdr:rowOff>
    </xdr:from>
    <xdr:to>
      <xdr:col>10</xdr:col>
      <xdr:colOff>983316</xdr:colOff>
      <xdr:row>53</xdr:row>
      <xdr:rowOff>174811</xdr:rowOff>
    </xdr:to>
    <xdr:pic>
      <xdr:nvPicPr>
        <xdr:cNvPr id="87" name="그림 86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85294" y="9271746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9</xdr:col>
      <xdr:colOff>851646</xdr:colOff>
      <xdr:row>57</xdr:row>
      <xdr:rowOff>82923</xdr:rowOff>
    </xdr:from>
    <xdr:to>
      <xdr:col>9</xdr:col>
      <xdr:colOff>994521</xdr:colOff>
      <xdr:row>57</xdr:row>
      <xdr:rowOff>197223</xdr:rowOff>
    </xdr:to>
    <xdr:pic>
      <xdr:nvPicPr>
        <xdr:cNvPr id="88" name="그림 8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3146" y="10280276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10</xdr:col>
      <xdr:colOff>824753</xdr:colOff>
      <xdr:row>57</xdr:row>
      <xdr:rowOff>78441</xdr:rowOff>
    </xdr:from>
    <xdr:to>
      <xdr:col>10</xdr:col>
      <xdr:colOff>967628</xdr:colOff>
      <xdr:row>57</xdr:row>
      <xdr:rowOff>192741</xdr:rowOff>
    </xdr:to>
    <xdr:pic>
      <xdr:nvPicPr>
        <xdr:cNvPr id="89" name="그림 8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69606" y="10275794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11</xdr:col>
      <xdr:colOff>813545</xdr:colOff>
      <xdr:row>45</xdr:row>
      <xdr:rowOff>78440</xdr:rowOff>
    </xdr:from>
    <xdr:to>
      <xdr:col>11</xdr:col>
      <xdr:colOff>956420</xdr:colOff>
      <xdr:row>45</xdr:row>
      <xdr:rowOff>192740</xdr:rowOff>
    </xdr:to>
    <xdr:pic>
      <xdr:nvPicPr>
        <xdr:cNvPr id="90" name="그림 8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25516" y="8314764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12</xdr:col>
      <xdr:colOff>831476</xdr:colOff>
      <xdr:row>45</xdr:row>
      <xdr:rowOff>73958</xdr:rowOff>
    </xdr:from>
    <xdr:to>
      <xdr:col>12</xdr:col>
      <xdr:colOff>974351</xdr:colOff>
      <xdr:row>45</xdr:row>
      <xdr:rowOff>188258</xdr:rowOff>
    </xdr:to>
    <xdr:pic>
      <xdr:nvPicPr>
        <xdr:cNvPr id="91" name="그림 90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83035" y="7312958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11</xdr:col>
      <xdr:colOff>853887</xdr:colOff>
      <xdr:row>49</xdr:row>
      <xdr:rowOff>85163</xdr:rowOff>
    </xdr:from>
    <xdr:to>
      <xdr:col>11</xdr:col>
      <xdr:colOff>996762</xdr:colOff>
      <xdr:row>49</xdr:row>
      <xdr:rowOff>199463</xdr:rowOff>
    </xdr:to>
    <xdr:pic>
      <xdr:nvPicPr>
        <xdr:cNvPr id="92" name="그림 9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52093" y="8310281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12</xdr:col>
      <xdr:colOff>826994</xdr:colOff>
      <xdr:row>49</xdr:row>
      <xdr:rowOff>80681</xdr:rowOff>
    </xdr:from>
    <xdr:to>
      <xdr:col>12</xdr:col>
      <xdr:colOff>969869</xdr:colOff>
      <xdr:row>49</xdr:row>
      <xdr:rowOff>194981</xdr:rowOff>
    </xdr:to>
    <xdr:pic>
      <xdr:nvPicPr>
        <xdr:cNvPr id="93" name="그림 9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78553" y="8305799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11</xdr:col>
      <xdr:colOff>860610</xdr:colOff>
      <xdr:row>53</xdr:row>
      <xdr:rowOff>69476</xdr:rowOff>
    </xdr:from>
    <xdr:to>
      <xdr:col>11</xdr:col>
      <xdr:colOff>1003485</xdr:colOff>
      <xdr:row>53</xdr:row>
      <xdr:rowOff>183776</xdr:rowOff>
    </xdr:to>
    <xdr:pic>
      <xdr:nvPicPr>
        <xdr:cNvPr id="94" name="그림 9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58816" y="9280711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12</xdr:col>
      <xdr:colOff>833717</xdr:colOff>
      <xdr:row>53</xdr:row>
      <xdr:rowOff>64994</xdr:rowOff>
    </xdr:from>
    <xdr:to>
      <xdr:col>12</xdr:col>
      <xdr:colOff>976592</xdr:colOff>
      <xdr:row>53</xdr:row>
      <xdr:rowOff>179294</xdr:rowOff>
    </xdr:to>
    <xdr:pic>
      <xdr:nvPicPr>
        <xdr:cNvPr id="95" name="그림 9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85276" y="9276229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11</xdr:col>
      <xdr:colOff>856127</xdr:colOff>
      <xdr:row>57</xdr:row>
      <xdr:rowOff>76200</xdr:rowOff>
    </xdr:from>
    <xdr:to>
      <xdr:col>11</xdr:col>
      <xdr:colOff>999002</xdr:colOff>
      <xdr:row>57</xdr:row>
      <xdr:rowOff>190500</xdr:rowOff>
    </xdr:to>
    <xdr:pic>
      <xdr:nvPicPr>
        <xdr:cNvPr id="96" name="그림 9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54333" y="10273553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12</xdr:col>
      <xdr:colOff>829234</xdr:colOff>
      <xdr:row>57</xdr:row>
      <xdr:rowOff>71718</xdr:rowOff>
    </xdr:from>
    <xdr:to>
      <xdr:col>12</xdr:col>
      <xdr:colOff>972109</xdr:colOff>
      <xdr:row>57</xdr:row>
      <xdr:rowOff>186018</xdr:rowOff>
    </xdr:to>
    <xdr:pic>
      <xdr:nvPicPr>
        <xdr:cNvPr id="97" name="그림 96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80793" y="10269071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13</xdr:col>
      <xdr:colOff>862850</xdr:colOff>
      <xdr:row>45</xdr:row>
      <xdr:rowOff>60511</xdr:rowOff>
    </xdr:from>
    <xdr:to>
      <xdr:col>13</xdr:col>
      <xdr:colOff>1005725</xdr:colOff>
      <xdr:row>45</xdr:row>
      <xdr:rowOff>174811</xdr:rowOff>
    </xdr:to>
    <xdr:pic>
      <xdr:nvPicPr>
        <xdr:cNvPr id="98" name="그림 9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67762" y="7299511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14</xdr:col>
      <xdr:colOff>835957</xdr:colOff>
      <xdr:row>45</xdr:row>
      <xdr:rowOff>56029</xdr:rowOff>
    </xdr:from>
    <xdr:to>
      <xdr:col>14</xdr:col>
      <xdr:colOff>978832</xdr:colOff>
      <xdr:row>45</xdr:row>
      <xdr:rowOff>170329</xdr:rowOff>
    </xdr:to>
    <xdr:pic>
      <xdr:nvPicPr>
        <xdr:cNvPr id="99" name="그림 9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94222" y="7295029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13</xdr:col>
      <xdr:colOff>835955</xdr:colOff>
      <xdr:row>49</xdr:row>
      <xdr:rowOff>78440</xdr:rowOff>
    </xdr:from>
    <xdr:to>
      <xdr:col>13</xdr:col>
      <xdr:colOff>978830</xdr:colOff>
      <xdr:row>49</xdr:row>
      <xdr:rowOff>192740</xdr:rowOff>
    </xdr:to>
    <xdr:pic>
      <xdr:nvPicPr>
        <xdr:cNvPr id="100" name="그림 9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40867" y="8303558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14</xdr:col>
      <xdr:colOff>809062</xdr:colOff>
      <xdr:row>49</xdr:row>
      <xdr:rowOff>73958</xdr:rowOff>
    </xdr:from>
    <xdr:to>
      <xdr:col>14</xdr:col>
      <xdr:colOff>951937</xdr:colOff>
      <xdr:row>49</xdr:row>
      <xdr:rowOff>188258</xdr:rowOff>
    </xdr:to>
    <xdr:pic>
      <xdr:nvPicPr>
        <xdr:cNvPr id="101" name="그림 100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67327" y="8299076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13</xdr:col>
      <xdr:colOff>831473</xdr:colOff>
      <xdr:row>53</xdr:row>
      <xdr:rowOff>73958</xdr:rowOff>
    </xdr:from>
    <xdr:to>
      <xdr:col>13</xdr:col>
      <xdr:colOff>974348</xdr:colOff>
      <xdr:row>53</xdr:row>
      <xdr:rowOff>188258</xdr:rowOff>
    </xdr:to>
    <xdr:pic>
      <xdr:nvPicPr>
        <xdr:cNvPr id="102" name="그림 10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36385" y="9285193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14</xdr:col>
      <xdr:colOff>804580</xdr:colOff>
      <xdr:row>53</xdr:row>
      <xdr:rowOff>69476</xdr:rowOff>
    </xdr:from>
    <xdr:to>
      <xdr:col>14</xdr:col>
      <xdr:colOff>947455</xdr:colOff>
      <xdr:row>53</xdr:row>
      <xdr:rowOff>183776</xdr:rowOff>
    </xdr:to>
    <xdr:pic>
      <xdr:nvPicPr>
        <xdr:cNvPr id="103" name="그림 10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62845" y="9280711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13</xdr:col>
      <xdr:colOff>826991</xdr:colOff>
      <xdr:row>57</xdr:row>
      <xdr:rowOff>69476</xdr:rowOff>
    </xdr:from>
    <xdr:to>
      <xdr:col>13</xdr:col>
      <xdr:colOff>969866</xdr:colOff>
      <xdr:row>57</xdr:row>
      <xdr:rowOff>183776</xdr:rowOff>
    </xdr:to>
    <xdr:pic>
      <xdr:nvPicPr>
        <xdr:cNvPr id="104" name="그림 10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31903" y="10266829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14</xdr:col>
      <xdr:colOff>800098</xdr:colOff>
      <xdr:row>57</xdr:row>
      <xdr:rowOff>64994</xdr:rowOff>
    </xdr:from>
    <xdr:to>
      <xdr:col>14</xdr:col>
      <xdr:colOff>942973</xdr:colOff>
      <xdr:row>57</xdr:row>
      <xdr:rowOff>179294</xdr:rowOff>
    </xdr:to>
    <xdr:pic>
      <xdr:nvPicPr>
        <xdr:cNvPr id="105" name="그림 10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58363" y="10262347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15</xdr:col>
      <xdr:colOff>900950</xdr:colOff>
      <xdr:row>45</xdr:row>
      <xdr:rowOff>76200</xdr:rowOff>
    </xdr:from>
    <xdr:to>
      <xdr:col>15</xdr:col>
      <xdr:colOff>1043825</xdr:colOff>
      <xdr:row>45</xdr:row>
      <xdr:rowOff>190500</xdr:rowOff>
    </xdr:to>
    <xdr:pic>
      <xdr:nvPicPr>
        <xdr:cNvPr id="106" name="그림 10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12568" y="7315200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16</xdr:col>
      <xdr:colOff>874057</xdr:colOff>
      <xdr:row>45</xdr:row>
      <xdr:rowOff>71718</xdr:rowOff>
    </xdr:from>
    <xdr:to>
      <xdr:col>16</xdr:col>
      <xdr:colOff>1016932</xdr:colOff>
      <xdr:row>45</xdr:row>
      <xdr:rowOff>186018</xdr:rowOff>
    </xdr:to>
    <xdr:pic>
      <xdr:nvPicPr>
        <xdr:cNvPr id="107" name="그림 106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9028" y="7310718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15</xdr:col>
      <xdr:colOff>886943</xdr:colOff>
      <xdr:row>49</xdr:row>
      <xdr:rowOff>60511</xdr:rowOff>
    </xdr:from>
    <xdr:to>
      <xdr:col>15</xdr:col>
      <xdr:colOff>1029818</xdr:colOff>
      <xdr:row>49</xdr:row>
      <xdr:rowOff>174811</xdr:rowOff>
    </xdr:to>
    <xdr:pic>
      <xdr:nvPicPr>
        <xdr:cNvPr id="108" name="그림 10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98561" y="8285629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16</xdr:col>
      <xdr:colOff>847163</xdr:colOff>
      <xdr:row>49</xdr:row>
      <xdr:rowOff>56029</xdr:rowOff>
    </xdr:from>
    <xdr:to>
      <xdr:col>16</xdr:col>
      <xdr:colOff>990038</xdr:colOff>
      <xdr:row>49</xdr:row>
      <xdr:rowOff>170329</xdr:rowOff>
    </xdr:to>
    <xdr:pic>
      <xdr:nvPicPr>
        <xdr:cNvPr id="109" name="그림 10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12134" y="8281147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15</xdr:col>
      <xdr:colOff>882460</xdr:colOff>
      <xdr:row>53</xdr:row>
      <xdr:rowOff>78441</xdr:rowOff>
    </xdr:from>
    <xdr:to>
      <xdr:col>15</xdr:col>
      <xdr:colOff>1025335</xdr:colOff>
      <xdr:row>53</xdr:row>
      <xdr:rowOff>192741</xdr:rowOff>
    </xdr:to>
    <xdr:pic>
      <xdr:nvPicPr>
        <xdr:cNvPr id="110" name="그림 10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94078" y="9289676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16</xdr:col>
      <xdr:colOff>865092</xdr:colOff>
      <xdr:row>53</xdr:row>
      <xdr:rowOff>73959</xdr:rowOff>
    </xdr:from>
    <xdr:to>
      <xdr:col>16</xdr:col>
      <xdr:colOff>1007967</xdr:colOff>
      <xdr:row>53</xdr:row>
      <xdr:rowOff>188259</xdr:rowOff>
    </xdr:to>
    <xdr:pic>
      <xdr:nvPicPr>
        <xdr:cNvPr id="111" name="그림 110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063" y="9285194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15</xdr:col>
      <xdr:colOff>866772</xdr:colOff>
      <xdr:row>57</xdr:row>
      <xdr:rowOff>73959</xdr:rowOff>
    </xdr:from>
    <xdr:to>
      <xdr:col>15</xdr:col>
      <xdr:colOff>1009647</xdr:colOff>
      <xdr:row>57</xdr:row>
      <xdr:rowOff>188259</xdr:rowOff>
    </xdr:to>
    <xdr:pic>
      <xdr:nvPicPr>
        <xdr:cNvPr id="112" name="그림 11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78390" y="10271312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16</xdr:col>
      <xdr:colOff>849404</xdr:colOff>
      <xdr:row>57</xdr:row>
      <xdr:rowOff>69477</xdr:rowOff>
    </xdr:from>
    <xdr:to>
      <xdr:col>16</xdr:col>
      <xdr:colOff>992279</xdr:colOff>
      <xdr:row>57</xdr:row>
      <xdr:rowOff>183777</xdr:rowOff>
    </xdr:to>
    <xdr:pic>
      <xdr:nvPicPr>
        <xdr:cNvPr id="113" name="그림 11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14375" y="10266830"/>
          <a:ext cx="142875" cy="114300"/>
        </a:xfrm>
        <a:prstGeom prst="rect">
          <a:avLst/>
        </a:prstGeom>
      </xdr:spPr>
    </xdr:pic>
    <xdr:clientData/>
  </xdr:twoCellAnchor>
  <xdr:oneCellAnchor>
    <xdr:from>
      <xdr:col>2</xdr:col>
      <xdr:colOff>896472</xdr:colOff>
      <xdr:row>15</xdr:row>
      <xdr:rowOff>67236</xdr:rowOff>
    </xdr:from>
    <xdr:ext cx="133350" cy="142875"/>
    <xdr:pic>
      <xdr:nvPicPr>
        <xdr:cNvPr id="120" name="그림 11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7325" y="2667001"/>
          <a:ext cx="133350" cy="142875"/>
        </a:xfrm>
        <a:prstGeom prst="rect">
          <a:avLst/>
        </a:prstGeom>
      </xdr:spPr>
    </xdr:pic>
    <xdr:clientData/>
  </xdr:oneCellAnchor>
  <xdr:twoCellAnchor>
    <xdr:from>
      <xdr:col>2</xdr:col>
      <xdr:colOff>44824</xdr:colOff>
      <xdr:row>15</xdr:row>
      <xdr:rowOff>33618</xdr:rowOff>
    </xdr:from>
    <xdr:to>
      <xdr:col>2</xdr:col>
      <xdr:colOff>874060</xdr:colOff>
      <xdr:row>15</xdr:row>
      <xdr:rowOff>246530</xdr:rowOff>
    </xdr:to>
    <xdr:sp macro="" textlink="">
      <xdr:nvSpPr>
        <xdr:cNvPr id="121" name="직사각형 120"/>
        <xdr:cNvSpPr/>
      </xdr:nvSpPr>
      <xdr:spPr bwMode="auto">
        <a:xfrm>
          <a:off x="3955677" y="2633383"/>
          <a:ext cx="829236" cy="212912"/>
        </a:xfrm>
        <a:prstGeom prst="rect">
          <a:avLst/>
        </a:prstGeom>
        <a:noFill/>
        <a:ln w="9525" cap="flat" cmpd="sng" algn="ctr">
          <a:solidFill>
            <a:schemeClr val="bg1">
              <a:lumMod val="6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>
              <a:latin typeface="+mn-ea"/>
              <a:ea typeface="+mn-ea"/>
            </a:rPr>
            <a:t>2018-07-01</a:t>
          </a:r>
          <a:endParaRPr lang="ko-KR" altLang="en-US" sz="1100">
            <a:latin typeface="+mn-ea"/>
            <a:ea typeface="+mn-ea"/>
          </a:endParaRPr>
        </a:p>
      </xdr:txBody>
    </xdr:sp>
    <xdr:clientData/>
  </xdr:twoCellAnchor>
  <xdr:twoCellAnchor>
    <xdr:from>
      <xdr:col>3</xdr:col>
      <xdr:colOff>11206</xdr:colOff>
      <xdr:row>15</xdr:row>
      <xdr:rowOff>33618</xdr:rowOff>
    </xdr:from>
    <xdr:to>
      <xdr:col>3</xdr:col>
      <xdr:colOff>818029</xdr:colOff>
      <xdr:row>15</xdr:row>
      <xdr:rowOff>257736</xdr:rowOff>
    </xdr:to>
    <xdr:sp macro="" textlink="">
      <xdr:nvSpPr>
        <xdr:cNvPr id="122" name="직사각형 121"/>
        <xdr:cNvSpPr/>
      </xdr:nvSpPr>
      <xdr:spPr bwMode="auto">
        <a:xfrm>
          <a:off x="2969559" y="2633383"/>
          <a:ext cx="806823" cy="224118"/>
        </a:xfrm>
        <a:prstGeom prst="rect">
          <a:avLst/>
        </a:prstGeom>
        <a:solidFill>
          <a:schemeClr val="bg1">
            <a:lumMod val="75000"/>
          </a:schemeClr>
        </a:solidFill>
        <a:ln w="9525" cap="flat" cmpd="sng" algn="ctr">
          <a:solidFill>
            <a:schemeClr val="bg1">
              <a:lumMod val="6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>
              <a:latin typeface="+mn-ea"/>
              <a:ea typeface="+mn-ea"/>
            </a:rPr>
            <a:t>2018-08-04</a:t>
          </a:r>
        </a:p>
      </xdr:txBody>
    </xdr:sp>
    <xdr:clientData/>
  </xdr:twoCellAnchor>
  <xdr:twoCellAnchor editAs="oneCell">
    <xdr:from>
      <xdr:col>3</xdr:col>
      <xdr:colOff>750794</xdr:colOff>
      <xdr:row>74</xdr:row>
      <xdr:rowOff>67235</xdr:rowOff>
    </xdr:from>
    <xdr:to>
      <xdr:col>3</xdr:col>
      <xdr:colOff>893669</xdr:colOff>
      <xdr:row>74</xdr:row>
      <xdr:rowOff>181535</xdr:rowOff>
    </xdr:to>
    <xdr:pic>
      <xdr:nvPicPr>
        <xdr:cNvPr id="114" name="그림 11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5119" y="7496735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3</xdr:col>
      <xdr:colOff>757518</xdr:colOff>
      <xdr:row>80</xdr:row>
      <xdr:rowOff>73959</xdr:rowOff>
    </xdr:from>
    <xdr:to>
      <xdr:col>3</xdr:col>
      <xdr:colOff>900393</xdr:colOff>
      <xdr:row>80</xdr:row>
      <xdr:rowOff>188259</xdr:rowOff>
    </xdr:to>
    <xdr:pic>
      <xdr:nvPicPr>
        <xdr:cNvPr id="115" name="그림 11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1843" y="8989359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3</xdr:col>
      <xdr:colOff>697005</xdr:colOff>
      <xdr:row>92</xdr:row>
      <xdr:rowOff>80682</xdr:rowOff>
    </xdr:from>
    <xdr:to>
      <xdr:col>3</xdr:col>
      <xdr:colOff>839880</xdr:colOff>
      <xdr:row>92</xdr:row>
      <xdr:rowOff>194982</xdr:rowOff>
    </xdr:to>
    <xdr:pic>
      <xdr:nvPicPr>
        <xdr:cNvPr id="116" name="그림 11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1330" y="11967882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6</xdr:col>
      <xdr:colOff>723899</xdr:colOff>
      <xdr:row>74</xdr:row>
      <xdr:rowOff>73958</xdr:rowOff>
    </xdr:from>
    <xdr:to>
      <xdr:col>6</xdr:col>
      <xdr:colOff>866774</xdr:colOff>
      <xdr:row>74</xdr:row>
      <xdr:rowOff>188258</xdr:rowOff>
    </xdr:to>
    <xdr:pic>
      <xdr:nvPicPr>
        <xdr:cNvPr id="117" name="그림 116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1424" y="7503458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6</xdr:col>
      <xdr:colOff>719417</xdr:colOff>
      <xdr:row>80</xdr:row>
      <xdr:rowOff>80682</xdr:rowOff>
    </xdr:from>
    <xdr:to>
      <xdr:col>6</xdr:col>
      <xdr:colOff>862292</xdr:colOff>
      <xdr:row>80</xdr:row>
      <xdr:rowOff>194982</xdr:rowOff>
    </xdr:to>
    <xdr:pic>
      <xdr:nvPicPr>
        <xdr:cNvPr id="118" name="그림 11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86942" y="8996082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6</xdr:col>
      <xdr:colOff>719416</xdr:colOff>
      <xdr:row>86</xdr:row>
      <xdr:rowOff>69476</xdr:rowOff>
    </xdr:from>
    <xdr:to>
      <xdr:col>6</xdr:col>
      <xdr:colOff>862291</xdr:colOff>
      <xdr:row>86</xdr:row>
      <xdr:rowOff>183776</xdr:rowOff>
    </xdr:to>
    <xdr:pic>
      <xdr:nvPicPr>
        <xdr:cNvPr id="119" name="그림 11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86941" y="10470776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6</xdr:col>
      <xdr:colOff>714934</xdr:colOff>
      <xdr:row>92</xdr:row>
      <xdr:rowOff>87405</xdr:rowOff>
    </xdr:from>
    <xdr:to>
      <xdr:col>6</xdr:col>
      <xdr:colOff>857809</xdr:colOff>
      <xdr:row>92</xdr:row>
      <xdr:rowOff>201705</xdr:rowOff>
    </xdr:to>
    <xdr:pic>
      <xdr:nvPicPr>
        <xdr:cNvPr id="123" name="그림 12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82459" y="11974605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8</xdr:col>
      <xdr:colOff>943534</xdr:colOff>
      <xdr:row>74</xdr:row>
      <xdr:rowOff>91887</xdr:rowOff>
    </xdr:from>
    <xdr:to>
      <xdr:col>8</xdr:col>
      <xdr:colOff>1086409</xdr:colOff>
      <xdr:row>74</xdr:row>
      <xdr:rowOff>206187</xdr:rowOff>
    </xdr:to>
    <xdr:pic>
      <xdr:nvPicPr>
        <xdr:cNvPr id="124" name="그림 12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92259" y="7521387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8</xdr:col>
      <xdr:colOff>939052</xdr:colOff>
      <xdr:row>80</xdr:row>
      <xdr:rowOff>98611</xdr:rowOff>
    </xdr:from>
    <xdr:to>
      <xdr:col>8</xdr:col>
      <xdr:colOff>1081927</xdr:colOff>
      <xdr:row>80</xdr:row>
      <xdr:rowOff>212911</xdr:rowOff>
    </xdr:to>
    <xdr:pic>
      <xdr:nvPicPr>
        <xdr:cNvPr id="125" name="그림 12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7777" y="9014011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8</xdr:col>
      <xdr:colOff>939051</xdr:colOff>
      <xdr:row>86</xdr:row>
      <xdr:rowOff>87405</xdr:rowOff>
    </xdr:from>
    <xdr:to>
      <xdr:col>8</xdr:col>
      <xdr:colOff>1081926</xdr:colOff>
      <xdr:row>86</xdr:row>
      <xdr:rowOff>201705</xdr:rowOff>
    </xdr:to>
    <xdr:pic>
      <xdr:nvPicPr>
        <xdr:cNvPr id="126" name="그림 12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7776" y="10488705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8</xdr:col>
      <xdr:colOff>934569</xdr:colOff>
      <xdr:row>92</xdr:row>
      <xdr:rowOff>105334</xdr:rowOff>
    </xdr:from>
    <xdr:to>
      <xdr:col>8</xdr:col>
      <xdr:colOff>1077444</xdr:colOff>
      <xdr:row>92</xdr:row>
      <xdr:rowOff>219634</xdr:rowOff>
    </xdr:to>
    <xdr:pic>
      <xdr:nvPicPr>
        <xdr:cNvPr id="127" name="그림 126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3294" y="11992534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10</xdr:col>
      <xdr:colOff>838198</xdr:colOff>
      <xdr:row>74</xdr:row>
      <xdr:rowOff>64993</xdr:rowOff>
    </xdr:from>
    <xdr:to>
      <xdr:col>10</xdr:col>
      <xdr:colOff>981073</xdr:colOff>
      <xdr:row>74</xdr:row>
      <xdr:rowOff>179293</xdr:rowOff>
    </xdr:to>
    <xdr:pic>
      <xdr:nvPicPr>
        <xdr:cNvPr id="128" name="그림 12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87198" y="7494493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10</xdr:col>
      <xdr:colOff>844921</xdr:colOff>
      <xdr:row>86</xdr:row>
      <xdr:rowOff>60511</xdr:rowOff>
    </xdr:from>
    <xdr:to>
      <xdr:col>10</xdr:col>
      <xdr:colOff>987796</xdr:colOff>
      <xdr:row>86</xdr:row>
      <xdr:rowOff>174811</xdr:rowOff>
    </xdr:to>
    <xdr:pic>
      <xdr:nvPicPr>
        <xdr:cNvPr id="129" name="그림 12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93921" y="10461811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10</xdr:col>
      <xdr:colOff>829233</xdr:colOff>
      <xdr:row>92</xdr:row>
      <xdr:rowOff>78440</xdr:rowOff>
    </xdr:from>
    <xdr:to>
      <xdr:col>10</xdr:col>
      <xdr:colOff>972108</xdr:colOff>
      <xdr:row>92</xdr:row>
      <xdr:rowOff>192740</xdr:rowOff>
    </xdr:to>
    <xdr:pic>
      <xdr:nvPicPr>
        <xdr:cNvPr id="130" name="그림 12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78233" y="11965640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12</xdr:col>
      <xdr:colOff>833715</xdr:colOff>
      <xdr:row>74</xdr:row>
      <xdr:rowOff>60511</xdr:rowOff>
    </xdr:from>
    <xdr:to>
      <xdr:col>12</xdr:col>
      <xdr:colOff>976590</xdr:colOff>
      <xdr:row>74</xdr:row>
      <xdr:rowOff>174811</xdr:rowOff>
    </xdr:to>
    <xdr:pic>
      <xdr:nvPicPr>
        <xdr:cNvPr id="131" name="그림 130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92515" y="7490011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12</xdr:col>
      <xdr:colOff>829233</xdr:colOff>
      <xdr:row>80</xdr:row>
      <xdr:rowOff>67235</xdr:rowOff>
    </xdr:from>
    <xdr:to>
      <xdr:col>12</xdr:col>
      <xdr:colOff>972108</xdr:colOff>
      <xdr:row>80</xdr:row>
      <xdr:rowOff>181535</xdr:rowOff>
    </xdr:to>
    <xdr:pic>
      <xdr:nvPicPr>
        <xdr:cNvPr id="132" name="그림 13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88033" y="8982635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12</xdr:col>
      <xdr:colOff>829232</xdr:colOff>
      <xdr:row>86</xdr:row>
      <xdr:rowOff>56029</xdr:rowOff>
    </xdr:from>
    <xdr:to>
      <xdr:col>12</xdr:col>
      <xdr:colOff>972107</xdr:colOff>
      <xdr:row>86</xdr:row>
      <xdr:rowOff>170329</xdr:rowOff>
    </xdr:to>
    <xdr:pic>
      <xdr:nvPicPr>
        <xdr:cNvPr id="133" name="그림 13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88032" y="10457329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12</xdr:col>
      <xdr:colOff>835956</xdr:colOff>
      <xdr:row>92</xdr:row>
      <xdr:rowOff>73958</xdr:rowOff>
    </xdr:from>
    <xdr:to>
      <xdr:col>12</xdr:col>
      <xdr:colOff>978831</xdr:colOff>
      <xdr:row>92</xdr:row>
      <xdr:rowOff>188258</xdr:rowOff>
    </xdr:to>
    <xdr:pic>
      <xdr:nvPicPr>
        <xdr:cNvPr id="134" name="그림 13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94756" y="11961158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14</xdr:col>
      <xdr:colOff>818027</xdr:colOff>
      <xdr:row>74</xdr:row>
      <xdr:rowOff>78440</xdr:rowOff>
    </xdr:from>
    <xdr:to>
      <xdr:col>14</xdr:col>
      <xdr:colOff>960902</xdr:colOff>
      <xdr:row>74</xdr:row>
      <xdr:rowOff>192740</xdr:rowOff>
    </xdr:to>
    <xdr:pic>
      <xdr:nvPicPr>
        <xdr:cNvPr id="135" name="그림 13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72327" y="7507940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14</xdr:col>
      <xdr:colOff>813545</xdr:colOff>
      <xdr:row>80</xdr:row>
      <xdr:rowOff>85164</xdr:rowOff>
    </xdr:from>
    <xdr:to>
      <xdr:col>14</xdr:col>
      <xdr:colOff>956420</xdr:colOff>
      <xdr:row>80</xdr:row>
      <xdr:rowOff>199464</xdr:rowOff>
    </xdr:to>
    <xdr:pic>
      <xdr:nvPicPr>
        <xdr:cNvPr id="136" name="그림 13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67845" y="9000564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14</xdr:col>
      <xdr:colOff>813544</xdr:colOff>
      <xdr:row>86</xdr:row>
      <xdr:rowOff>73958</xdr:rowOff>
    </xdr:from>
    <xdr:to>
      <xdr:col>14</xdr:col>
      <xdr:colOff>956419</xdr:colOff>
      <xdr:row>86</xdr:row>
      <xdr:rowOff>188258</xdr:rowOff>
    </xdr:to>
    <xdr:pic>
      <xdr:nvPicPr>
        <xdr:cNvPr id="137" name="그림 136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67844" y="10475258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14</xdr:col>
      <xdr:colOff>809062</xdr:colOff>
      <xdr:row>92</xdr:row>
      <xdr:rowOff>91887</xdr:rowOff>
    </xdr:from>
    <xdr:to>
      <xdr:col>14</xdr:col>
      <xdr:colOff>951937</xdr:colOff>
      <xdr:row>92</xdr:row>
      <xdr:rowOff>206187</xdr:rowOff>
    </xdr:to>
    <xdr:pic>
      <xdr:nvPicPr>
        <xdr:cNvPr id="138" name="그림 13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63362" y="11979087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16</xdr:col>
      <xdr:colOff>869574</xdr:colOff>
      <xdr:row>74</xdr:row>
      <xdr:rowOff>73958</xdr:rowOff>
    </xdr:from>
    <xdr:to>
      <xdr:col>16</xdr:col>
      <xdr:colOff>1012449</xdr:colOff>
      <xdr:row>74</xdr:row>
      <xdr:rowOff>188258</xdr:rowOff>
    </xdr:to>
    <xdr:pic>
      <xdr:nvPicPr>
        <xdr:cNvPr id="139" name="그림 13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19374" y="7503458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16</xdr:col>
      <xdr:colOff>865091</xdr:colOff>
      <xdr:row>86</xdr:row>
      <xdr:rowOff>69476</xdr:rowOff>
    </xdr:from>
    <xdr:to>
      <xdr:col>16</xdr:col>
      <xdr:colOff>1007966</xdr:colOff>
      <xdr:row>86</xdr:row>
      <xdr:rowOff>183776</xdr:rowOff>
    </xdr:to>
    <xdr:pic>
      <xdr:nvPicPr>
        <xdr:cNvPr id="140" name="그림 13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14891" y="10470776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16</xdr:col>
      <xdr:colOff>860609</xdr:colOff>
      <xdr:row>92</xdr:row>
      <xdr:rowOff>87405</xdr:rowOff>
    </xdr:from>
    <xdr:to>
      <xdr:col>16</xdr:col>
      <xdr:colOff>1003484</xdr:colOff>
      <xdr:row>92</xdr:row>
      <xdr:rowOff>201705</xdr:rowOff>
    </xdr:to>
    <xdr:pic>
      <xdr:nvPicPr>
        <xdr:cNvPr id="141" name="그림 140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10409" y="11974605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3</xdr:col>
      <xdr:colOff>748553</xdr:colOff>
      <xdr:row>98</xdr:row>
      <xdr:rowOff>64995</xdr:rowOff>
    </xdr:from>
    <xdr:to>
      <xdr:col>3</xdr:col>
      <xdr:colOff>891428</xdr:colOff>
      <xdr:row>98</xdr:row>
      <xdr:rowOff>179295</xdr:rowOff>
    </xdr:to>
    <xdr:pic>
      <xdr:nvPicPr>
        <xdr:cNvPr id="142" name="그림 14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2878" y="13438095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6</xdr:col>
      <xdr:colOff>721658</xdr:colOff>
      <xdr:row>98</xdr:row>
      <xdr:rowOff>71718</xdr:rowOff>
    </xdr:from>
    <xdr:to>
      <xdr:col>6</xdr:col>
      <xdr:colOff>864533</xdr:colOff>
      <xdr:row>98</xdr:row>
      <xdr:rowOff>186018</xdr:rowOff>
    </xdr:to>
    <xdr:pic>
      <xdr:nvPicPr>
        <xdr:cNvPr id="143" name="그림 14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89183" y="13444818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2</xdr:col>
      <xdr:colOff>874059</xdr:colOff>
      <xdr:row>75</xdr:row>
      <xdr:rowOff>67235</xdr:rowOff>
    </xdr:from>
    <xdr:to>
      <xdr:col>2</xdr:col>
      <xdr:colOff>1016934</xdr:colOff>
      <xdr:row>75</xdr:row>
      <xdr:rowOff>181535</xdr:rowOff>
    </xdr:to>
    <xdr:pic>
      <xdr:nvPicPr>
        <xdr:cNvPr id="144" name="그림 14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1084" y="7744385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3</xdr:col>
      <xdr:colOff>757518</xdr:colOff>
      <xdr:row>75</xdr:row>
      <xdr:rowOff>62753</xdr:rowOff>
    </xdr:from>
    <xdr:to>
      <xdr:col>3</xdr:col>
      <xdr:colOff>900393</xdr:colOff>
      <xdr:row>75</xdr:row>
      <xdr:rowOff>177053</xdr:rowOff>
    </xdr:to>
    <xdr:pic>
      <xdr:nvPicPr>
        <xdr:cNvPr id="145" name="그림 14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1843" y="7739903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2</xdr:col>
      <xdr:colOff>880782</xdr:colOff>
      <xdr:row>81</xdr:row>
      <xdr:rowOff>73959</xdr:rowOff>
    </xdr:from>
    <xdr:to>
      <xdr:col>2</xdr:col>
      <xdr:colOff>1023657</xdr:colOff>
      <xdr:row>81</xdr:row>
      <xdr:rowOff>188259</xdr:rowOff>
    </xdr:to>
    <xdr:pic>
      <xdr:nvPicPr>
        <xdr:cNvPr id="146" name="그림 14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7807" y="9237009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3</xdr:col>
      <xdr:colOff>764241</xdr:colOff>
      <xdr:row>81</xdr:row>
      <xdr:rowOff>69477</xdr:rowOff>
    </xdr:from>
    <xdr:to>
      <xdr:col>3</xdr:col>
      <xdr:colOff>907116</xdr:colOff>
      <xdr:row>81</xdr:row>
      <xdr:rowOff>183777</xdr:rowOff>
    </xdr:to>
    <xdr:pic>
      <xdr:nvPicPr>
        <xdr:cNvPr id="147" name="그림 146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8566" y="9232527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2</xdr:col>
      <xdr:colOff>865094</xdr:colOff>
      <xdr:row>93</xdr:row>
      <xdr:rowOff>69477</xdr:rowOff>
    </xdr:from>
    <xdr:to>
      <xdr:col>2</xdr:col>
      <xdr:colOff>1007969</xdr:colOff>
      <xdr:row>93</xdr:row>
      <xdr:rowOff>183777</xdr:rowOff>
    </xdr:to>
    <xdr:pic>
      <xdr:nvPicPr>
        <xdr:cNvPr id="148" name="그림 14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2119" y="12204327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3</xdr:col>
      <xdr:colOff>759759</xdr:colOff>
      <xdr:row>93</xdr:row>
      <xdr:rowOff>64995</xdr:rowOff>
    </xdr:from>
    <xdr:to>
      <xdr:col>3</xdr:col>
      <xdr:colOff>902634</xdr:colOff>
      <xdr:row>93</xdr:row>
      <xdr:rowOff>179295</xdr:rowOff>
    </xdr:to>
    <xdr:pic>
      <xdr:nvPicPr>
        <xdr:cNvPr id="149" name="그림 14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4084" y="12199845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2</xdr:col>
      <xdr:colOff>871818</xdr:colOff>
      <xdr:row>99</xdr:row>
      <xdr:rowOff>76200</xdr:rowOff>
    </xdr:from>
    <xdr:to>
      <xdr:col>2</xdr:col>
      <xdr:colOff>1014693</xdr:colOff>
      <xdr:row>99</xdr:row>
      <xdr:rowOff>190500</xdr:rowOff>
    </xdr:to>
    <xdr:pic>
      <xdr:nvPicPr>
        <xdr:cNvPr id="150" name="그림 14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8843" y="13696950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3</xdr:col>
      <xdr:colOff>766483</xdr:colOff>
      <xdr:row>99</xdr:row>
      <xdr:rowOff>71718</xdr:rowOff>
    </xdr:from>
    <xdr:to>
      <xdr:col>3</xdr:col>
      <xdr:colOff>909358</xdr:colOff>
      <xdr:row>99</xdr:row>
      <xdr:rowOff>186018</xdr:rowOff>
    </xdr:to>
    <xdr:pic>
      <xdr:nvPicPr>
        <xdr:cNvPr id="151" name="그림 150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0808" y="13692468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4</xdr:col>
      <xdr:colOff>918883</xdr:colOff>
      <xdr:row>75</xdr:row>
      <xdr:rowOff>82923</xdr:rowOff>
    </xdr:from>
    <xdr:to>
      <xdr:col>4</xdr:col>
      <xdr:colOff>1061758</xdr:colOff>
      <xdr:row>75</xdr:row>
      <xdr:rowOff>197223</xdr:rowOff>
    </xdr:to>
    <xdr:pic>
      <xdr:nvPicPr>
        <xdr:cNvPr id="152" name="그림 15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62433" y="7760073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6</xdr:col>
      <xdr:colOff>723903</xdr:colOff>
      <xdr:row>75</xdr:row>
      <xdr:rowOff>78441</xdr:rowOff>
    </xdr:from>
    <xdr:to>
      <xdr:col>6</xdr:col>
      <xdr:colOff>866778</xdr:colOff>
      <xdr:row>75</xdr:row>
      <xdr:rowOff>192741</xdr:rowOff>
    </xdr:to>
    <xdr:pic>
      <xdr:nvPicPr>
        <xdr:cNvPr id="153" name="그림 15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1428" y="7755591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4</xdr:col>
      <xdr:colOff>903195</xdr:colOff>
      <xdr:row>81</xdr:row>
      <xdr:rowOff>78440</xdr:rowOff>
    </xdr:from>
    <xdr:to>
      <xdr:col>4</xdr:col>
      <xdr:colOff>1046070</xdr:colOff>
      <xdr:row>81</xdr:row>
      <xdr:rowOff>192740</xdr:rowOff>
    </xdr:to>
    <xdr:pic>
      <xdr:nvPicPr>
        <xdr:cNvPr id="154" name="그림 15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6745" y="9241490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6</xdr:col>
      <xdr:colOff>708215</xdr:colOff>
      <xdr:row>81</xdr:row>
      <xdr:rowOff>73958</xdr:rowOff>
    </xdr:from>
    <xdr:to>
      <xdr:col>6</xdr:col>
      <xdr:colOff>851090</xdr:colOff>
      <xdr:row>81</xdr:row>
      <xdr:rowOff>188258</xdr:rowOff>
    </xdr:to>
    <xdr:pic>
      <xdr:nvPicPr>
        <xdr:cNvPr id="155" name="그림 15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5740" y="9237008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4</xdr:col>
      <xdr:colOff>909919</xdr:colOff>
      <xdr:row>93</xdr:row>
      <xdr:rowOff>73957</xdr:rowOff>
    </xdr:from>
    <xdr:to>
      <xdr:col>4</xdr:col>
      <xdr:colOff>1052794</xdr:colOff>
      <xdr:row>93</xdr:row>
      <xdr:rowOff>188257</xdr:rowOff>
    </xdr:to>
    <xdr:pic>
      <xdr:nvPicPr>
        <xdr:cNvPr id="156" name="그림 15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53469" y="12208807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6</xdr:col>
      <xdr:colOff>714939</xdr:colOff>
      <xdr:row>93</xdr:row>
      <xdr:rowOff>80681</xdr:rowOff>
    </xdr:from>
    <xdr:to>
      <xdr:col>6</xdr:col>
      <xdr:colOff>857814</xdr:colOff>
      <xdr:row>93</xdr:row>
      <xdr:rowOff>194981</xdr:rowOff>
    </xdr:to>
    <xdr:pic>
      <xdr:nvPicPr>
        <xdr:cNvPr id="157" name="그림 156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82464" y="12215531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4</xdr:col>
      <xdr:colOff>916642</xdr:colOff>
      <xdr:row>99</xdr:row>
      <xdr:rowOff>69475</xdr:rowOff>
    </xdr:from>
    <xdr:to>
      <xdr:col>4</xdr:col>
      <xdr:colOff>1059517</xdr:colOff>
      <xdr:row>99</xdr:row>
      <xdr:rowOff>183775</xdr:rowOff>
    </xdr:to>
    <xdr:pic>
      <xdr:nvPicPr>
        <xdr:cNvPr id="158" name="그림 15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60192" y="13690225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6</xdr:col>
      <xdr:colOff>721662</xdr:colOff>
      <xdr:row>99</xdr:row>
      <xdr:rowOff>64993</xdr:rowOff>
    </xdr:from>
    <xdr:to>
      <xdr:col>6</xdr:col>
      <xdr:colOff>864537</xdr:colOff>
      <xdr:row>99</xdr:row>
      <xdr:rowOff>179293</xdr:rowOff>
    </xdr:to>
    <xdr:pic>
      <xdr:nvPicPr>
        <xdr:cNvPr id="159" name="그림 15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89187" y="13685743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7</xdr:col>
      <xdr:colOff>844924</xdr:colOff>
      <xdr:row>75</xdr:row>
      <xdr:rowOff>76199</xdr:rowOff>
    </xdr:from>
    <xdr:to>
      <xdr:col>7</xdr:col>
      <xdr:colOff>987799</xdr:colOff>
      <xdr:row>75</xdr:row>
      <xdr:rowOff>190499</xdr:rowOff>
    </xdr:to>
    <xdr:pic>
      <xdr:nvPicPr>
        <xdr:cNvPr id="160" name="그림 15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74474" y="7753349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8</xdr:col>
      <xdr:colOff>952503</xdr:colOff>
      <xdr:row>75</xdr:row>
      <xdr:rowOff>71717</xdr:rowOff>
    </xdr:from>
    <xdr:to>
      <xdr:col>8</xdr:col>
      <xdr:colOff>1095378</xdr:colOff>
      <xdr:row>75</xdr:row>
      <xdr:rowOff>186017</xdr:rowOff>
    </xdr:to>
    <xdr:pic>
      <xdr:nvPicPr>
        <xdr:cNvPr id="161" name="그림 160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01228" y="7748867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7</xdr:col>
      <xdr:colOff>829236</xdr:colOff>
      <xdr:row>81</xdr:row>
      <xdr:rowOff>82922</xdr:rowOff>
    </xdr:from>
    <xdr:to>
      <xdr:col>7</xdr:col>
      <xdr:colOff>972111</xdr:colOff>
      <xdr:row>81</xdr:row>
      <xdr:rowOff>197222</xdr:rowOff>
    </xdr:to>
    <xdr:pic>
      <xdr:nvPicPr>
        <xdr:cNvPr id="162" name="그림 16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58786" y="9245972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8</xdr:col>
      <xdr:colOff>936815</xdr:colOff>
      <xdr:row>81</xdr:row>
      <xdr:rowOff>78440</xdr:rowOff>
    </xdr:from>
    <xdr:to>
      <xdr:col>8</xdr:col>
      <xdr:colOff>1079690</xdr:colOff>
      <xdr:row>81</xdr:row>
      <xdr:rowOff>192740</xdr:rowOff>
    </xdr:to>
    <xdr:pic>
      <xdr:nvPicPr>
        <xdr:cNvPr id="163" name="그림 16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5540" y="9241490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7</xdr:col>
      <xdr:colOff>835959</xdr:colOff>
      <xdr:row>87</xdr:row>
      <xdr:rowOff>78440</xdr:rowOff>
    </xdr:from>
    <xdr:to>
      <xdr:col>7</xdr:col>
      <xdr:colOff>978834</xdr:colOff>
      <xdr:row>87</xdr:row>
      <xdr:rowOff>192740</xdr:rowOff>
    </xdr:to>
    <xdr:pic>
      <xdr:nvPicPr>
        <xdr:cNvPr id="164" name="그림 16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65509" y="10727390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8</xdr:col>
      <xdr:colOff>943538</xdr:colOff>
      <xdr:row>87</xdr:row>
      <xdr:rowOff>73958</xdr:rowOff>
    </xdr:from>
    <xdr:to>
      <xdr:col>8</xdr:col>
      <xdr:colOff>1086413</xdr:colOff>
      <xdr:row>87</xdr:row>
      <xdr:rowOff>188258</xdr:rowOff>
    </xdr:to>
    <xdr:pic>
      <xdr:nvPicPr>
        <xdr:cNvPr id="165" name="그림 16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92263" y="10722908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7</xdr:col>
      <xdr:colOff>820270</xdr:colOff>
      <xdr:row>93</xdr:row>
      <xdr:rowOff>73957</xdr:rowOff>
    </xdr:from>
    <xdr:to>
      <xdr:col>7</xdr:col>
      <xdr:colOff>963145</xdr:colOff>
      <xdr:row>93</xdr:row>
      <xdr:rowOff>188257</xdr:rowOff>
    </xdr:to>
    <xdr:pic>
      <xdr:nvPicPr>
        <xdr:cNvPr id="166" name="그림 16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49820" y="12208807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8</xdr:col>
      <xdr:colOff>927849</xdr:colOff>
      <xdr:row>93</xdr:row>
      <xdr:rowOff>69475</xdr:rowOff>
    </xdr:from>
    <xdr:to>
      <xdr:col>8</xdr:col>
      <xdr:colOff>1070724</xdr:colOff>
      <xdr:row>93</xdr:row>
      <xdr:rowOff>183775</xdr:rowOff>
    </xdr:to>
    <xdr:pic>
      <xdr:nvPicPr>
        <xdr:cNvPr id="167" name="그림 166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76574" y="12204325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9</xdr:col>
      <xdr:colOff>860611</xdr:colOff>
      <xdr:row>75</xdr:row>
      <xdr:rowOff>69475</xdr:rowOff>
    </xdr:from>
    <xdr:to>
      <xdr:col>9</xdr:col>
      <xdr:colOff>1003486</xdr:colOff>
      <xdr:row>75</xdr:row>
      <xdr:rowOff>183775</xdr:rowOff>
    </xdr:to>
    <xdr:pic>
      <xdr:nvPicPr>
        <xdr:cNvPr id="168" name="그림 16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61861" y="7746625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10</xdr:col>
      <xdr:colOff>844924</xdr:colOff>
      <xdr:row>75</xdr:row>
      <xdr:rowOff>64993</xdr:rowOff>
    </xdr:from>
    <xdr:to>
      <xdr:col>10</xdr:col>
      <xdr:colOff>987799</xdr:colOff>
      <xdr:row>75</xdr:row>
      <xdr:rowOff>179293</xdr:rowOff>
    </xdr:to>
    <xdr:pic>
      <xdr:nvPicPr>
        <xdr:cNvPr id="169" name="그림 16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93924" y="7742143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9</xdr:col>
      <xdr:colOff>867334</xdr:colOff>
      <xdr:row>87</xdr:row>
      <xdr:rowOff>64993</xdr:rowOff>
    </xdr:from>
    <xdr:to>
      <xdr:col>9</xdr:col>
      <xdr:colOff>1010209</xdr:colOff>
      <xdr:row>87</xdr:row>
      <xdr:rowOff>179293</xdr:rowOff>
    </xdr:to>
    <xdr:pic>
      <xdr:nvPicPr>
        <xdr:cNvPr id="170" name="그림 16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68584" y="10713943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10</xdr:col>
      <xdr:colOff>840441</xdr:colOff>
      <xdr:row>87</xdr:row>
      <xdr:rowOff>60511</xdr:rowOff>
    </xdr:from>
    <xdr:to>
      <xdr:col>10</xdr:col>
      <xdr:colOff>983316</xdr:colOff>
      <xdr:row>87</xdr:row>
      <xdr:rowOff>174811</xdr:rowOff>
    </xdr:to>
    <xdr:pic>
      <xdr:nvPicPr>
        <xdr:cNvPr id="171" name="그림 170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89441" y="10709461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9</xdr:col>
      <xdr:colOff>851646</xdr:colOff>
      <xdr:row>93</xdr:row>
      <xdr:rowOff>82923</xdr:rowOff>
    </xdr:from>
    <xdr:to>
      <xdr:col>9</xdr:col>
      <xdr:colOff>994521</xdr:colOff>
      <xdr:row>93</xdr:row>
      <xdr:rowOff>197223</xdr:rowOff>
    </xdr:to>
    <xdr:pic>
      <xdr:nvPicPr>
        <xdr:cNvPr id="172" name="그림 17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52896" y="12217773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10</xdr:col>
      <xdr:colOff>824753</xdr:colOff>
      <xdr:row>93</xdr:row>
      <xdr:rowOff>78441</xdr:rowOff>
    </xdr:from>
    <xdr:to>
      <xdr:col>10</xdr:col>
      <xdr:colOff>967628</xdr:colOff>
      <xdr:row>93</xdr:row>
      <xdr:rowOff>192741</xdr:rowOff>
    </xdr:to>
    <xdr:pic>
      <xdr:nvPicPr>
        <xdr:cNvPr id="173" name="그림 17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73753" y="12213291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11</xdr:col>
      <xdr:colOff>858369</xdr:colOff>
      <xdr:row>75</xdr:row>
      <xdr:rowOff>78440</xdr:rowOff>
    </xdr:from>
    <xdr:to>
      <xdr:col>11</xdr:col>
      <xdr:colOff>1001244</xdr:colOff>
      <xdr:row>75</xdr:row>
      <xdr:rowOff>192740</xdr:rowOff>
    </xdr:to>
    <xdr:pic>
      <xdr:nvPicPr>
        <xdr:cNvPr id="174" name="그림 17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69419" y="7755590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12</xdr:col>
      <xdr:colOff>831476</xdr:colOff>
      <xdr:row>75</xdr:row>
      <xdr:rowOff>73958</xdr:rowOff>
    </xdr:from>
    <xdr:to>
      <xdr:col>12</xdr:col>
      <xdr:colOff>974351</xdr:colOff>
      <xdr:row>75</xdr:row>
      <xdr:rowOff>188258</xdr:rowOff>
    </xdr:to>
    <xdr:pic>
      <xdr:nvPicPr>
        <xdr:cNvPr id="175" name="그림 17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90276" y="7751108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11</xdr:col>
      <xdr:colOff>853887</xdr:colOff>
      <xdr:row>81</xdr:row>
      <xdr:rowOff>85163</xdr:rowOff>
    </xdr:from>
    <xdr:to>
      <xdr:col>11</xdr:col>
      <xdr:colOff>996762</xdr:colOff>
      <xdr:row>81</xdr:row>
      <xdr:rowOff>199463</xdr:rowOff>
    </xdr:to>
    <xdr:pic>
      <xdr:nvPicPr>
        <xdr:cNvPr id="176" name="그림 17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64937" y="9248213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12</xdr:col>
      <xdr:colOff>826994</xdr:colOff>
      <xdr:row>81</xdr:row>
      <xdr:rowOff>80681</xdr:rowOff>
    </xdr:from>
    <xdr:to>
      <xdr:col>12</xdr:col>
      <xdr:colOff>969869</xdr:colOff>
      <xdr:row>81</xdr:row>
      <xdr:rowOff>194981</xdr:rowOff>
    </xdr:to>
    <xdr:pic>
      <xdr:nvPicPr>
        <xdr:cNvPr id="177" name="그림 176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85794" y="9243731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11</xdr:col>
      <xdr:colOff>860610</xdr:colOff>
      <xdr:row>87</xdr:row>
      <xdr:rowOff>69476</xdr:rowOff>
    </xdr:from>
    <xdr:to>
      <xdr:col>11</xdr:col>
      <xdr:colOff>1003485</xdr:colOff>
      <xdr:row>87</xdr:row>
      <xdr:rowOff>183776</xdr:rowOff>
    </xdr:to>
    <xdr:pic>
      <xdr:nvPicPr>
        <xdr:cNvPr id="178" name="그림 17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71660" y="10718426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12</xdr:col>
      <xdr:colOff>833717</xdr:colOff>
      <xdr:row>87</xdr:row>
      <xdr:rowOff>64994</xdr:rowOff>
    </xdr:from>
    <xdr:to>
      <xdr:col>12</xdr:col>
      <xdr:colOff>976592</xdr:colOff>
      <xdr:row>87</xdr:row>
      <xdr:rowOff>179294</xdr:rowOff>
    </xdr:to>
    <xdr:pic>
      <xdr:nvPicPr>
        <xdr:cNvPr id="179" name="그림 17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92517" y="10713944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11</xdr:col>
      <xdr:colOff>856127</xdr:colOff>
      <xdr:row>93</xdr:row>
      <xdr:rowOff>76200</xdr:rowOff>
    </xdr:from>
    <xdr:to>
      <xdr:col>11</xdr:col>
      <xdr:colOff>999002</xdr:colOff>
      <xdr:row>93</xdr:row>
      <xdr:rowOff>190500</xdr:rowOff>
    </xdr:to>
    <xdr:pic>
      <xdr:nvPicPr>
        <xdr:cNvPr id="180" name="그림 17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67177" y="12211050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12</xdr:col>
      <xdr:colOff>829234</xdr:colOff>
      <xdr:row>93</xdr:row>
      <xdr:rowOff>71718</xdr:rowOff>
    </xdr:from>
    <xdr:to>
      <xdr:col>12</xdr:col>
      <xdr:colOff>972109</xdr:colOff>
      <xdr:row>93</xdr:row>
      <xdr:rowOff>186018</xdr:rowOff>
    </xdr:to>
    <xdr:pic>
      <xdr:nvPicPr>
        <xdr:cNvPr id="181" name="그림 180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88034" y="12206568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13</xdr:col>
      <xdr:colOff>862850</xdr:colOff>
      <xdr:row>75</xdr:row>
      <xdr:rowOff>60511</xdr:rowOff>
    </xdr:from>
    <xdr:to>
      <xdr:col>13</xdr:col>
      <xdr:colOff>1005725</xdr:colOff>
      <xdr:row>75</xdr:row>
      <xdr:rowOff>174811</xdr:rowOff>
    </xdr:to>
    <xdr:pic>
      <xdr:nvPicPr>
        <xdr:cNvPr id="182" name="그림 18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69400" y="7737661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14</xdr:col>
      <xdr:colOff>835957</xdr:colOff>
      <xdr:row>75</xdr:row>
      <xdr:rowOff>56029</xdr:rowOff>
    </xdr:from>
    <xdr:to>
      <xdr:col>14</xdr:col>
      <xdr:colOff>978832</xdr:colOff>
      <xdr:row>75</xdr:row>
      <xdr:rowOff>170329</xdr:rowOff>
    </xdr:to>
    <xdr:pic>
      <xdr:nvPicPr>
        <xdr:cNvPr id="183" name="그림 18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0257" y="7733179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13</xdr:col>
      <xdr:colOff>835955</xdr:colOff>
      <xdr:row>81</xdr:row>
      <xdr:rowOff>78440</xdr:rowOff>
    </xdr:from>
    <xdr:to>
      <xdr:col>13</xdr:col>
      <xdr:colOff>978830</xdr:colOff>
      <xdr:row>81</xdr:row>
      <xdr:rowOff>192740</xdr:rowOff>
    </xdr:to>
    <xdr:pic>
      <xdr:nvPicPr>
        <xdr:cNvPr id="184" name="그림 18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42505" y="9241490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14</xdr:col>
      <xdr:colOff>809062</xdr:colOff>
      <xdr:row>81</xdr:row>
      <xdr:rowOff>73958</xdr:rowOff>
    </xdr:from>
    <xdr:to>
      <xdr:col>14</xdr:col>
      <xdr:colOff>951937</xdr:colOff>
      <xdr:row>81</xdr:row>
      <xdr:rowOff>188258</xdr:rowOff>
    </xdr:to>
    <xdr:pic>
      <xdr:nvPicPr>
        <xdr:cNvPr id="185" name="그림 18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63362" y="9237008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13</xdr:col>
      <xdr:colOff>831473</xdr:colOff>
      <xdr:row>87</xdr:row>
      <xdr:rowOff>73958</xdr:rowOff>
    </xdr:from>
    <xdr:to>
      <xdr:col>13</xdr:col>
      <xdr:colOff>974348</xdr:colOff>
      <xdr:row>87</xdr:row>
      <xdr:rowOff>188258</xdr:rowOff>
    </xdr:to>
    <xdr:pic>
      <xdr:nvPicPr>
        <xdr:cNvPr id="186" name="그림 18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38023" y="10722908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14</xdr:col>
      <xdr:colOff>804580</xdr:colOff>
      <xdr:row>87</xdr:row>
      <xdr:rowOff>69476</xdr:rowOff>
    </xdr:from>
    <xdr:to>
      <xdr:col>14</xdr:col>
      <xdr:colOff>947455</xdr:colOff>
      <xdr:row>87</xdr:row>
      <xdr:rowOff>183776</xdr:rowOff>
    </xdr:to>
    <xdr:pic>
      <xdr:nvPicPr>
        <xdr:cNvPr id="187" name="그림 186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58880" y="10718426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13</xdr:col>
      <xdr:colOff>826991</xdr:colOff>
      <xdr:row>93</xdr:row>
      <xdr:rowOff>69476</xdr:rowOff>
    </xdr:from>
    <xdr:to>
      <xdr:col>13</xdr:col>
      <xdr:colOff>969866</xdr:colOff>
      <xdr:row>93</xdr:row>
      <xdr:rowOff>183776</xdr:rowOff>
    </xdr:to>
    <xdr:pic>
      <xdr:nvPicPr>
        <xdr:cNvPr id="188" name="그림 18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33541" y="12204326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14</xdr:col>
      <xdr:colOff>800098</xdr:colOff>
      <xdr:row>93</xdr:row>
      <xdr:rowOff>64994</xdr:rowOff>
    </xdr:from>
    <xdr:to>
      <xdr:col>14</xdr:col>
      <xdr:colOff>942973</xdr:colOff>
      <xdr:row>93</xdr:row>
      <xdr:rowOff>179294</xdr:rowOff>
    </xdr:to>
    <xdr:pic>
      <xdr:nvPicPr>
        <xdr:cNvPr id="189" name="그림 18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54398" y="12199844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15</xdr:col>
      <xdr:colOff>856126</xdr:colOff>
      <xdr:row>75</xdr:row>
      <xdr:rowOff>76200</xdr:rowOff>
    </xdr:from>
    <xdr:to>
      <xdr:col>15</xdr:col>
      <xdr:colOff>999001</xdr:colOff>
      <xdr:row>75</xdr:row>
      <xdr:rowOff>190500</xdr:rowOff>
    </xdr:to>
    <xdr:pic>
      <xdr:nvPicPr>
        <xdr:cNvPr id="190" name="그림 18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58176" y="7753350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16</xdr:col>
      <xdr:colOff>874057</xdr:colOff>
      <xdr:row>75</xdr:row>
      <xdr:rowOff>71718</xdr:rowOff>
    </xdr:from>
    <xdr:to>
      <xdr:col>16</xdr:col>
      <xdr:colOff>1016932</xdr:colOff>
      <xdr:row>75</xdr:row>
      <xdr:rowOff>186018</xdr:rowOff>
    </xdr:to>
    <xdr:pic>
      <xdr:nvPicPr>
        <xdr:cNvPr id="191" name="그림 190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23857" y="7748868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15</xdr:col>
      <xdr:colOff>886943</xdr:colOff>
      <xdr:row>81</xdr:row>
      <xdr:rowOff>60511</xdr:rowOff>
    </xdr:from>
    <xdr:to>
      <xdr:col>15</xdr:col>
      <xdr:colOff>1029818</xdr:colOff>
      <xdr:row>81</xdr:row>
      <xdr:rowOff>174811</xdr:rowOff>
    </xdr:to>
    <xdr:pic>
      <xdr:nvPicPr>
        <xdr:cNvPr id="192" name="그림 19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88993" y="9223561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16</xdr:col>
      <xdr:colOff>869575</xdr:colOff>
      <xdr:row>81</xdr:row>
      <xdr:rowOff>56029</xdr:rowOff>
    </xdr:from>
    <xdr:to>
      <xdr:col>16</xdr:col>
      <xdr:colOff>1012450</xdr:colOff>
      <xdr:row>81</xdr:row>
      <xdr:rowOff>170329</xdr:rowOff>
    </xdr:to>
    <xdr:pic>
      <xdr:nvPicPr>
        <xdr:cNvPr id="193" name="그림 19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19375" y="9219079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15</xdr:col>
      <xdr:colOff>882460</xdr:colOff>
      <xdr:row>87</xdr:row>
      <xdr:rowOff>78441</xdr:rowOff>
    </xdr:from>
    <xdr:to>
      <xdr:col>15</xdr:col>
      <xdr:colOff>1025335</xdr:colOff>
      <xdr:row>87</xdr:row>
      <xdr:rowOff>192741</xdr:rowOff>
    </xdr:to>
    <xdr:pic>
      <xdr:nvPicPr>
        <xdr:cNvPr id="194" name="그림 19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84510" y="10727391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16</xdr:col>
      <xdr:colOff>865092</xdr:colOff>
      <xdr:row>87</xdr:row>
      <xdr:rowOff>73959</xdr:rowOff>
    </xdr:from>
    <xdr:to>
      <xdr:col>16</xdr:col>
      <xdr:colOff>1007967</xdr:colOff>
      <xdr:row>87</xdr:row>
      <xdr:rowOff>188259</xdr:rowOff>
    </xdr:to>
    <xdr:pic>
      <xdr:nvPicPr>
        <xdr:cNvPr id="195" name="그림 19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14892" y="10722909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15</xdr:col>
      <xdr:colOff>866772</xdr:colOff>
      <xdr:row>93</xdr:row>
      <xdr:rowOff>73959</xdr:rowOff>
    </xdr:from>
    <xdr:to>
      <xdr:col>15</xdr:col>
      <xdr:colOff>1009647</xdr:colOff>
      <xdr:row>93</xdr:row>
      <xdr:rowOff>188259</xdr:rowOff>
    </xdr:to>
    <xdr:pic>
      <xdr:nvPicPr>
        <xdr:cNvPr id="196" name="그림 19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68822" y="12208809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16</xdr:col>
      <xdr:colOff>849404</xdr:colOff>
      <xdr:row>93</xdr:row>
      <xdr:rowOff>69477</xdr:rowOff>
    </xdr:from>
    <xdr:to>
      <xdr:col>16</xdr:col>
      <xdr:colOff>992279</xdr:colOff>
      <xdr:row>93</xdr:row>
      <xdr:rowOff>183777</xdr:rowOff>
    </xdr:to>
    <xdr:pic>
      <xdr:nvPicPr>
        <xdr:cNvPr id="197" name="그림 196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99204" y="12204327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2</xdr:col>
      <xdr:colOff>851647</xdr:colOff>
      <xdr:row>77</xdr:row>
      <xdr:rowOff>67233</xdr:rowOff>
    </xdr:from>
    <xdr:to>
      <xdr:col>2</xdr:col>
      <xdr:colOff>994522</xdr:colOff>
      <xdr:row>77</xdr:row>
      <xdr:rowOff>181533</xdr:rowOff>
    </xdr:to>
    <xdr:pic>
      <xdr:nvPicPr>
        <xdr:cNvPr id="198" name="그림 19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8672" y="8239683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3</xdr:col>
      <xdr:colOff>746312</xdr:colOff>
      <xdr:row>77</xdr:row>
      <xdr:rowOff>62751</xdr:rowOff>
    </xdr:from>
    <xdr:to>
      <xdr:col>3</xdr:col>
      <xdr:colOff>889187</xdr:colOff>
      <xdr:row>77</xdr:row>
      <xdr:rowOff>177051</xdr:rowOff>
    </xdr:to>
    <xdr:pic>
      <xdr:nvPicPr>
        <xdr:cNvPr id="199" name="그림 19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0637" y="8235201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4</xdr:col>
      <xdr:colOff>918882</xdr:colOff>
      <xdr:row>77</xdr:row>
      <xdr:rowOff>82923</xdr:rowOff>
    </xdr:from>
    <xdr:to>
      <xdr:col>4</xdr:col>
      <xdr:colOff>1061757</xdr:colOff>
      <xdr:row>77</xdr:row>
      <xdr:rowOff>197223</xdr:rowOff>
    </xdr:to>
    <xdr:pic>
      <xdr:nvPicPr>
        <xdr:cNvPr id="200" name="그림 19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62432" y="8255373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6</xdr:col>
      <xdr:colOff>712696</xdr:colOff>
      <xdr:row>77</xdr:row>
      <xdr:rowOff>78441</xdr:rowOff>
    </xdr:from>
    <xdr:to>
      <xdr:col>6</xdr:col>
      <xdr:colOff>855571</xdr:colOff>
      <xdr:row>77</xdr:row>
      <xdr:rowOff>192741</xdr:rowOff>
    </xdr:to>
    <xdr:pic>
      <xdr:nvPicPr>
        <xdr:cNvPr id="201" name="그림 200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80221" y="8250891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7</xdr:col>
      <xdr:colOff>835959</xdr:colOff>
      <xdr:row>77</xdr:row>
      <xdr:rowOff>78441</xdr:rowOff>
    </xdr:from>
    <xdr:to>
      <xdr:col>7</xdr:col>
      <xdr:colOff>978834</xdr:colOff>
      <xdr:row>77</xdr:row>
      <xdr:rowOff>192741</xdr:rowOff>
    </xdr:to>
    <xdr:pic>
      <xdr:nvPicPr>
        <xdr:cNvPr id="202" name="그림 20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65509" y="8250891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8</xdr:col>
      <xdr:colOff>932332</xdr:colOff>
      <xdr:row>77</xdr:row>
      <xdr:rowOff>73959</xdr:rowOff>
    </xdr:from>
    <xdr:to>
      <xdr:col>8</xdr:col>
      <xdr:colOff>1075207</xdr:colOff>
      <xdr:row>77</xdr:row>
      <xdr:rowOff>188259</xdr:rowOff>
    </xdr:to>
    <xdr:pic>
      <xdr:nvPicPr>
        <xdr:cNvPr id="203" name="그림 20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1057" y="8246409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9</xdr:col>
      <xdr:colOff>842683</xdr:colOff>
      <xdr:row>77</xdr:row>
      <xdr:rowOff>73958</xdr:rowOff>
    </xdr:from>
    <xdr:to>
      <xdr:col>9</xdr:col>
      <xdr:colOff>985558</xdr:colOff>
      <xdr:row>77</xdr:row>
      <xdr:rowOff>188258</xdr:rowOff>
    </xdr:to>
    <xdr:pic>
      <xdr:nvPicPr>
        <xdr:cNvPr id="204" name="그림 20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43933" y="8246408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10</xdr:col>
      <xdr:colOff>849408</xdr:colOff>
      <xdr:row>77</xdr:row>
      <xdr:rowOff>80682</xdr:rowOff>
    </xdr:from>
    <xdr:to>
      <xdr:col>10</xdr:col>
      <xdr:colOff>992283</xdr:colOff>
      <xdr:row>77</xdr:row>
      <xdr:rowOff>194982</xdr:rowOff>
    </xdr:to>
    <xdr:pic>
      <xdr:nvPicPr>
        <xdr:cNvPr id="205" name="그림 20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98408" y="8253132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11</xdr:col>
      <xdr:colOff>849406</xdr:colOff>
      <xdr:row>77</xdr:row>
      <xdr:rowOff>58270</xdr:rowOff>
    </xdr:from>
    <xdr:to>
      <xdr:col>11</xdr:col>
      <xdr:colOff>992281</xdr:colOff>
      <xdr:row>77</xdr:row>
      <xdr:rowOff>172570</xdr:rowOff>
    </xdr:to>
    <xdr:pic>
      <xdr:nvPicPr>
        <xdr:cNvPr id="206" name="그림 20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60456" y="8230720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12</xdr:col>
      <xdr:colOff>844925</xdr:colOff>
      <xdr:row>77</xdr:row>
      <xdr:rowOff>53787</xdr:rowOff>
    </xdr:from>
    <xdr:to>
      <xdr:col>12</xdr:col>
      <xdr:colOff>987800</xdr:colOff>
      <xdr:row>77</xdr:row>
      <xdr:rowOff>168087</xdr:rowOff>
    </xdr:to>
    <xdr:pic>
      <xdr:nvPicPr>
        <xdr:cNvPr id="207" name="그림 206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03725" y="8226237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13</xdr:col>
      <xdr:colOff>844924</xdr:colOff>
      <xdr:row>77</xdr:row>
      <xdr:rowOff>87404</xdr:rowOff>
    </xdr:from>
    <xdr:to>
      <xdr:col>13</xdr:col>
      <xdr:colOff>987799</xdr:colOff>
      <xdr:row>77</xdr:row>
      <xdr:rowOff>201704</xdr:rowOff>
    </xdr:to>
    <xdr:pic>
      <xdr:nvPicPr>
        <xdr:cNvPr id="208" name="그림 20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51474" y="8259854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14</xdr:col>
      <xdr:colOff>874061</xdr:colOff>
      <xdr:row>77</xdr:row>
      <xdr:rowOff>94128</xdr:rowOff>
    </xdr:from>
    <xdr:to>
      <xdr:col>14</xdr:col>
      <xdr:colOff>1016936</xdr:colOff>
      <xdr:row>77</xdr:row>
      <xdr:rowOff>208428</xdr:rowOff>
    </xdr:to>
    <xdr:pic>
      <xdr:nvPicPr>
        <xdr:cNvPr id="209" name="그림 20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28361" y="8266578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15</xdr:col>
      <xdr:colOff>840441</xdr:colOff>
      <xdr:row>77</xdr:row>
      <xdr:rowOff>71715</xdr:rowOff>
    </xdr:from>
    <xdr:to>
      <xdr:col>15</xdr:col>
      <xdr:colOff>983316</xdr:colOff>
      <xdr:row>77</xdr:row>
      <xdr:rowOff>186015</xdr:rowOff>
    </xdr:to>
    <xdr:pic>
      <xdr:nvPicPr>
        <xdr:cNvPr id="210" name="그림 20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42491" y="8244165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16</xdr:col>
      <xdr:colOff>869578</xdr:colOff>
      <xdr:row>77</xdr:row>
      <xdr:rowOff>78439</xdr:rowOff>
    </xdr:from>
    <xdr:to>
      <xdr:col>16</xdr:col>
      <xdr:colOff>1012453</xdr:colOff>
      <xdr:row>77</xdr:row>
      <xdr:rowOff>192739</xdr:rowOff>
    </xdr:to>
    <xdr:pic>
      <xdr:nvPicPr>
        <xdr:cNvPr id="211" name="그림 210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19378" y="8250889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2</xdr:col>
      <xdr:colOff>858370</xdr:colOff>
      <xdr:row>83</xdr:row>
      <xdr:rowOff>62752</xdr:rowOff>
    </xdr:from>
    <xdr:to>
      <xdr:col>2</xdr:col>
      <xdr:colOff>1001245</xdr:colOff>
      <xdr:row>83</xdr:row>
      <xdr:rowOff>177052</xdr:rowOff>
    </xdr:to>
    <xdr:pic>
      <xdr:nvPicPr>
        <xdr:cNvPr id="212" name="그림 21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5395" y="9721102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3</xdr:col>
      <xdr:colOff>753035</xdr:colOff>
      <xdr:row>83</xdr:row>
      <xdr:rowOff>58270</xdr:rowOff>
    </xdr:from>
    <xdr:to>
      <xdr:col>3</xdr:col>
      <xdr:colOff>895910</xdr:colOff>
      <xdr:row>83</xdr:row>
      <xdr:rowOff>172570</xdr:rowOff>
    </xdr:to>
    <xdr:pic>
      <xdr:nvPicPr>
        <xdr:cNvPr id="213" name="그림 21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7360" y="9716620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2</xdr:col>
      <xdr:colOff>842682</xdr:colOff>
      <xdr:row>87</xdr:row>
      <xdr:rowOff>69475</xdr:rowOff>
    </xdr:from>
    <xdr:to>
      <xdr:col>2</xdr:col>
      <xdr:colOff>985557</xdr:colOff>
      <xdr:row>87</xdr:row>
      <xdr:rowOff>183775</xdr:rowOff>
    </xdr:to>
    <xdr:pic>
      <xdr:nvPicPr>
        <xdr:cNvPr id="214" name="그림 21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09707" y="10718425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3</xdr:col>
      <xdr:colOff>737347</xdr:colOff>
      <xdr:row>87</xdr:row>
      <xdr:rowOff>64993</xdr:rowOff>
    </xdr:from>
    <xdr:to>
      <xdr:col>3</xdr:col>
      <xdr:colOff>880222</xdr:colOff>
      <xdr:row>87</xdr:row>
      <xdr:rowOff>179293</xdr:rowOff>
    </xdr:to>
    <xdr:pic>
      <xdr:nvPicPr>
        <xdr:cNvPr id="215" name="그림 21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1672" y="10713943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2</xdr:col>
      <xdr:colOff>849405</xdr:colOff>
      <xdr:row>89</xdr:row>
      <xdr:rowOff>87404</xdr:rowOff>
    </xdr:from>
    <xdr:to>
      <xdr:col>2</xdr:col>
      <xdr:colOff>992280</xdr:colOff>
      <xdr:row>89</xdr:row>
      <xdr:rowOff>201704</xdr:rowOff>
    </xdr:to>
    <xdr:pic>
      <xdr:nvPicPr>
        <xdr:cNvPr id="216" name="그림 21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6430" y="11231654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3</xdr:col>
      <xdr:colOff>744070</xdr:colOff>
      <xdr:row>89</xdr:row>
      <xdr:rowOff>82922</xdr:rowOff>
    </xdr:from>
    <xdr:to>
      <xdr:col>3</xdr:col>
      <xdr:colOff>886945</xdr:colOff>
      <xdr:row>89</xdr:row>
      <xdr:rowOff>197222</xdr:rowOff>
    </xdr:to>
    <xdr:pic>
      <xdr:nvPicPr>
        <xdr:cNvPr id="217" name="그림 216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8395" y="11227172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2</xdr:col>
      <xdr:colOff>844922</xdr:colOff>
      <xdr:row>95</xdr:row>
      <xdr:rowOff>82922</xdr:rowOff>
    </xdr:from>
    <xdr:to>
      <xdr:col>2</xdr:col>
      <xdr:colOff>987797</xdr:colOff>
      <xdr:row>95</xdr:row>
      <xdr:rowOff>197222</xdr:rowOff>
    </xdr:to>
    <xdr:pic>
      <xdr:nvPicPr>
        <xdr:cNvPr id="218" name="그림 21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1947" y="12713072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3</xdr:col>
      <xdr:colOff>739587</xdr:colOff>
      <xdr:row>95</xdr:row>
      <xdr:rowOff>78440</xdr:rowOff>
    </xdr:from>
    <xdr:to>
      <xdr:col>3</xdr:col>
      <xdr:colOff>882462</xdr:colOff>
      <xdr:row>95</xdr:row>
      <xdr:rowOff>192740</xdr:rowOff>
    </xdr:to>
    <xdr:pic>
      <xdr:nvPicPr>
        <xdr:cNvPr id="219" name="그림 21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3912" y="12708590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2</xdr:col>
      <xdr:colOff>851645</xdr:colOff>
      <xdr:row>101</xdr:row>
      <xdr:rowOff>78439</xdr:rowOff>
    </xdr:from>
    <xdr:to>
      <xdr:col>2</xdr:col>
      <xdr:colOff>994520</xdr:colOff>
      <xdr:row>101</xdr:row>
      <xdr:rowOff>192739</xdr:rowOff>
    </xdr:to>
    <xdr:pic>
      <xdr:nvPicPr>
        <xdr:cNvPr id="220" name="그림 21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8670" y="14194489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3</xdr:col>
      <xdr:colOff>746310</xdr:colOff>
      <xdr:row>101</xdr:row>
      <xdr:rowOff>73957</xdr:rowOff>
    </xdr:from>
    <xdr:to>
      <xdr:col>3</xdr:col>
      <xdr:colOff>889185</xdr:colOff>
      <xdr:row>101</xdr:row>
      <xdr:rowOff>188257</xdr:rowOff>
    </xdr:to>
    <xdr:pic>
      <xdr:nvPicPr>
        <xdr:cNvPr id="221" name="그림 220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0635" y="14190007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4</xdr:col>
      <xdr:colOff>903195</xdr:colOff>
      <xdr:row>83</xdr:row>
      <xdr:rowOff>78441</xdr:rowOff>
    </xdr:from>
    <xdr:to>
      <xdr:col>4</xdr:col>
      <xdr:colOff>1046070</xdr:colOff>
      <xdr:row>83</xdr:row>
      <xdr:rowOff>192741</xdr:rowOff>
    </xdr:to>
    <xdr:pic>
      <xdr:nvPicPr>
        <xdr:cNvPr id="222" name="그림 22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6745" y="9736791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6</xdr:col>
      <xdr:colOff>708215</xdr:colOff>
      <xdr:row>83</xdr:row>
      <xdr:rowOff>73959</xdr:rowOff>
    </xdr:from>
    <xdr:to>
      <xdr:col>6</xdr:col>
      <xdr:colOff>851090</xdr:colOff>
      <xdr:row>83</xdr:row>
      <xdr:rowOff>188259</xdr:rowOff>
    </xdr:to>
    <xdr:pic>
      <xdr:nvPicPr>
        <xdr:cNvPr id="223" name="그림 22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5740" y="9732309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4</xdr:col>
      <xdr:colOff>925607</xdr:colOff>
      <xdr:row>87</xdr:row>
      <xdr:rowOff>78440</xdr:rowOff>
    </xdr:from>
    <xdr:to>
      <xdr:col>4</xdr:col>
      <xdr:colOff>1068482</xdr:colOff>
      <xdr:row>87</xdr:row>
      <xdr:rowOff>192740</xdr:rowOff>
    </xdr:to>
    <xdr:pic>
      <xdr:nvPicPr>
        <xdr:cNvPr id="224" name="그림 22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69157" y="10727390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6</xdr:col>
      <xdr:colOff>730627</xdr:colOff>
      <xdr:row>87</xdr:row>
      <xdr:rowOff>73958</xdr:rowOff>
    </xdr:from>
    <xdr:to>
      <xdr:col>6</xdr:col>
      <xdr:colOff>873502</xdr:colOff>
      <xdr:row>87</xdr:row>
      <xdr:rowOff>188258</xdr:rowOff>
    </xdr:to>
    <xdr:pic>
      <xdr:nvPicPr>
        <xdr:cNvPr id="225" name="그림 22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152" y="10722908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4</xdr:col>
      <xdr:colOff>921124</xdr:colOff>
      <xdr:row>89</xdr:row>
      <xdr:rowOff>96369</xdr:rowOff>
    </xdr:from>
    <xdr:to>
      <xdr:col>4</xdr:col>
      <xdr:colOff>1063999</xdr:colOff>
      <xdr:row>89</xdr:row>
      <xdr:rowOff>210669</xdr:rowOff>
    </xdr:to>
    <xdr:pic>
      <xdr:nvPicPr>
        <xdr:cNvPr id="226" name="그림 22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64674" y="11240619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6</xdr:col>
      <xdr:colOff>726144</xdr:colOff>
      <xdr:row>89</xdr:row>
      <xdr:rowOff>91887</xdr:rowOff>
    </xdr:from>
    <xdr:to>
      <xdr:col>6</xdr:col>
      <xdr:colOff>869019</xdr:colOff>
      <xdr:row>89</xdr:row>
      <xdr:rowOff>206187</xdr:rowOff>
    </xdr:to>
    <xdr:pic>
      <xdr:nvPicPr>
        <xdr:cNvPr id="227" name="그림 226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3669" y="11236137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4</xdr:col>
      <xdr:colOff>905436</xdr:colOff>
      <xdr:row>95</xdr:row>
      <xdr:rowOff>80681</xdr:rowOff>
    </xdr:from>
    <xdr:to>
      <xdr:col>4</xdr:col>
      <xdr:colOff>1048311</xdr:colOff>
      <xdr:row>95</xdr:row>
      <xdr:rowOff>194981</xdr:rowOff>
    </xdr:to>
    <xdr:pic>
      <xdr:nvPicPr>
        <xdr:cNvPr id="228" name="그림 22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8986" y="12710831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6</xdr:col>
      <xdr:colOff>710456</xdr:colOff>
      <xdr:row>95</xdr:row>
      <xdr:rowOff>76199</xdr:rowOff>
    </xdr:from>
    <xdr:to>
      <xdr:col>6</xdr:col>
      <xdr:colOff>853331</xdr:colOff>
      <xdr:row>95</xdr:row>
      <xdr:rowOff>190499</xdr:rowOff>
    </xdr:to>
    <xdr:pic>
      <xdr:nvPicPr>
        <xdr:cNvPr id="229" name="그림 22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7981" y="12706349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4</xdr:col>
      <xdr:colOff>900954</xdr:colOff>
      <xdr:row>101</xdr:row>
      <xdr:rowOff>87404</xdr:rowOff>
    </xdr:from>
    <xdr:to>
      <xdr:col>4</xdr:col>
      <xdr:colOff>1043829</xdr:colOff>
      <xdr:row>101</xdr:row>
      <xdr:rowOff>201704</xdr:rowOff>
    </xdr:to>
    <xdr:pic>
      <xdr:nvPicPr>
        <xdr:cNvPr id="230" name="그림 22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4504" y="14203454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6</xdr:col>
      <xdr:colOff>705974</xdr:colOff>
      <xdr:row>101</xdr:row>
      <xdr:rowOff>82922</xdr:rowOff>
    </xdr:from>
    <xdr:to>
      <xdr:col>6</xdr:col>
      <xdr:colOff>848849</xdr:colOff>
      <xdr:row>101</xdr:row>
      <xdr:rowOff>197222</xdr:rowOff>
    </xdr:to>
    <xdr:pic>
      <xdr:nvPicPr>
        <xdr:cNvPr id="231" name="그림 230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3499" y="14198972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7</xdr:col>
      <xdr:colOff>818031</xdr:colOff>
      <xdr:row>83</xdr:row>
      <xdr:rowOff>60510</xdr:rowOff>
    </xdr:from>
    <xdr:to>
      <xdr:col>7</xdr:col>
      <xdr:colOff>960906</xdr:colOff>
      <xdr:row>83</xdr:row>
      <xdr:rowOff>174810</xdr:rowOff>
    </xdr:to>
    <xdr:pic>
      <xdr:nvPicPr>
        <xdr:cNvPr id="232" name="그림 23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47581" y="9718860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8</xdr:col>
      <xdr:colOff>925610</xdr:colOff>
      <xdr:row>83</xdr:row>
      <xdr:rowOff>56028</xdr:rowOff>
    </xdr:from>
    <xdr:to>
      <xdr:col>8</xdr:col>
      <xdr:colOff>1068485</xdr:colOff>
      <xdr:row>83</xdr:row>
      <xdr:rowOff>170328</xdr:rowOff>
    </xdr:to>
    <xdr:pic>
      <xdr:nvPicPr>
        <xdr:cNvPr id="233" name="그림 23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74335" y="9714378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7</xdr:col>
      <xdr:colOff>835958</xdr:colOff>
      <xdr:row>89</xdr:row>
      <xdr:rowOff>78439</xdr:rowOff>
    </xdr:from>
    <xdr:to>
      <xdr:col>7</xdr:col>
      <xdr:colOff>978833</xdr:colOff>
      <xdr:row>89</xdr:row>
      <xdr:rowOff>192739</xdr:rowOff>
    </xdr:to>
    <xdr:pic>
      <xdr:nvPicPr>
        <xdr:cNvPr id="234" name="그림 23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65508" y="11222689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8</xdr:col>
      <xdr:colOff>943537</xdr:colOff>
      <xdr:row>89</xdr:row>
      <xdr:rowOff>73957</xdr:rowOff>
    </xdr:from>
    <xdr:to>
      <xdr:col>8</xdr:col>
      <xdr:colOff>1086412</xdr:colOff>
      <xdr:row>89</xdr:row>
      <xdr:rowOff>188257</xdr:rowOff>
    </xdr:to>
    <xdr:pic>
      <xdr:nvPicPr>
        <xdr:cNvPr id="235" name="그림 23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92262" y="11218207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7</xdr:col>
      <xdr:colOff>809064</xdr:colOff>
      <xdr:row>95</xdr:row>
      <xdr:rowOff>73957</xdr:rowOff>
    </xdr:from>
    <xdr:to>
      <xdr:col>7</xdr:col>
      <xdr:colOff>951939</xdr:colOff>
      <xdr:row>95</xdr:row>
      <xdr:rowOff>188257</xdr:rowOff>
    </xdr:to>
    <xdr:pic>
      <xdr:nvPicPr>
        <xdr:cNvPr id="236" name="그림 23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8614" y="12704107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8</xdr:col>
      <xdr:colOff>916643</xdr:colOff>
      <xdr:row>95</xdr:row>
      <xdr:rowOff>69475</xdr:rowOff>
    </xdr:from>
    <xdr:to>
      <xdr:col>8</xdr:col>
      <xdr:colOff>1059518</xdr:colOff>
      <xdr:row>95</xdr:row>
      <xdr:rowOff>183775</xdr:rowOff>
    </xdr:to>
    <xdr:pic>
      <xdr:nvPicPr>
        <xdr:cNvPr id="237" name="그림 236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5368" y="12699625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9</xdr:col>
      <xdr:colOff>826994</xdr:colOff>
      <xdr:row>81</xdr:row>
      <xdr:rowOff>69477</xdr:rowOff>
    </xdr:from>
    <xdr:to>
      <xdr:col>9</xdr:col>
      <xdr:colOff>969869</xdr:colOff>
      <xdr:row>81</xdr:row>
      <xdr:rowOff>183777</xdr:rowOff>
    </xdr:to>
    <xdr:pic>
      <xdr:nvPicPr>
        <xdr:cNvPr id="238" name="그림 23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8244" y="9232527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10</xdr:col>
      <xdr:colOff>833719</xdr:colOff>
      <xdr:row>81</xdr:row>
      <xdr:rowOff>76201</xdr:rowOff>
    </xdr:from>
    <xdr:to>
      <xdr:col>10</xdr:col>
      <xdr:colOff>976594</xdr:colOff>
      <xdr:row>81</xdr:row>
      <xdr:rowOff>190501</xdr:rowOff>
    </xdr:to>
    <xdr:pic>
      <xdr:nvPicPr>
        <xdr:cNvPr id="239" name="그림 23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82719" y="9239251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9</xdr:col>
      <xdr:colOff>844923</xdr:colOff>
      <xdr:row>89</xdr:row>
      <xdr:rowOff>98612</xdr:rowOff>
    </xdr:from>
    <xdr:to>
      <xdr:col>9</xdr:col>
      <xdr:colOff>987798</xdr:colOff>
      <xdr:row>89</xdr:row>
      <xdr:rowOff>212912</xdr:rowOff>
    </xdr:to>
    <xdr:pic>
      <xdr:nvPicPr>
        <xdr:cNvPr id="240" name="그림 23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46173" y="11242862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10</xdr:col>
      <xdr:colOff>851648</xdr:colOff>
      <xdr:row>89</xdr:row>
      <xdr:rowOff>105336</xdr:rowOff>
    </xdr:from>
    <xdr:to>
      <xdr:col>10</xdr:col>
      <xdr:colOff>994523</xdr:colOff>
      <xdr:row>89</xdr:row>
      <xdr:rowOff>219636</xdr:rowOff>
    </xdr:to>
    <xdr:pic>
      <xdr:nvPicPr>
        <xdr:cNvPr id="241" name="그림 240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0648" y="11249586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9</xdr:col>
      <xdr:colOff>840441</xdr:colOff>
      <xdr:row>95</xdr:row>
      <xdr:rowOff>71718</xdr:rowOff>
    </xdr:from>
    <xdr:to>
      <xdr:col>9</xdr:col>
      <xdr:colOff>983316</xdr:colOff>
      <xdr:row>95</xdr:row>
      <xdr:rowOff>186018</xdr:rowOff>
    </xdr:to>
    <xdr:pic>
      <xdr:nvPicPr>
        <xdr:cNvPr id="242" name="그림 24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41691" y="12701868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10</xdr:col>
      <xdr:colOff>847166</xdr:colOff>
      <xdr:row>95</xdr:row>
      <xdr:rowOff>78442</xdr:rowOff>
    </xdr:from>
    <xdr:to>
      <xdr:col>10</xdr:col>
      <xdr:colOff>990041</xdr:colOff>
      <xdr:row>95</xdr:row>
      <xdr:rowOff>192742</xdr:rowOff>
    </xdr:to>
    <xdr:pic>
      <xdr:nvPicPr>
        <xdr:cNvPr id="243" name="그림 24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96166" y="12708592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11</xdr:col>
      <xdr:colOff>865093</xdr:colOff>
      <xdr:row>83</xdr:row>
      <xdr:rowOff>73957</xdr:rowOff>
    </xdr:from>
    <xdr:to>
      <xdr:col>11</xdr:col>
      <xdr:colOff>1007968</xdr:colOff>
      <xdr:row>83</xdr:row>
      <xdr:rowOff>188257</xdr:rowOff>
    </xdr:to>
    <xdr:pic>
      <xdr:nvPicPr>
        <xdr:cNvPr id="244" name="그림 24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76143" y="9732307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12</xdr:col>
      <xdr:colOff>838200</xdr:colOff>
      <xdr:row>83</xdr:row>
      <xdr:rowOff>69475</xdr:rowOff>
    </xdr:from>
    <xdr:to>
      <xdr:col>12</xdr:col>
      <xdr:colOff>981075</xdr:colOff>
      <xdr:row>83</xdr:row>
      <xdr:rowOff>183775</xdr:rowOff>
    </xdr:to>
    <xdr:pic>
      <xdr:nvPicPr>
        <xdr:cNvPr id="245" name="그림 24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97000" y="9727825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11</xdr:col>
      <xdr:colOff>849404</xdr:colOff>
      <xdr:row>89</xdr:row>
      <xdr:rowOff>80681</xdr:rowOff>
    </xdr:from>
    <xdr:to>
      <xdr:col>11</xdr:col>
      <xdr:colOff>992279</xdr:colOff>
      <xdr:row>89</xdr:row>
      <xdr:rowOff>194981</xdr:rowOff>
    </xdr:to>
    <xdr:pic>
      <xdr:nvPicPr>
        <xdr:cNvPr id="246" name="그림 24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60454" y="11224931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12</xdr:col>
      <xdr:colOff>822511</xdr:colOff>
      <xdr:row>89</xdr:row>
      <xdr:rowOff>76199</xdr:rowOff>
    </xdr:from>
    <xdr:to>
      <xdr:col>12</xdr:col>
      <xdr:colOff>965386</xdr:colOff>
      <xdr:row>89</xdr:row>
      <xdr:rowOff>190499</xdr:rowOff>
    </xdr:to>
    <xdr:pic>
      <xdr:nvPicPr>
        <xdr:cNvPr id="247" name="그림 246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81311" y="11220449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11</xdr:col>
      <xdr:colOff>844921</xdr:colOff>
      <xdr:row>95</xdr:row>
      <xdr:rowOff>98611</xdr:rowOff>
    </xdr:from>
    <xdr:to>
      <xdr:col>11</xdr:col>
      <xdr:colOff>987796</xdr:colOff>
      <xdr:row>95</xdr:row>
      <xdr:rowOff>212911</xdr:rowOff>
    </xdr:to>
    <xdr:pic>
      <xdr:nvPicPr>
        <xdr:cNvPr id="248" name="그림 24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55971" y="12728761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12</xdr:col>
      <xdr:colOff>818028</xdr:colOff>
      <xdr:row>95</xdr:row>
      <xdr:rowOff>94129</xdr:rowOff>
    </xdr:from>
    <xdr:to>
      <xdr:col>12</xdr:col>
      <xdr:colOff>960903</xdr:colOff>
      <xdr:row>95</xdr:row>
      <xdr:rowOff>208429</xdr:rowOff>
    </xdr:to>
    <xdr:pic>
      <xdr:nvPicPr>
        <xdr:cNvPr id="249" name="그림 24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76828" y="12724279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13</xdr:col>
      <xdr:colOff>813543</xdr:colOff>
      <xdr:row>83</xdr:row>
      <xdr:rowOff>89646</xdr:rowOff>
    </xdr:from>
    <xdr:to>
      <xdr:col>13</xdr:col>
      <xdr:colOff>956418</xdr:colOff>
      <xdr:row>83</xdr:row>
      <xdr:rowOff>203946</xdr:rowOff>
    </xdr:to>
    <xdr:pic>
      <xdr:nvPicPr>
        <xdr:cNvPr id="250" name="그림 24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20093" y="9747996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14</xdr:col>
      <xdr:colOff>786650</xdr:colOff>
      <xdr:row>83</xdr:row>
      <xdr:rowOff>85164</xdr:rowOff>
    </xdr:from>
    <xdr:to>
      <xdr:col>14</xdr:col>
      <xdr:colOff>929525</xdr:colOff>
      <xdr:row>83</xdr:row>
      <xdr:rowOff>199464</xdr:rowOff>
    </xdr:to>
    <xdr:pic>
      <xdr:nvPicPr>
        <xdr:cNvPr id="251" name="그림 250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40950" y="9743514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13</xdr:col>
      <xdr:colOff>820267</xdr:colOff>
      <xdr:row>89</xdr:row>
      <xdr:rowOff>85163</xdr:rowOff>
    </xdr:from>
    <xdr:to>
      <xdr:col>13</xdr:col>
      <xdr:colOff>963142</xdr:colOff>
      <xdr:row>89</xdr:row>
      <xdr:rowOff>199463</xdr:rowOff>
    </xdr:to>
    <xdr:pic>
      <xdr:nvPicPr>
        <xdr:cNvPr id="252" name="그림 25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26817" y="11229413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14</xdr:col>
      <xdr:colOff>793374</xdr:colOff>
      <xdr:row>89</xdr:row>
      <xdr:rowOff>80681</xdr:rowOff>
    </xdr:from>
    <xdr:to>
      <xdr:col>14</xdr:col>
      <xdr:colOff>936249</xdr:colOff>
      <xdr:row>89</xdr:row>
      <xdr:rowOff>194981</xdr:rowOff>
    </xdr:to>
    <xdr:pic>
      <xdr:nvPicPr>
        <xdr:cNvPr id="253" name="그림 25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47674" y="11224931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13</xdr:col>
      <xdr:colOff>804579</xdr:colOff>
      <xdr:row>95</xdr:row>
      <xdr:rowOff>91888</xdr:rowOff>
    </xdr:from>
    <xdr:to>
      <xdr:col>13</xdr:col>
      <xdr:colOff>947454</xdr:colOff>
      <xdr:row>95</xdr:row>
      <xdr:rowOff>206188</xdr:rowOff>
    </xdr:to>
    <xdr:pic>
      <xdr:nvPicPr>
        <xdr:cNvPr id="254" name="그림 25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11129" y="12722038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14</xdr:col>
      <xdr:colOff>777686</xdr:colOff>
      <xdr:row>95</xdr:row>
      <xdr:rowOff>87406</xdr:rowOff>
    </xdr:from>
    <xdr:to>
      <xdr:col>14</xdr:col>
      <xdr:colOff>920561</xdr:colOff>
      <xdr:row>95</xdr:row>
      <xdr:rowOff>201706</xdr:rowOff>
    </xdr:to>
    <xdr:pic>
      <xdr:nvPicPr>
        <xdr:cNvPr id="255" name="그림 25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31986" y="12717556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15</xdr:col>
      <xdr:colOff>875737</xdr:colOff>
      <xdr:row>83</xdr:row>
      <xdr:rowOff>60512</xdr:rowOff>
    </xdr:from>
    <xdr:to>
      <xdr:col>15</xdr:col>
      <xdr:colOff>1018612</xdr:colOff>
      <xdr:row>83</xdr:row>
      <xdr:rowOff>174812</xdr:rowOff>
    </xdr:to>
    <xdr:pic>
      <xdr:nvPicPr>
        <xdr:cNvPr id="256" name="그림 25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77787" y="9718862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16</xdr:col>
      <xdr:colOff>858369</xdr:colOff>
      <xdr:row>83</xdr:row>
      <xdr:rowOff>56030</xdr:rowOff>
    </xdr:from>
    <xdr:to>
      <xdr:col>16</xdr:col>
      <xdr:colOff>1001244</xdr:colOff>
      <xdr:row>83</xdr:row>
      <xdr:rowOff>170330</xdr:rowOff>
    </xdr:to>
    <xdr:pic>
      <xdr:nvPicPr>
        <xdr:cNvPr id="257" name="그림 256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08169" y="9714380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15</xdr:col>
      <xdr:colOff>860049</xdr:colOff>
      <xdr:row>89</xdr:row>
      <xdr:rowOff>89647</xdr:rowOff>
    </xdr:from>
    <xdr:to>
      <xdr:col>15</xdr:col>
      <xdr:colOff>1002924</xdr:colOff>
      <xdr:row>89</xdr:row>
      <xdr:rowOff>203947</xdr:rowOff>
    </xdr:to>
    <xdr:pic>
      <xdr:nvPicPr>
        <xdr:cNvPr id="258" name="그림 25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62099" y="11233897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16</xdr:col>
      <xdr:colOff>842681</xdr:colOff>
      <xdr:row>89</xdr:row>
      <xdr:rowOff>85165</xdr:rowOff>
    </xdr:from>
    <xdr:to>
      <xdr:col>16</xdr:col>
      <xdr:colOff>985556</xdr:colOff>
      <xdr:row>89</xdr:row>
      <xdr:rowOff>199465</xdr:rowOff>
    </xdr:to>
    <xdr:pic>
      <xdr:nvPicPr>
        <xdr:cNvPr id="259" name="그림 25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92481" y="11229415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15</xdr:col>
      <xdr:colOff>844361</xdr:colOff>
      <xdr:row>95</xdr:row>
      <xdr:rowOff>85165</xdr:rowOff>
    </xdr:from>
    <xdr:to>
      <xdr:col>15</xdr:col>
      <xdr:colOff>987236</xdr:colOff>
      <xdr:row>95</xdr:row>
      <xdr:rowOff>199465</xdr:rowOff>
    </xdr:to>
    <xdr:pic>
      <xdr:nvPicPr>
        <xdr:cNvPr id="260" name="그림 25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46411" y="12715315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16</xdr:col>
      <xdr:colOff>826993</xdr:colOff>
      <xdr:row>95</xdr:row>
      <xdr:rowOff>80683</xdr:rowOff>
    </xdr:from>
    <xdr:to>
      <xdr:col>16</xdr:col>
      <xdr:colOff>969868</xdr:colOff>
      <xdr:row>95</xdr:row>
      <xdr:rowOff>194983</xdr:rowOff>
    </xdr:to>
    <xdr:pic>
      <xdr:nvPicPr>
        <xdr:cNvPr id="261" name="그림 260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76793" y="12710833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0</xdr:col>
      <xdr:colOff>504262</xdr:colOff>
      <xdr:row>104</xdr:row>
      <xdr:rowOff>22412</xdr:rowOff>
    </xdr:from>
    <xdr:to>
      <xdr:col>1</xdr:col>
      <xdr:colOff>134468</xdr:colOff>
      <xdr:row>104</xdr:row>
      <xdr:rowOff>232522</xdr:rowOff>
    </xdr:to>
    <xdr:pic>
      <xdr:nvPicPr>
        <xdr:cNvPr id="262" name="그림 261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262" y="14852837"/>
          <a:ext cx="280707" cy="210110"/>
        </a:xfrm>
        <a:prstGeom prst="rect">
          <a:avLst/>
        </a:prstGeom>
      </xdr:spPr>
    </xdr:pic>
    <xdr:clientData/>
  </xdr:twoCellAnchor>
  <xdr:twoCellAnchor>
    <xdr:from>
      <xdr:col>4</xdr:col>
      <xdr:colOff>515471</xdr:colOff>
      <xdr:row>14</xdr:row>
      <xdr:rowOff>33618</xdr:rowOff>
    </xdr:from>
    <xdr:to>
      <xdr:col>4</xdr:col>
      <xdr:colOff>1064559</xdr:colOff>
      <xdr:row>14</xdr:row>
      <xdr:rowOff>246529</xdr:rowOff>
    </xdr:to>
    <xdr:sp macro="" textlink="">
      <xdr:nvSpPr>
        <xdr:cNvPr id="263" name="직사각형 262"/>
        <xdr:cNvSpPr/>
      </xdr:nvSpPr>
      <xdr:spPr bwMode="auto">
        <a:xfrm>
          <a:off x="4303059" y="2644589"/>
          <a:ext cx="549088" cy="212911"/>
        </a:xfrm>
        <a:prstGeom prst="rect">
          <a:avLst/>
        </a:prstGeom>
        <a:solidFill>
          <a:schemeClr val="bg1">
            <a:lumMod val="65000"/>
          </a:schemeClr>
        </a:solidFill>
        <a:ln w="9525" cap="flat" cmpd="sng" algn="ctr">
          <a:solidFill>
            <a:schemeClr val="bg1">
              <a:lumMod val="6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ko-KR" altLang="en-US" sz="1100">
              <a:latin typeface="+mn-ea"/>
              <a:ea typeface="+mn-ea"/>
            </a:rPr>
            <a:t>주</a:t>
          </a:r>
          <a:r>
            <a:rPr lang="en-US" altLang="ko-KR" sz="1100">
              <a:latin typeface="+mn-ea"/>
              <a:ea typeface="+mn-ea"/>
            </a:rPr>
            <a:t>	</a:t>
          </a:r>
          <a:endParaRPr lang="ko-KR" altLang="en-US" sz="1100">
            <a:latin typeface="+mn-ea"/>
            <a:ea typeface="+mn-ea"/>
          </a:endParaRPr>
        </a:p>
      </xdr:txBody>
    </xdr:sp>
    <xdr:clientData/>
  </xdr:twoCellAnchor>
  <xdr:twoCellAnchor>
    <xdr:from>
      <xdr:col>4</xdr:col>
      <xdr:colOff>40341</xdr:colOff>
      <xdr:row>14</xdr:row>
      <xdr:rowOff>29136</xdr:rowOff>
    </xdr:from>
    <xdr:to>
      <xdr:col>4</xdr:col>
      <xdr:colOff>470647</xdr:colOff>
      <xdr:row>14</xdr:row>
      <xdr:rowOff>257735</xdr:rowOff>
    </xdr:to>
    <xdr:sp macro="" textlink="">
      <xdr:nvSpPr>
        <xdr:cNvPr id="265" name="직사각형 264"/>
        <xdr:cNvSpPr/>
      </xdr:nvSpPr>
      <xdr:spPr bwMode="auto">
        <a:xfrm>
          <a:off x="3827929" y="2640107"/>
          <a:ext cx="430306" cy="228599"/>
        </a:xfrm>
        <a:prstGeom prst="rect">
          <a:avLst/>
        </a:prstGeom>
        <a:solidFill>
          <a:schemeClr val="bg1">
            <a:lumMod val="65000"/>
          </a:schemeClr>
        </a:solidFill>
        <a:ln w="9525" cap="flat" cmpd="sng" algn="ctr">
          <a:solidFill>
            <a:schemeClr val="bg1">
              <a:lumMod val="6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>
              <a:latin typeface="+mn-ea"/>
              <a:ea typeface="+mn-ea"/>
            </a:rPr>
            <a:t>2	</a:t>
          </a:r>
          <a:endParaRPr lang="ko-KR" altLang="en-US" sz="1100">
            <a:latin typeface="+mn-ea"/>
            <a:ea typeface="+mn-ea"/>
          </a:endParaRPr>
        </a:p>
      </xdr:txBody>
    </xdr:sp>
    <xdr:clientData/>
  </xdr:twoCellAnchor>
  <xdr:twoCellAnchor>
    <xdr:from>
      <xdr:col>7</xdr:col>
      <xdr:colOff>44824</xdr:colOff>
      <xdr:row>14</xdr:row>
      <xdr:rowOff>33618</xdr:rowOff>
    </xdr:from>
    <xdr:to>
      <xdr:col>7</xdr:col>
      <xdr:colOff>475130</xdr:colOff>
      <xdr:row>14</xdr:row>
      <xdr:rowOff>262217</xdr:rowOff>
    </xdr:to>
    <xdr:sp macro="" textlink="">
      <xdr:nvSpPr>
        <xdr:cNvPr id="266" name="직사각형 265"/>
        <xdr:cNvSpPr/>
      </xdr:nvSpPr>
      <xdr:spPr bwMode="auto">
        <a:xfrm>
          <a:off x="6118412" y="2644589"/>
          <a:ext cx="430306" cy="228599"/>
        </a:xfrm>
        <a:prstGeom prst="rect">
          <a:avLst/>
        </a:prstGeom>
        <a:solidFill>
          <a:schemeClr val="bg1">
            <a:lumMod val="65000"/>
          </a:schemeClr>
        </a:solidFill>
        <a:ln w="9525" cap="flat" cmpd="sng" algn="ctr">
          <a:solidFill>
            <a:schemeClr val="bg1">
              <a:lumMod val="6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>
              <a:latin typeface="+mn-ea"/>
              <a:ea typeface="+mn-ea"/>
            </a:rPr>
            <a:t>3	</a:t>
          </a:r>
          <a:endParaRPr lang="ko-KR" altLang="en-US" sz="1100">
            <a:latin typeface="+mn-ea"/>
            <a:ea typeface="+mn-ea"/>
          </a:endParaRPr>
        </a:p>
      </xdr:txBody>
    </xdr:sp>
    <xdr:clientData/>
  </xdr:twoCellAnchor>
  <xdr:twoCellAnchor editAs="oneCell">
    <xdr:from>
      <xdr:col>6</xdr:col>
      <xdr:colOff>759757</xdr:colOff>
      <xdr:row>53</xdr:row>
      <xdr:rowOff>42582</xdr:rowOff>
    </xdr:from>
    <xdr:to>
      <xdr:col>6</xdr:col>
      <xdr:colOff>902632</xdr:colOff>
      <xdr:row>53</xdr:row>
      <xdr:rowOff>156882</xdr:rowOff>
    </xdr:to>
    <xdr:pic>
      <xdr:nvPicPr>
        <xdr:cNvPr id="264" name="그림 26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4610" y="13971494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4</xdr:col>
      <xdr:colOff>934568</xdr:colOff>
      <xdr:row>53</xdr:row>
      <xdr:rowOff>60511</xdr:rowOff>
    </xdr:from>
    <xdr:to>
      <xdr:col>4</xdr:col>
      <xdr:colOff>1077443</xdr:colOff>
      <xdr:row>53</xdr:row>
      <xdr:rowOff>174811</xdr:rowOff>
    </xdr:to>
    <xdr:pic>
      <xdr:nvPicPr>
        <xdr:cNvPr id="267" name="그림 266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25568" y="13989423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133</xdr:row>
      <xdr:rowOff>0</xdr:rowOff>
    </xdr:from>
    <xdr:to>
      <xdr:col>18</xdr:col>
      <xdr:colOff>261632</xdr:colOff>
      <xdr:row>205</xdr:row>
      <xdr:rowOff>126218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49941" y="31129941"/>
          <a:ext cx="18123809" cy="12228571"/>
        </a:xfrm>
        <a:prstGeom prst="rect">
          <a:avLst/>
        </a:prstGeom>
      </xdr:spPr>
    </xdr:pic>
    <xdr:clientData/>
  </xdr:twoCellAnchor>
  <xdr:twoCellAnchor>
    <xdr:from>
      <xdr:col>0</xdr:col>
      <xdr:colOff>627529</xdr:colOff>
      <xdr:row>160</xdr:row>
      <xdr:rowOff>89647</xdr:rowOff>
    </xdr:from>
    <xdr:to>
      <xdr:col>17</xdr:col>
      <xdr:colOff>212912</xdr:colOff>
      <xdr:row>163</xdr:row>
      <xdr:rowOff>112059</xdr:rowOff>
    </xdr:to>
    <xdr:sp macro="" textlink="">
      <xdr:nvSpPr>
        <xdr:cNvPr id="4" name="직사각형 3"/>
        <xdr:cNvSpPr/>
      </xdr:nvSpPr>
      <xdr:spPr bwMode="auto">
        <a:xfrm>
          <a:off x="627529" y="35757971"/>
          <a:ext cx="17111383" cy="526676"/>
        </a:xfrm>
        <a:prstGeom prst="rect">
          <a:avLst/>
        </a:prstGeom>
        <a:solidFill>
          <a:srgbClr val="00B050">
            <a:alpha val="50196"/>
          </a:srgbClr>
        </a:solidFill>
        <a:ln w="57150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ko-KR" altLang="en-US" sz="1100"/>
            <a:t> </a:t>
          </a:r>
        </a:p>
      </xdr:txBody>
    </xdr:sp>
    <xdr:clientData/>
  </xdr:twoCellAnchor>
  <xdr:twoCellAnchor>
    <xdr:from>
      <xdr:col>0</xdr:col>
      <xdr:colOff>634251</xdr:colOff>
      <xdr:row>168</xdr:row>
      <xdr:rowOff>85169</xdr:rowOff>
    </xdr:from>
    <xdr:to>
      <xdr:col>17</xdr:col>
      <xdr:colOff>219634</xdr:colOff>
      <xdr:row>171</xdr:row>
      <xdr:rowOff>107580</xdr:rowOff>
    </xdr:to>
    <xdr:sp macro="" textlink="">
      <xdr:nvSpPr>
        <xdr:cNvPr id="268" name="직사각형 267"/>
        <xdr:cNvSpPr/>
      </xdr:nvSpPr>
      <xdr:spPr bwMode="auto">
        <a:xfrm>
          <a:off x="634251" y="37098198"/>
          <a:ext cx="17111383" cy="526676"/>
        </a:xfrm>
        <a:prstGeom prst="rect">
          <a:avLst/>
        </a:prstGeom>
        <a:solidFill>
          <a:srgbClr val="00B050">
            <a:alpha val="50196"/>
          </a:srgbClr>
        </a:solidFill>
        <a:ln w="57150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ko-KR" altLang="en-US" sz="1100"/>
            <a:t> </a:t>
          </a:r>
        </a:p>
      </xdr:txBody>
    </xdr:sp>
    <xdr:clientData/>
  </xdr:twoCellAnchor>
  <xdr:twoCellAnchor>
    <xdr:from>
      <xdr:col>0</xdr:col>
      <xdr:colOff>640973</xdr:colOff>
      <xdr:row>176</xdr:row>
      <xdr:rowOff>147926</xdr:rowOff>
    </xdr:from>
    <xdr:to>
      <xdr:col>17</xdr:col>
      <xdr:colOff>226356</xdr:colOff>
      <xdr:row>180</xdr:row>
      <xdr:rowOff>2249</xdr:rowOff>
    </xdr:to>
    <xdr:sp macro="" textlink="">
      <xdr:nvSpPr>
        <xdr:cNvPr id="269" name="직사각형 268"/>
        <xdr:cNvSpPr/>
      </xdr:nvSpPr>
      <xdr:spPr bwMode="auto">
        <a:xfrm>
          <a:off x="640973" y="38505661"/>
          <a:ext cx="17111383" cy="526676"/>
        </a:xfrm>
        <a:prstGeom prst="rect">
          <a:avLst/>
        </a:prstGeom>
        <a:solidFill>
          <a:srgbClr val="00B050">
            <a:alpha val="50196"/>
          </a:srgbClr>
        </a:solidFill>
        <a:ln w="57150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ko-KR" altLang="en-US" sz="1100"/>
            <a:t> </a:t>
          </a:r>
        </a:p>
      </xdr:txBody>
    </xdr:sp>
    <xdr:clientData/>
  </xdr:twoCellAnchor>
  <xdr:twoCellAnchor>
    <xdr:from>
      <xdr:col>0</xdr:col>
      <xdr:colOff>614078</xdr:colOff>
      <xdr:row>184</xdr:row>
      <xdr:rowOff>154656</xdr:rowOff>
    </xdr:from>
    <xdr:to>
      <xdr:col>17</xdr:col>
      <xdr:colOff>199461</xdr:colOff>
      <xdr:row>188</xdr:row>
      <xdr:rowOff>8979</xdr:rowOff>
    </xdr:to>
    <xdr:sp macro="" textlink="">
      <xdr:nvSpPr>
        <xdr:cNvPr id="270" name="직사각형 269"/>
        <xdr:cNvSpPr/>
      </xdr:nvSpPr>
      <xdr:spPr bwMode="auto">
        <a:xfrm>
          <a:off x="614078" y="39857097"/>
          <a:ext cx="17111383" cy="526676"/>
        </a:xfrm>
        <a:prstGeom prst="rect">
          <a:avLst/>
        </a:prstGeom>
        <a:solidFill>
          <a:srgbClr val="00B050">
            <a:alpha val="50196"/>
          </a:srgbClr>
        </a:solidFill>
        <a:ln w="57150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ko-KR" altLang="en-US" sz="1100"/>
            <a:t> </a:t>
          </a:r>
        </a:p>
      </xdr:txBody>
    </xdr:sp>
    <xdr:clientData/>
  </xdr:twoCellAnchor>
  <xdr:twoCellAnchor>
    <xdr:from>
      <xdr:col>0</xdr:col>
      <xdr:colOff>620802</xdr:colOff>
      <xdr:row>193</xdr:row>
      <xdr:rowOff>49325</xdr:rowOff>
    </xdr:from>
    <xdr:to>
      <xdr:col>17</xdr:col>
      <xdr:colOff>206185</xdr:colOff>
      <xdr:row>196</xdr:row>
      <xdr:rowOff>71736</xdr:rowOff>
    </xdr:to>
    <xdr:sp macro="" textlink="">
      <xdr:nvSpPr>
        <xdr:cNvPr id="271" name="직사각형 270"/>
        <xdr:cNvSpPr/>
      </xdr:nvSpPr>
      <xdr:spPr bwMode="auto">
        <a:xfrm>
          <a:off x="620802" y="41264560"/>
          <a:ext cx="17111383" cy="526676"/>
        </a:xfrm>
        <a:prstGeom prst="rect">
          <a:avLst/>
        </a:prstGeom>
        <a:solidFill>
          <a:srgbClr val="00B050">
            <a:alpha val="50196"/>
          </a:srgbClr>
        </a:solidFill>
        <a:ln w="57150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ko-KR" altLang="en-US" sz="1100"/>
            <a:t>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705970</xdr:colOff>
      <xdr:row>41</xdr:row>
      <xdr:rowOff>67235</xdr:rowOff>
    </xdr:from>
    <xdr:to>
      <xdr:col>3</xdr:col>
      <xdr:colOff>848845</xdr:colOff>
      <xdr:row>41</xdr:row>
      <xdr:rowOff>181535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44420" y="12183035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3</xdr:col>
      <xdr:colOff>701488</xdr:colOff>
      <xdr:row>45</xdr:row>
      <xdr:rowOff>73959</xdr:rowOff>
    </xdr:from>
    <xdr:to>
      <xdr:col>3</xdr:col>
      <xdr:colOff>844363</xdr:colOff>
      <xdr:row>45</xdr:row>
      <xdr:rowOff>188259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39938" y="13180359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3</xdr:col>
      <xdr:colOff>697005</xdr:colOff>
      <xdr:row>53</xdr:row>
      <xdr:rowOff>80682</xdr:rowOff>
    </xdr:from>
    <xdr:to>
      <xdr:col>3</xdr:col>
      <xdr:colOff>839880</xdr:colOff>
      <xdr:row>53</xdr:row>
      <xdr:rowOff>194982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35455" y="15168282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6</xdr:col>
      <xdr:colOff>723899</xdr:colOff>
      <xdr:row>41</xdr:row>
      <xdr:rowOff>73958</xdr:rowOff>
    </xdr:from>
    <xdr:to>
      <xdr:col>6</xdr:col>
      <xdr:colOff>866774</xdr:colOff>
      <xdr:row>41</xdr:row>
      <xdr:rowOff>188258</xdr:rowOff>
    </xdr:to>
    <xdr:pic>
      <xdr:nvPicPr>
        <xdr:cNvPr id="16" name="그림 1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38824" y="12189758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6</xdr:col>
      <xdr:colOff>719417</xdr:colOff>
      <xdr:row>45</xdr:row>
      <xdr:rowOff>80682</xdr:rowOff>
    </xdr:from>
    <xdr:to>
      <xdr:col>6</xdr:col>
      <xdr:colOff>862292</xdr:colOff>
      <xdr:row>45</xdr:row>
      <xdr:rowOff>194982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34342" y="13187082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6</xdr:col>
      <xdr:colOff>719416</xdr:colOff>
      <xdr:row>49</xdr:row>
      <xdr:rowOff>69476</xdr:rowOff>
    </xdr:from>
    <xdr:to>
      <xdr:col>6</xdr:col>
      <xdr:colOff>862291</xdr:colOff>
      <xdr:row>49</xdr:row>
      <xdr:rowOff>183776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34341" y="14166476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6</xdr:col>
      <xdr:colOff>714934</xdr:colOff>
      <xdr:row>53</xdr:row>
      <xdr:rowOff>87405</xdr:rowOff>
    </xdr:from>
    <xdr:to>
      <xdr:col>6</xdr:col>
      <xdr:colOff>857809</xdr:colOff>
      <xdr:row>53</xdr:row>
      <xdr:rowOff>201705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9859" y="15175005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8</xdr:col>
      <xdr:colOff>943534</xdr:colOff>
      <xdr:row>41</xdr:row>
      <xdr:rowOff>91887</xdr:rowOff>
    </xdr:from>
    <xdr:to>
      <xdr:col>8</xdr:col>
      <xdr:colOff>1086409</xdr:colOff>
      <xdr:row>41</xdr:row>
      <xdr:rowOff>206187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0634" y="12207687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8</xdr:col>
      <xdr:colOff>939052</xdr:colOff>
      <xdr:row>45</xdr:row>
      <xdr:rowOff>98611</xdr:rowOff>
    </xdr:from>
    <xdr:to>
      <xdr:col>8</xdr:col>
      <xdr:colOff>1081927</xdr:colOff>
      <xdr:row>45</xdr:row>
      <xdr:rowOff>212911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16152" y="13205011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8</xdr:col>
      <xdr:colOff>939051</xdr:colOff>
      <xdr:row>49</xdr:row>
      <xdr:rowOff>87405</xdr:rowOff>
    </xdr:from>
    <xdr:to>
      <xdr:col>8</xdr:col>
      <xdr:colOff>1081926</xdr:colOff>
      <xdr:row>49</xdr:row>
      <xdr:rowOff>201705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16151" y="14184405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8</xdr:col>
      <xdr:colOff>934569</xdr:colOff>
      <xdr:row>53</xdr:row>
      <xdr:rowOff>105334</xdr:rowOff>
    </xdr:from>
    <xdr:to>
      <xdr:col>8</xdr:col>
      <xdr:colOff>1077444</xdr:colOff>
      <xdr:row>53</xdr:row>
      <xdr:rowOff>219634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11669" y="15192934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10</xdr:col>
      <xdr:colOff>838198</xdr:colOff>
      <xdr:row>41</xdr:row>
      <xdr:rowOff>64993</xdr:rowOff>
    </xdr:from>
    <xdr:to>
      <xdr:col>10</xdr:col>
      <xdr:colOff>981073</xdr:colOff>
      <xdr:row>41</xdr:row>
      <xdr:rowOff>179293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15573" y="12180793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10</xdr:col>
      <xdr:colOff>833715</xdr:colOff>
      <xdr:row>49</xdr:row>
      <xdr:rowOff>60511</xdr:rowOff>
    </xdr:from>
    <xdr:to>
      <xdr:col>10</xdr:col>
      <xdr:colOff>976590</xdr:colOff>
      <xdr:row>49</xdr:row>
      <xdr:rowOff>174811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11090" y="14157511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10</xdr:col>
      <xdr:colOff>829233</xdr:colOff>
      <xdr:row>53</xdr:row>
      <xdr:rowOff>78440</xdr:rowOff>
    </xdr:from>
    <xdr:to>
      <xdr:col>10</xdr:col>
      <xdr:colOff>972108</xdr:colOff>
      <xdr:row>53</xdr:row>
      <xdr:rowOff>192740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06608" y="15166040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12</xdr:col>
      <xdr:colOff>833715</xdr:colOff>
      <xdr:row>41</xdr:row>
      <xdr:rowOff>60511</xdr:rowOff>
    </xdr:from>
    <xdr:to>
      <xdr:col>12</xdr:col>
      <xdr:colOff>976590</xdr:colOff>
      <xdr:row>41</xdr:row>
      <xdr:rowOff>174811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49465" y="12176311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12</xdr:col>
      <xdr:colOff>829233</xdr:colOff>
      <xdr:row>45</xdr:row>
      <xdr:rowOff>67235</xdr:rowOff>
    </xdr:from>
    <xdr:to>
      <xdr:col>12</xdr:col>
      <xdr:colOff>972108</xdr:colOff>
      <xdr:row>45</xdr:row>
      <xdr:rowOff>181535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44983" y="13173635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12</xdr:col>
      <xdr:colOff>829232</xdr:colOff>
      <xdr:row>49</xdr:row>
      <xdr:rowOff>56029</xdr:rowOff>
    </xdr:from>
    <xdr:to>
      <xdr:col>12</xdr:col>
      <xdr:colOff>972107</xdr:colOff>
      <xdr:row>49</xdr:row>
      <xdr:rowOff>170329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44982" y="14153029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12</xdr:col>
      <xdr:colOff>835956</xdr:colOff>
      <xdr:row>53</xdr:row>
      <xdr:rowOff>73958</xdr:rowOff>
    </xdr:from>
    <xdr:to>
      <xdr:col>12</xdr:col>
      <xdr:colOff>978831</xdr:colOff>
      <xdr:row>53</xdr:row>
      <xdr:rowOff>188258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51706" y="15161558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14</xdr:col>
      <xdr:colOff>818027</xdr:colOff>
      <xdr:row>41</xdr:row>
      <xdr:rowOff>78440</xdr:rowOff>
    </xdr:from>
    <xdr:to>
      <xdr:col>14</xdr:col>
      <xdr:colOff>960902</xdr:colOff>
      <xdr:row>41</xdr:row>
      <xdr:rowOff>192740</xdr:rowOff>
    </xdr:to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29277" y="12194240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14</xdr:col>
      <xdr:colOff>813545</xdr:colOff>
      <xdr:row>45</xdr:row>
      <xdr:rowOff>85164</xdr:rowOff>
    </xdr:from>
    <xdr:to>
      <xdr:col>14</xdr:col>
      <xdr:colOff>956420</xdr:colOff>
      <xdr:row>45</xdr:row>
      <xdr:rowOff>199464</xdr:rowOff>
    </xdr:to>
    <xdr:pic>
      <xdr:nvPicPr>
        <xdr:cNvPr id="32" name="그림 3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24795" y="13191564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14</xdr:col>
      <xdr:colOff>813544</xdr:colOff>
      <xdr:row>49</xdr:row>
      <xdr:rowOff>73958</xdr:rowOff>
    </xdr:from>
    <xdr:to>
      <xdr:col>14</xdr:col>
      <xdr:colOff>956419</xdr:colOff>
      <xdr:row>49</xdr:row>
      <xdr:rowOff>188258</xdr:rowOff>
    </xdr:to>
    <xdr:pic>
      <xdr:nvPicPr>
        <xdr:cNvPr id="33" name="그림 3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24794" y="14170958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14</xdr:col>
      <xdr:colOff>809062</xdr:colOff>
      <xdr:row>53</xdr:row>
      <xdr:rowOff>91887</xdr:rowOff>
    </xdr:from>
    <xdr:to>
      <xdr:col>14</xdr:col>
      <xdr:colOff>951937</xdr:colOff>
      <xdr:row>53</xdr:row>
      <xdr:rowOff>206187</xdr:rowOff>
    </xdr:to>
    <xdr:pic>
      <xdr:nvPicPr>
        <xdr:cNvPr id="34" name="그림 3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20312" y="15179487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16</xdr:col>
      <xdr:colOff>869574</xdr:colOff>
      <xdr:row>41</xdr:row>
      <xdr:rowOff>73958</xdr:rowOff>
    </xdr:from>
    <xdr:to>
      <xdr:col>16</xdr:col>
      <xdr:colOff>1012449</xdr:colOff>
      <xdr:row>41</xdr:row>
      <xdr:rowOff>188258</xdr:rowOff>
    </xdr:to>
    <xdr:pic>
      <xdr:nvPicPr>
        <xdr:cNvPr id="35" name="그림 3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76324" y="12189758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16</xdr:col>
      <xdr:colOff>865091</xdr:colOff>
      <xdr:row>49</xdr:row>
      <xdr:rowOff>69476</xdr:rowOff>
    </xdr:from>
    <xdr:to>
      <xdr:col>16</xdr:col>
      <xdr:colOff>1007966</xdr:colOff>
      <xdr:row>49</xdr:row>
      <xdr:rowOff>183776</xdr:rowOff>
    </xdr:to>
    <xdr:pic>
      <xdr:nvPicPr>
        <xdr:cNvPr id="36" name="그림 3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71841" y="14166476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16</xdr:col>
      <xdr:colOff>860609</xdr:colOff>
      <xdr:row>53</xdr:row>
      <xdr:rowOff>87405</xdr:rowOff>
    </xdr:from>
    <xdr:to>
      <xdr:col>16</xdr:col>
      <xdr:colOff>1003484</xdr:colOff>
      <xdr:row>53</xdr:row>
      <xdr:rowOff>201705</xdr:rowOff>
    </xdr:to>
    <xdr:pic>
      <xdr:nvPicPr>
        <xdr:cNvPr id="37" name="그림 3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7359" y="15175005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3</xdr:col>
      <xdr:colOff>681317</xdr:colOff>
      <xdr:row>57</xdr:row>
      <xdr:rowOff>64995</xdr:rowOff>
    </xdr:from>
    <xdr:to>
      <xdr:col>3</xdr:col>
      <xdr:colOff>824192</xdr:colOff>
      <xdr:row>57</xdr:row>
      <xdr:rowOff>179295</xdr:rowOff>
    </xdr:to>
    <xdr:pic>
      <xdr:nvPicPr>
        <xdr:cNvPr id="38" name="그림 3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9767" y="16143195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6</xdr:col>
      <xdr:colOff>710452</xdr:colOff>
      <xdr:row>57</xdr:row>
      <xdr:rowOff>71718</xdr:rowOff>
    </xdr:from>
    <xdr:to>
      <xdr:col>6</xdr:col>
      <xdr:colOff>853327</xdr:colOff>
      <xdr:row>57</xdr:row>
      <xdr:rowOff>186018</xdr:rowOff>
    </xdr:to>
    <xdr:pic>
      <xdr:nvPicPr>
        <xdr:cNvPr id="39" name="그림 3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5377" y="16149918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2</xdr:col>
      <xdr:colOff>874059</xdr:colOff>
      <xdr:row>42</xdr:row>
      <xdr:rowOff>67235</xdr:rowOff>
    </xdr:from>
    <xdr:to>
      <xdr:col>2</xdr:col>
      <xdr:colOff>1016934</xdr:colOff>
      <xdr:row>42</xdr:row>
      <xdr:rowOff>181535</xdr:rowOff>
    </xdr:to>
    <xdr:pic>
      <xdr:nvPicPr>
        <xdr:cNvPr id="44" name="그림 4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8084" y="12430685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3</xdr:col>
      <xdr:colOff>768724</xdr:colOff>
      <xdr:row>42</xdr:row>
      <xdr:rowOff>62753</xdr:rowOff>
    </xdr:from>
    <xdr:to>
      <xdr:col>3</xdr:col>
      <xdr:colOff>911599</xdr:colOff>
      <xdr:row>42</xdr:row>
      <xdr:rowOff>177053</xdr:rowOff>
    </xdr:to>
    <xdr:pic>
      <xdr:nvPicPr>
        <xdr:cNvPr id="45" name="그림 4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7174" y="12426203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2</xdr:col>
      <xdr:colOff>880782</xdr:colOff>
      <xdr:row>46</xdr:row>
      <xdr:rowOff>73959</xdr:rowOff>
    </xdr:from>
    <xdr:to>
      <xdr:col>2</xdr:col>
      <xdr:colOff>1023657</xdr:colOff>
      <xdr:row>46</xdr:row>
      <xdr:rowOff>188259</xdr:rowOff>
    </xdr:to>
    <xdr:pic>
      <xdr:nvPicPr>
        <xdr:cNvPr id="46" name="그림 4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4807" y="13428009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3</xdr:col>
      <xdr:colOff>775447</xdr:colOff>
      <xdr:row>46</xdr:row>
      <xdr:rowOff>69477</xdr:rowOff>
    </xdr:from>
    <xdr:to>
      <xdr:col>3</xdr:col>
      <xdr:colOff>918322</xdr:colOff>
      <xdr:row>46</xdr:row>
      <xdr:rowOff>183777</xdr:rowOff>
    </xdr:to>
    <xdr:pic>
      <xdr:nvPicPr>
        <xdr:cNvPr id="47" name="그림 4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3897" y="13423527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2</xdr:col>
      <xdr:colOff>865094</xdr:colOff>
      <xdr:row>54</xdr:row>
      <xdr:rowOff>69477</xdr:rowOff>
    </xdr:from>
    <xdr:to>
      <xdr:col>2</xdr:col>
      <xdr:colOff>1007969</xdr:colOff>
      <xdr:row>54</xdr:row>
      <xdr:rowOff>183777</xdr:rowOff>
    </xdr:to>
    <xdr:pic>
      <xdr:nvPicPr>
        <xdr:cNvPr id="48" name="그림 4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9119" y="15404727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3</xdr:col>
      <xdr:colOff>759759</xdr:colOff>
      <xdr:row>54</xdr:row>
      <xdr:rowOff>64995</xdr:rowOff>
    </xdr:from>
    <xdr:to>
      <xdr:col>3</xdr:col>
      <xdr:colOff>902634</xdr:colOff>
      <xdr:row>54</xdr:row>
      <xdr:rowOff>179295</xdr:rowOff>
    </xdr:to>
    <xdr:pic>
      <xdr:nvPicPr>
        <xdr:cNvPr id="49" name="그림 4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8209" y="15400245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2</xdr:col>
      <xdr:colOff>871818</xdr:colOff>
      <xdr:row>58</xdr:row>
      <xdr:rowOff>76200</xdr:rowOff>
    </xdr:from>
    <xdr:to>
      <xdr:col>2</xdr:col>
      <xdr:colOff>1014693</xdr:colOff>
      <xdr:row>58</xdr:row>
      <xdr:rowOff>190500</xdr:rowOff>
    </xdr:to>
    <xdr:pic>
      <xdr:nvPicPr>
        <xdr:cNvPr id="50" name="그림 4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5843" y="16402050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3</xdr:col>
      <xdr:colOff>766483</xdr:colOff>
      <xdr:row>58</xdr:row>
      <xdr:rowOff>71718</xdr:rowOff>
    </xdr:from>
    <xdr:to>
      <xdr:col>3</xdr:col>
      <xdr:colOff>909358</xdr:colOff>
      <xdr:row>58</xdr:row>
      <xdr:rowOff>186018</xdr:rowOff>
    </xdr:to>
    <xdr:pic>
      <xdr:nvPicPr>
        <xdr:cNvPr id="51" name="그림 5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4933" y="16397568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4</xdr:col>
      <xdr:colOff>918883</xdr:colOff>
      <xdr:row>42</xdr:row>
      <xdr:rowOff>82923</xdr:rowOff>
    </xdr:from>
    <xdr:to>
      <xdr:col>4</xdr:col>
      <xdr:colOff>1061758</xdr:colOff>
      <xdr:row>42</xdr:row>
      <xdr:rowOff>197223</xdr:rowOff>
    </xdr:to>
    <xdr:pic>
      <xdr:nvPicPr>
        <xdr:cNvPr id="52" name="그림 5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9833" y="12446373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6</xdr:col>
      <xdr:colOff>723903</xdr:colOff>
      <xdr:row>42</xdr:row>
      <xdr:rowOff>78441</xdr:rowOff>
    </xdr:from>
    <xdr:to>
      <xdr:col>6</xdr:col>
      <xdr:colOff>866778</xdr:colOff>
      <xdr:row>42</xdr:row>
      <xdr:rowOff>192741</xdr:rowOff>
    </xdr:to>
    <xdr:pic>
      <xdr:nvPicPr>
        <xdr:cNvPr id="53" name="그림 5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38828" y="12441891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4</xdr:col>
      <xdr:colOff>903195</xdr:colOff>
      <xdr:row>46</xdr:row>
      <xdr:rowOff>78440</xdr:rowOff>
    </xdr:from>
    <xdr:to>
      <xdr:col>4</xdr:col>
      <xdr:colOff>1046070</xdr:colOff>
      <xdr:row>46</xdr:row>
      <xdr:rowOff>192740</xdr:rowOff>
    </xdr:to>
    <xdr:pic>
      <xdr:nvPicPr>
        <xdr:cNvPr id="54" name="그림 5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4145" y="13432490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6</xdr:col>
      <xdr:colOff>708215</xdr:colOff>
      <xdr:row>46</xdr:row>
      <xdr:rowOff>73958</xdr:rowOff>
    </xdr:from>
    <xdr:to>
      <xdr:col>6</xdr:col>
      <xdr:colOff>851090</xdr:colOff>
      <xdr:row>46</xdr:row>
      <xdr:rowOff>188258</xdr:rowOff>
    </xdr:to>
    <xdr:pic>
      <xdr:nvPicPr>
        <xdr:cNvPr id="55" name="그림 5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3140" y="13428008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4</xdr:col>
      <xdr:colOff>909919</xdr:colOff>
      <xdr:row>54</xdr:row>
      <xdr:rowOff>85163</xdr:rowOff>
    </xdr:from>
    <xdr:to>
      <xdr:col>4</xdr:col>
      <xdr:colOff>1052794</xdr:colOff>
      <xdr:row>54</xdr:row>
      <xdr:rowOff>199463</xdr:rowOff>
    </xdr:to>
    <xdr:pic>
      <xdr:nvPicPr>
        <xdr:cNvPr id="56" name="그림 5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0869" y="15420413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6</xdr:col>
      <xdr:colOff>714939</xdr:colOff>
      <xdr:row>54</xdr:row>
      <xdr:rowOff>80681</xdr:rowOff>
    </xdr:from>
    <xdr:to>
      <xdr:col>6</xdr:col>
      <xdr:colOff>857814</xdr:colOff>
      <xdr:row>54</xdr:row>
      <xdr:rowOff>194981</xdr:rowOff>
    </xdr:to>
    <xdr:pic>
      <xdr:nvPicPr>
        <xdr:cNvPr id="57" name="그림 5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9864" y="15415931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4</xdr:col>
      <xdr:colOff>916642</xdr:colOff>
      <xdr:row>58</xdr:row>
      <xdr:rowOff>69475</xdr:rowOff>
    </xdr:from>
    <xdr:to>
      <xdr:col>4</xdr:col>
      <xdr:colOff>1059517</xdr:colOff>
      <xdr:row>58</xdr:row>
      <xdr:rowOff>183775</xdr:rowOff>
    </xdr:to>
    <xdr:pic>
      <xdr:nvPicPr>
        <xdr:cNvPr id="58" name="그림 5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7592" y="16395325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6</xdr:col>
      <xdr:colOff>721662</xdr:colOff>
      <xdr:row>58</xdr:row>
      <xdr:rowOff>64993</xdr:rowOff>
    </xdr:from>
    <xdr:to>
      <xdr:col>6</xdr:col>
      <xdr:colOff>864537</xdr:colOff>
      <xdr:row>58</xdr:row>
      <xdr:rowOff>179293</xdr:rowOff>
    </xdr:to>
    <xdr:pic>
      <xdr:nvPicPr>
        <xdr:cNvPr id="59" name="그림 5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36587" y="16390843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7</xdr:col>
      <xdr:colOff>844924</xdr:colOff>
      <xdr:row>42</xdr:row>
      <xdr:rowOff>76199</xdr:rowOff>
    </xdr:from>
    <xdr:to>
      <xdr:col>7</xdr:col>
      <xdr:colOff>987799</xdr:colOff>
      <xdr:row>42</xdr:row>
      <xdr:rowOff>190499</xdr:rowOff>
    </xdr:to>
    <xdr:pic>
      <xdr:nvPicPr>
        <xdr:cNvPr id="60" name="그림 5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21874" y="12439649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8</xdr:col>
      <xdr:colOff>952503</xdr:colOff>
      <xdr:row>42</xdr:row>
      <xdr:rowOff>71717</xdr:rowOff>
    </xdr:from>
    <xdr:to>
      <xdr:col>8</xdr:col>
      <xdr:colOff>1095378</xdr:colOff>
      <xdr:row>42</xdr:row>
      <xdr:rowOff>186017</xdr:rowOff>
    </xdr:to>
    <xdr:pic>
      <xdr:nvPicPr>
        <xdr:cNvPr id="61" name="그림 6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9603" y="12435167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7</xdr:col>
      <xdr:colOff>829236</xdr:colOff>
      <xdr:row>46</xdr:row>
      <xdr:rowOff>82922</xdr:rowOff>
    </xdr:from>
    <xdr:to>
      <xdr:col>7</xdr:col>
      <xdr:colOff>972111</xdr:colOff>
      <xdr:row>46</xdr:row>
      <xdr:rowOff>197222</xdr:rowOff>
    </xdr:to>
    <xdr:pic>
      <xdr:nvPicPr>
        <xdr:cNvPr id="62" name="그림 6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6186" y="13436972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8</xdr:col>
      <xdr:colOff>936815</xdr:colOff>
      <xdr:row>46</xdr:row>
      <xdr:rowOff>78440</xdr:rowOff>
    </xdr:from>
    <xdr:to>
      <xdr:col>8</xdr:col>
      <xdr:colOff>1079690</xdr:colOff>
      <xdr:row>46</xdr:row>
      <xdr:rowOff>192740</xdr:rowOff>
    </xdr:to>
    <xdr:pic>
      <xdr:nvPicPr>
        <xdr:cNvPr id="63" name="그림 6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13915" y="13432490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7</xdr:col>
      <xdr:colOff>835959</xdr:colOff>
      <xdr:row>50</xdr:row>
      <xdr:rowOff>78440</xdr:rowOff>
    </xdr:from>
    <xdr:to>
      <xdr:col>7</xdr:col>
      <xdr:colOff>978834</xdr:colOff>
      <xdr:row>50</xdr:row>
      <xdr:rowOff>192740</xdr:rowOff>
    </xdr:to>
    <xdr:pic>
      <xdr:nvPicPr>
        <xdr:cNvPr id="64" name="그림 6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12909" y="14423090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8</xdr:col>
      <xdr:colOff>943538</xdr:colOff>
      <xdr:row>50</xdr:row>
      <xdr:rowOff>73958</xdr:rowOff>
    </xdr:from>
    <xdr:to>
      <xdr:col>8</xdr:col>
      <xdr:colOff>1086413</xdr:colOff>
      <xdr:row>50</xdr:row>
      <xdr:rowOff>188258</xdr:rowOff>
    </xdr:to>
    <xdr:pic>
      <xdr:nvPicPr>
        <xdr:cNvPr id="65" name="그림 6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0638" y="14418608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7</xdr:col>
      <xdr:colOff>820270</xdr:colOff>
      <xdr:row>54</xdr:row>
      <xdr:rowOff>73957</xdr:rowOff>
    </xdr:from>
    <xdr:to>
      <xdr:col>7</xdr:col>
      <xdr:colOff>963145</xdr:colOff>
      <xdr:row>54</xdr:row>
      <xdr:rowOff>188257</xdr:rowOff>
    </xdr:to>
    <xdr:pic>
      <xdr:nvPicPr>
        <xdr:cNvPr id="66" name="그림 6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220" y="15409207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8</xdr:col>
      <xdr:colOff>927849</xdr:colOff>
      <xdr:row>54</xdr:row>
      <xdr:rowOff>69475</xdr:rowOff>
    </xdr:from>
    <xdr:to>
      <xdr:col>8</xdr:col>
      <xdr:colOff>1070724</xdr:colOff>
      <xdr:row>54</xdr:row>
      <xdr:rowOff>183775</xdr:rowOff>
    </xdr:to>
    <xdr:pic>
      <xdr:nvPicPr>
        <xdr:cNvPr id="67" name="그림 6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04949" y="15404725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9</xdr:col>
      <xdr:colOff>860611</xdr:colOff>
      <xdr:row>42</xdr:row>
      <xdr:rowOff>69475</xdr:rowOff>
    </xdr:from>
    <xdr:to>
      <xdr:col>9</xdr:col>
      <xdr:colOff>1003486</xdr:colOff>
      <xdr:row>42</xdr:row>
      <xdr:rowOff>183775</xdr:rowOff>
    </xdr:to>
    <xdr:pic>
      <xdr:nvPicPr>
        <xdr:cNvPr id="68" name="그림 6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0236" y="12432925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10</xdr:col>
      <xdr:colOff>833718</xdr:colOff>
      <xdr:row>42</xdr:row>
      <xdr:rowOff>64993</xdr:rowOff>
    </xdr:from>
    <xdr:to>
      <xdr:col>10</xdr:col>
      <xdr:colOff>976593</xdr:colOff>
      <xdr:row>42</xdr:row>
      <xdr:rowOff>179293</xdr:rowOff>
    </xdr:to>
    <xdr:pic>
      <xdr:nvPicPr>
        <xdr:cNvPr id="69" name="그림 6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11093" y="12428443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9</xdr:col>
      <xdr:colOff>867334</xdr:colOff>
      <xdr:row>50</xdr:row>
      <xdr:rowOff>64993</xdr:rowOff>
    </xdr:from>
    <xdr:to>
      <xdr:col>9</xdr:col>
      <xdr:colOff>1010209</xdr:colOff>
      <xdr:row>50</xdr:row>
      <xdr:rowOff>179293</xdr:rowOff>
    </xdr:to>
    <xdr:pic>
      <xdr:nvPicPr>
        <xdr:cNvPr id="70" name="그림 6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6959" y="14409643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10</xdr:col>
      <xdr:colOff>840441</xdr:colOff>
      <xdr:row>50</xdr:row>
      <xdr:rowOff>60511</xdr:rowOff>
    </xdr:from>
    <xdr:to>
      <xdr:col>10</xdr:col>
      <xdr:colOff>983316</xdr:colOff>
      <xdr:row>50</xdr:row>
      <xdr:rowOff>174811</xdr:rowOff>
    </xdr:to>
    <xdr:pic>
      <xdr:nvPicPr>
        <xdr:cNvPr id="71" name="그림 7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17816" y="14405161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9</xdr:col>
      <xdr:colOff>851646</xdr:colOff>
      <xdr:row>54</xdr:row>
      <xdr:rowOff>82923</xdr:rowOff>
    </xdr:from>
    <xdr:to>
      <xdr:col>9</xdr:col>
      <xdr:colOff>994521</xdr:colOff>
      <xdr:row>54</xdr:row>
      <xdr:rowOff>197223</xdr:rowOff>
    </xdr:to>
    <xdr:pic>
      <xdr:nvPicPr>
        <xdr:cNvPr id="72" name="그림 7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1271" y="15418173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10</xdr:col>
      <xdr:colOff>824753</xdr:colOff>
      <xdr:row>54</xdr:row>
      <xdr:rowOff>78441</xdr:rowOff>
    </xdr:from>
    <xdr:to>
      <xdr:col>10</xdr:col>
      <xdr:colOff>967628</xdr:colOff>
      <xdr:row>54</xdr:row>
      <xdr:rowOff>192741</xdr:rowOff>
    </xdr:to>
    <xdr:pic>
      <xdr:nvPicPr>
        <xdr:cNvPr id="73" name="그림 7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02128" y="15413691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11</xdr:col>
      <xdr:colOff>813545</xdr:colOff>
      <xdr:row>42</xdr:row>
      <xdr:rowOff>78440</xdr:rowOff>
    </xdr:from>
    <xdr:to>
      <xdr:col>11</xdr:col>
      <xdr:colOff>956420</xdr:colOff>
      <xdr:row>42</xdr:row>
      <xdr:rowOff>192740</xdr:rowOff>
    </xdr:to>
    <xdr:pic>
      <xdr:nvPicPr>
        <xdr:cNvPr id="74" name="그림 7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81545" y="12441890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12</xdr:col>
      <xdr:colOff>831476</xdr:colOff>
      <xdr:row>42</xdr:row>
      <xdr:rowOff>73958</xdr:rowOff>
    </xdr:from>
    <xdr:to>
      <xdr:col>12</xdr:col>
      <xdr:colOff>974351</xdr:colOff>
      <xdr:row>42</xdr:row>
      <xdr:rowOff>188258</xdr:rowOff>
    </xdr:to>
    <xdr:pic>
      <xdr:nvPicPr>
        <xdr:cNvPr id="75" name="그림 7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47226" y="12437408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11</xdr:col>
      <xdr:colOff>853887</xdr:colOff>
      <xdr:row>46</xdr:row>
      <xdr:rowOff>85163</xdr:rowOff>
    </xdr:from>
    <xdr:to>
      <xdr:col>11</xdr:col>
      <xdr:colOff>996762</xdr:colOff>
      <xdr:row>46</xdr:row>
      <xdr:rowOff>199463</xdr:rowOff>
    </xdr:to>
    <xdr:pic>
      <xdr:nvPicPr>
        <xdr:cNvPr id="76" name="그림 7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21887" y="13439213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12</xdr:col>
      <xdr:colOff>826994</xdr:colOff>
      <xdr:row>46</xdr:row>
      <xdr:rowOff>80681</xdr:rowOff>
    </xdr:from>
    <xdr:to>
      <xdr:col>12</xdr:col>
      <xdr:colOff>969869</xdr:colOff>
      <xdr:row>46</xdr:row>
      <xdr:rowOff>194981</xdr:rowOff>
    </xdr:to>
    <xdr:pic>
      <xdr:nvPicPr>
        <xdr:cNvPr id="77" name="그림 7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42744" y="13434731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11</xdr:col>
      <xdr:colOff>860610</xdr:colOff>
      <xdr:row>50</xdr:row>
      <xdr:rowOff>69476</xdr:rowOff>
    </xdr:from>
    <xdr:to>
      <xdr:col>11</xdr:col>
      <xdr:colOff>1003485</xdr:colOff>
      <xdr:row>50</xdr:row>
      <xdr:rowOff>183776</xdr:rowOff>
    </xdr:to>
    <xdr:pic>
      <xdr:nvPicPr>
        <xdr:cNvPr id="78" name="그림 7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28610" y="14414126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12</xdr:col>
      <xdr:colOff>833717</xdr:colOff>
      <xdr:row>50</xdr:row>
      <xdr:rowOff>64994</xdr:rowOff>
    </xdr:from>
    <xdr:to>
      <xdr:col>12</xdr:col>
      <xdr:colOff>976592</xdr:colOff>
      <xdr:row>50</xdr:row>
      <xdr:rowOff>179294</xdr:rowOff>
    </xdr:to>
    <xdr:pic>
      <xdr:nvPicPr>
        <xdr:cNvPr id="79" name="그림 7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49467" y="14409644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11</xdr:col>
      <xdr:colOff>856127</xdr:colOff>
      <xdr:row>54</xdr:row>
      <xdr:rowOff>76200</xdr:rowOff>
    </xdr:from>
    <xdr:to>
      <xdr:col>11</xdr:col>
      <xdr:colOff>999002</xdr:colOff>
      <xdr:row>54</xdr:row>
      <xdr:rowOff>190500</xdr:rowOff>
    </xdr:to>
    <xdr:pic>
      <xdr:nvPicPr>
        <xdr:cNvPr id="80" name="그림 7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24127" y="15411450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12</xdr:col>
      <xdr:colOff>829234</xdr:colOff>
      <xdr:row>54</xdr:row>
      <xdr:rowOff>71718</xdr:rowOff>
    </xdr:from>
    <xdr:to>
      <xdr:col>12</xdr:col>
      <xdr:colOff>972109</xdr:colOff>
      <xdr:row>54</xdr:row>
      <xdr:rowOff>186018</xdr:rowOff>
    </xdr:to>
    <xdr:pic>
      <xdr:nvPicPr>
        <xdr:cNvPr id="81" name="그림 8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44984" y="15406968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13</xdr:col>
      <xdr:colOff>862850</xdr:colOff>
      <xdr:row>42</xdr:row>
      <xdr:rowOff>60511</xdr:rowOff>
    </xdr:from>
    <xdr:to>
      <xdr:col>13</xdr:col>
      <xdr:colOff>1005725</xdr:colOff>
      <xdr:row>42</xdr:row>
      <xdr:rowOff>174811</xdr:rowOff>
    </xdr:to>
    <xdr:pic>
      <xdr:nvPicPr>
        <xdr:cNvPr id="82" name="그림 8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26350" y="12423961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14</xdr:col>
      <xdr:colOff>835957</xdr:colOff>
      <xdr:row>42</xdr:row>
      <xdr:rowOff>56029</xdr:rowOff>
    </xdr:from>
    <xdr:to>
      <xdr:col>14</xdr:col>
      <xdr:colOff>978832</xdr:colOff>
      <xdr:row>42</xdr:row>
      <xdr:rowOff>170329</xdr:rowOff>
    </xdr:to>
    <xdr:pic>
      <xdr:nvPicPr>
        <xdr:cNvPr id="83" name="그림 8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47207" y="12419479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13</xdr:col>
      <xdr:colOff>835955</xdr:colOff>
      <xdr:row>46</xdr:row>
      <xdr:rowOff>78440</xdr:rowOff>
    </xdr:from>
    <xdr:to>
      <xdr:col>13</xdr:col>
      <xdr:colOff>978830</xdr:colOff>
      <xdr:row>46</xdr:row>
      <xdr:rowOff>192740</xdr:rowOff>
    </xdr:to>
    <xdr:pic>
      <xdr:nvPicPr>
        <xdr:cNvPr id="84" name="그림 8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99455" y="13432490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14</xdr:col>
      <xdr:colOff>809062</xdr:colOff>
      <xdr:row>46</xdr:row>
      <xdr:rowOff>73958</xdr:rowOff>
    </xdr:from>
    <xdr:to>
      <xdr:col>14</xdr:col>
      <xdr:colOff>951937</xdr:colOff>
      <xdr:row>46</xdr:row>
      <xdr:rowOff>188258</xdr:rowOff>
    </xdr:to>
    <xdr:pic>
      <xdr:nvPicPr>
        <xdr:cNvPr id="85" name="그림 8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20312" y="13428008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13</xdr:col>
      <xdr:colOff>831473</xdr:colOff>
      <xdr:row>50</xdr:row>
      <xdr:rowOff>73958</xdr:rowOff>
    </xdr:from>
    <xdr:to>
      <xdr:col>13</xdr:col>
      <xdr:colOff>974348</xdr:colOff>
      <xdr:row>50</xdr:row>
      <xdr:rowOff>188258</xdr:rowOff>
    </xdr:to>
    <xdr:pic>
      <xdr:nvPicPr>
        <xdr:cNvPr id="86" name="그림 8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94973" y="14418608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14</xdr:col>
      <xdr:colOff>804580</xdr:colOff>
      <xdr:row>50</xdr:row>
      <xdr:rowOff>69476</xdr:rowOff>
    </xdr:from>
    <xdr:to>
      <xdr:col>14</xdr:col>
      <xdr:colOff>947455</xdr:colOff>
      <xdr:row>50</xdr:row>
      <xdr:rowOff>183776</xdr:rowOff>
    </xdr:to>
    <xdr:pic>
      <xdr:nvPicPr>
        <xdr:cNvPr id="87" name="그림 8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15830" y="14414126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13</xdr:col>
      <xdr:colOff>826991</xdr:colOff>
      <xdr:row>54</xdr:row>
      <xdr:rowOff>69476</xdr:rowOff>
    </xdr:from>
    <xdr:to>
      <xdr:col>13</xdr:col>
      <xdr:colOff>969866</xdr:colOff>
      <xdr:row>54</xdr:row>
      <xdr:rowOff>183776</xdr:rowOff>
    </xdr:to>
    <xdr:pic>
      <xdr:nvPicPr>
        <xdr:cNvPr id="88" name="그림 8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90491" y="15404726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14</xdr:col>
      <xdr:colOff>800098</xdr:colOff>
      <xdr:row>54</xdr:row>
      <xdr:rowOff>64994</xdr:rowOff>
    </xdr:from>
    <xdr:to>
      <xdr:col>14</xdr:col>
      <xdr:colOff>942973</xdr:colOff>
      <xdr:row>54</xdr:row>
      <xdr:rowOff>179294</xdr:rowOff>
    </xdr:to>
    <xdr:pic>
      <xdr:nvPicPr>
        <xdr:cNvPr id="89" name="그림 8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11348" y="15400244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15</xdr:col>
      <xdr:colOff>900950</xdr:colOff>
      <xdr:row>42</xdr:row>
      <xdr:rowOff>76200</xdr:rowOff>
    </xdr:from>
    <xdr:to>
      <xdr:col>15</xdr:col>
      <xdr:colOff>1043825</xdr:colOff>
      <xdr:row>42</xdr:row>
      <xdr:rowOff>190500</xdr:rowOff>
    </xdr:to>
    <xdr:pic>
      <xdr:nvPicPr>
        <xdr:cNvPr id="90" name="그림 8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59950" y="12439650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16</xdr:col>
      <xdr:colOff>874057</xdr:colOff>
      <xdr:row>42</xdr:row>
      <xdr:rowOff>71718</xdr:rowOff>
    </xdr:from>
    <xdr:to>
      <xdr:col>16</xdr:col>
      <xdr:colOff>1016932</xdr:colOff>
      <xdr:row>42</xdr:row>
      <xdr:rowOff>186018</xdr:rowOff>
    </xdr:to>
    <xdr:pic>
      <xdr:nvPicPr>
        <xdr:cNvPr id="91" name="그림 9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80807" y="12435168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15</xdr:col>
      <xdr:colOff>886943</xdr:colOff>
      <xdr:row>46</xdr:row>
      <xdr:rowOff>60511</xdr:rowOff>
    </xdr:from>
    <xdr:to>
      <xdr:col>15</xdr:col>
      <xdr:colOff>1029818</xdr:colOff>
      <xdr:row>46</xdr:row>
      <xdr:rowOff>174811</xdr:rowOff>
    </xdr:to>
    <xdr:pic>
      <xdr:nvPicPr>
        <xdr:cNvPr id="92" name="그림 9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45943" y="13414561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16</xdr:col>
      <xdr:colOff>847163</xdr:colOff>
      <xdr:row>46</xdr:row>
      <xdr:rowOff>56029</xdr:rowOff>
    </xdr:from>
    <xdr:to>
      <xdr:col>16</xdr:col>
      <xdr:colOff>990038</xdr:colOff>
      <xdr:row>46</xdr:row>
      <xdr:rowOff>170329</xdr:rowOff>
    </xdr:to>
    <xdr:pic>
      <xdr:nvPicPr>
        <xdr:cNvPr id="93" name="그림 9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53913" y="13410079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15</xdr:col>
      <xdr:colOff>882460</xdr:colOff>
      <xdr:row>50</xdr:row>
      <xdr:rowOff>78441</xdr:rowOff>
    </xdr:from>
    <xdr:to>
      <xdr:col>15</xdr:col>
      <xdr:colOff>1025335</xdr:colOff>
      <xdr:row>50</xdr:row>
      <xdr:rowOff>192741</xdr:rowOff>
    </xdr:to>
    <xdr:pic>
      <xdr:nvPicPr>
        <xdr:cNvPr id="94" name="그림 9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41460" y="14423091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16</xdr:col>
      <xdr:colOff>865092</xdr:colOff>
      <xdr:row>50</xdr:row>
      <xdr:rowOff>73959</xdr:rowOff>
    </xdr:from>
    <xdr:to>
      <xdr:col>16</xdr:col>
      <xdr:colOff>1007967</xdr:colOff>
      <xdr:row>50</xdr:row>
      <xdr:rowOff>188259</xdr:rowOff>
    </xdr:to>
    <xdr:pic>
      <xdr:nvPicPr>
        <xdr:cNvPr id="95" name="그림 9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71842" y="14418609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15</xdr:col>
      <xdr:colOff>866772</xdr:colOff>
      <xdr:row>54</xdr:row>
      <xdr:rowOff>73959</xdr:rowOff>
    </xdr:from>
    <xdr:to>
      <xdr:col>15</xdr:col>
      <xdr:colOff>1009647</xdr:colOff>
      <xdr:row>54</xdr:row>
      <xdr:rowOff>188259</xdr:rowOff>
    </xdr:to>
    <xdr:pic>
      <xdr:nvPicPr>
        <xdr:cNvPr id="96" name="그림 9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25772" y="15409209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16</xdr:col>
      <xdr:colOff>849404</xdr:colOff>
      <xdr:row>54</xdr:row>
      <xdr:rowOff>69477</xdr:rowOff>
    </xdr:from>
    <xdr:to>
      <xdr:col>16</xdr:col>
      <xdr:colOff>992279</xdr:colOff>
      <xdr:row>54</xdr:row>
      <xdr:rowOff>183777</xdr:rowOff>
    </xdr:to>
    <xdr:pic>
      <xdr:nvPicPr>
        <xdr:cNvPr id="97" name="그림 9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56154" y="15404727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3</xdr:col>
      <xdr:colOff>750794</xdr:colOff>
      <xdr:row>71</xdr:row>
      <xdr:rowOff>67235</xdr:rowOff>
    </xdr:from>
    <xdr:to>
      <xdr:col>3</xdr:col>
      <xdr:colOff>893669</xdr:colOff>
      <xdr:row>71</xdr:row>
      <xdr:rowOff>181535</xdr:rowOff>
    </xdr:to>
    <xdr:pic>
      <xdr:nvPicPr>
        <xdr:cNvPr id="101" name="그림 10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89244" y="19526810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3</xdr:col>
      <xdr:colOff>757518</xdr:colOff>
      <xdr:row>77</xdr:row>
      <xdr:rowOff>73959</xdr:rowOff>
    </xdr:from>
    <xdr:to>
      <xdr:col>3</xdr:col>
      <xdr:colOff>900393</xdr:colOff>
      <xdr:row>77</xdr:row>
      <xdr:rowOff>188259</xdr:rowOff>
    </xdr:to>
    <xdr:pic>
      <xdr:nvPicPr>
        <xdr:cNvPr id="102" name="그림 10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5968" y="21019434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3</xdr:col>
      <xdr:colOff>697005</xdr:colOff>
      <xdr:row>89</xdr:row>
      <xdr:rowOff>80682</xdr:rowOff>
    </xdr:from>
    <xdr:to>
      <xdr:col>3</xdr:col>
      <xdr:colOff>839880</xdr:colOff>
      <xdr:row>89</xdr:row>
      <xdr:rowOff>194982</xdr:rowOff>
    </xdr:to>
    <xdr:pic>
      <xdr:nvPicPr>
        <xdr:cNvPr id="103" name="그림 10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35455" y="23997957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6</xdr:col>
      <xdr:colOff>723899</xdr:colOff>
      <xdr:row>71</xdr:row>
      <xdr:rowOff>73958</xdr:rowOff>
    </xdr:from>
    <xdr:to>
      <xdr:col>6</xdr:col>
      <xdr:colOff>866774</xdr:colOff>
      <xdr:row>71</xdr:row>
      <xdr:rowOff>188258</xdr:rowOff>
    </xdr:to>
    <xdr:pic>
      <xdr:nvPicPr>
        <xdr:cNvPr id="104" name="그림 10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38824" y="19533533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6</xdr:col>
      <xdr:colOff>719417</xdr:colOff>
      <xdr:row>77</xdr:row>
      <xdr:rowOff>80682</xdr:rowOff>
    </xdr:from>
    <xdr:to>
      <xdr:col>6</xdr:col>
      <xdr:colOff>862292</xdr:colOff>
      <xdr:row>77</xdr:row>
      <xdr:rowOff>194982</xdr:rowOff>
    </xdr:to>
    <xdr:pic>
      <xdr:nvPicPr>
        <xdr:cNvPr id="105" name="그림 10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34342" y="21026157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6</xdr:col>
      <xdr:colOff>719416</xdr:colOff>
      <xdr:row>83</xdr:row>
      <xdr:rowOff>69476</xdr:rowOff>
    </xdr:from>
    <xdr:to>
      <xdr:col>6</xdr:col>
      <xdr:colOff>862291</xdr:colOff>
      <xdr:row>83</xdr:row>
      <xdr:rowOff>183776</xdr:rowOff>
    </xdr:to>
    <xdr:pic>
      <xdr:nvPicPr>
        <xdr:cNvPr id="106" name="그림 10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34341" y="22500851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6</xdr:col>
      <xdr:colOff>714934</xdr:colOff>
      <xdr:row>89</xdr:row>
      <xdr:rowOff>87405</xdr:rowOff>
    </xdr:from>
    <xdr:to>
      <xdr:col>6</xdr:col>
      <xdr:colOff>857809</xdr:colOff>
      <xdr:row>89</xdr:row>
      <xdr:rowOff>201705</xdr:rowOff>
    </xdr:to>
    <xdr:pic>
      <xdr:nvPicPr>
        <xdr:cNvPr id="107" name="그림 10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9859" y="24004680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8</xdr:col>
      <xdr:colOff>943534</xdr:colOff>
      <xdr:row>71</xdr:row>
      <xdr:rowOff>91887</xdr:rowOff>
    </xdr:from>
    <xdr:to>
      <xdr:col>8</xdr:col>
      <xdr:colOff>1086409</xdr:colOff>
      <xdr:row>71</xdr:row>
      <xdr:rowOff>206187</xdr:rowOff>
    </xdr:to>
    <xdr:pic>
      <xdr:nvPicPr>
        <xdr:cNvPr id="108" name="그림 10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0634" y="19551462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8</xdr:col>
      <xdr:colOff>939052</xdr:colOff>
      <xdr:row>77</xdr:row>
      <xdr:rowOff>98611</xdr:rowOff>
    </xdr:from>
    <xdr:to>
      <xdr:col>8</xdr:col>
      <xdr:colOff>1081927</xdr:colOff>
      <xdr:row>77</xdr:row>
      <xdr:rowOff>212911</xdr:rowOff>
    </xdr:to>
    <xdr:pic>
      <xdr:nvPicPr>
        <xdr:cNvPr id="109" name="그림 10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16152" y="21044086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8</xdr:col>
      <xdr:colOff>939051</xdr:colOff>
      <xdr:row>83</xdr:row>
      <xdr:rowOff>87405</xdr:rowOff>
    </xdr:from>
    <xdr:to>
      <xdr:col>8</xdr:col>
      <xdr:colOff>1081926</xdr:colOff>
      <xdr:row>83</xdr:row>
      <xdr:rowOff>201705</xdr:rowOff>
    </xdr:to>
    <xdr:pic>
      <xdr:nvPicPr>
        <xdr:cNvPr id="110" name="그림 10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16151" y="22518780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8</xdr:col>
      <xdr:colOff>934569</xdr:colOff>
      <xdr:row>89</xdr:row>
      <xdr:rowOff>105334</xdr:rowOff>
    </xdr:from>
    <xdr:to>
      <xdr:col>8</xdr:col>
      <xdr:colOff>1077444</xdr:colOff>
      <xdr:row>89</xdr:row>
      <xdr:rowOff>219634</xdr:rowOff>
    </xdr:to>
    <xdr:pic>
      <xdr:nvPicPr>
        <xdr:cNvPr id="111" name="그림 11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11669" y="24022609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10</xdr:col>
      <xdr:colOff>838198</xdr:colOff>
      <xdr:row>71</xdr:row>
      <xdr:rowOff>64993</xdr:rowOff>
    </xdr:from>
    <xdr:to>
      <xdr:col>10</xdr:col>
      <xdr:colOff>981073</xdr:colOff>
      <xdr:row>71</xdr:row>
      <xdr:rowOff>179293</xdr:rowOff>
    </xdr:to>
    <xdr:pic>
      <xdr:nvPicPr>
        <xdr:cNvPr id="112" name="그림 11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15573" y="19524568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10</xdr:col>
      <xdr:colOff>844921</xdr:colOff>
      <xdr:row>83</xdr:row>
      <xdr:rowOff>60511</xdr:rowOff>
    </xdr:from>
    <xdr:to>
      <xdr:col>10</xdr:col>
      <xdr:colOff>987796</xdr:colOff>
      <xdr:row>83</xdr:row>
      <xdr:rowOff>174811</xdr:rowOff>
    </xdr:to>
    <xdr:pic>
      <xdr:nvPicPr>
        <xdr:cNvPr id="113" name="그림 11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22296" y="22491886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10</xdr:col>
      <xdr:colOff>829233</xdr:colOff>
      <xdr:row>89</xdr:row>
      <xdr:rowOff>78440</xdr:rowOff>
    </xdr:from>
    <xdr:to>
      <xdr:col>10</xdr:col>
      <xdr:colOff>972108</xdr:colOff>
      <xdr:row>89</xdr:row>
      <xdr:rowOff>192740</xdr:rowOff>
    </xdr:to>
    <xdr:pic>
      <xdr:nvPicPr>
        <xdr:cNvPr id="114" name="그림 11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06608" y="23995715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12</xdr:col>
      <xdr:colOff>833715</xdr:colOff>
      <xdr:row>71</xdr:row>
      <xdr:rowOff>60511</xdr:rowOff>
    </xdr:from>
    <xdr:to>
      <xdr:col>12</xdr:col>
      <xdr:colOff>976590</xdr:colOff>
      <xdr:row>71</xdr:row>
      <xdr:rowOff>174811</xdr:rowOff>
    </xdr:to>
    <xdr:pic>
      <xdr:nvPicPr>
        <xdr:cNvPr id="115" name="그림 11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49465" y="19520086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12</xdr:col>
      <xdr:colOff>829233</xdr:colOff>
      <xdr:row>77</xdr:row>
      <xdr:rowOff>67235</xdr:rowOff>
    </xdr:from>
    <xdr:to>
      <xdr:col>12</xdr:col>
      <xdr:colOff>972108</xdr:colOff>
      <xdr:row>77</xdr:row>
      <xdr:rowOff>181535</xdr:rowOff>
    </xdr:to>
    <xdr:pic>
      <xdr:nvPicPr>
        <xdr:cNvPr id="116" name="그림 11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44983" y="21012710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12</xdr:col>
      <xdr:colOff>829232</xdr:colOff>
      <xdr:row>83</xdr:row>
      <xdr:rowOff>56029</xdr:rowOff>
    </xdr:from>
    <xdr:to>
      <xdr:col>12</xdr:col>
      <xdr:colOff>972107</xdr:colOff>
      <xdr:row>83</xdr:row>
      <xdr:rowOff>170329</xdr:rowOff>
    </xdr:to>
    <xdr:pic>
      <xdr:nvPicPr>
        <xdr:cNvPr id="117" name="그림 11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44982" y="22487404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12</xdr:col>
      <xdr:colOff>835956</xdr:colOff>
      <xdr:row>89</xdr:row>
      <xdr:rowOff>73958</xdr:rowOff>
    </xdr:from>
    <xdr:to>
      <xdr:col>12</xdr:col>
      <xdr:colOff>978831</xdr:colOff>
      <xdr:row>89</xdr:row>
      <xdr:rowOff>188258</xdr:rowOff>
    </xdr:to>
    <xdr:pic>
      <xdr:nvPicPr>
        <xdr:cNvPr id="118" name="그림 11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51706" y="23991233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14</xdr:col>
      <xdr:colOff>818027</xdr:colOff>
      <xdr:row>71</xdr:row>
      <xdr:rowOff>78440</xdr:rowOff>
    </xdr:from>
    <xdr:to>
      <xdr:col>14</xdr:col>
      <xdr:colOff>960902</xdr:colOff>
      <xdr:row>71</xdr:row>
      <xdr:rowOff>192740</xdr:rowOff>
    </xdr:to>
    <xdr:pic>
      <xdr:nvPicPr>
        <xdr:cNvPr id="119" name="그림 11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29277" y="19538015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14</xdr:col>
      <xdr:colOff>813545</xdr:colOff>
      <xdr:row>77</xdr:row>
      <xdr:rowOff>85164</xdr:rowOff>
    </xdr:from>
    <xdr:to>
      <xdr:col>14</xdr:col>
      <xdr:colOff>956420</xdr:colOff>
      <xdr:row>77</xdr:row>
      <xdr:rowOff>199464</xdr:rowOff>
    </xdr:to>
    <xdr:pic>
      <xdr:nvPicPr>
        <xdr:cNvPr id="120" name="그림 11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24795" y="21030639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14</xdr:col>
      <xdr:colOff>813544</xdr:colOff>
      <xdr:row>83</xdr:row>
      <xdr:rowOff>73958</xdr:rowOff>
    </xdr:from>
    <xdr:to>
      <xdr:col>14</xdr:col>
      <xdr:colOff>956419</xdr:colOff>
      <xdr:row>83</xdr:row>
      <xdr:rowOff>188258</xdr:rowOff>
    </xdr:to>
    <xdr:pic>
      <xdr:nvPicPr>
        <xdr:cNvPr id="121" name="그림 12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24794" y="22505333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14</xdr:col>
      <xdr:colOff>809062</xdr:colOff>
      <xdr:row>89</xdr:row>
      <xdr:rowOff>91887</xdr:rowOff>
    </xdr:from>
    <xdr:to>
      <xdr:col>14</xdr:col>
      <xdr:colOff>951937</xdr:colOff>
      <xdr:row>89</xdr:row>
      <xdr:rowOff>206187</xdr:rowOff>
    </xdr:to>
    <xdr:pic>
      <xdr:nvPicPr>
        <xdr:cNvPr id="122" name="그림 12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20312" y="24009162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16</xdr:col>
      <xdr:colOff>869574</xdr:colOff>
      <xdr:row>71</xdr:row>
      <xdr:rowOff>73958</xdr:rowOff>
    </xdr:from>
    <xdr:to>
      <xdr:col>16</xdr:col>
      <xdr:colOff>1012449</xdr:colOff>
      <xdr:row>71</xdr:row>
      <xdr:rowOff>188258</xdr:rowOff>
    </xdr:to>
    <xdr:pic>
      <xdr:nvPicPr>
        <xdr:cNvPr id="123" name="그림 12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76324" y="19533533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16</xdr:col>
      <xdr:colOff>865091</xdr:colOff>
      <xdr:row>83</xdr:row>
      <xdr:rowOff>69476</xdr:rowOff>
    </xdr:from>
    <xdr:to>
      <xdr:col>16</xdr:col>
      <xdr:colOff>1007966</xdr:colOff>
      <xdr:row>83</xdr:row>
      <xdr:rowOff>183776</xdr:rowOff>
    </xdr:to>
    <xdr:pic>
      <xdr:nvPicPr>
        <xdr:cNvPr id="124" name="그림 12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71841" y="22500851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16</xdr:col>
      <xdr:colOff>860609</xdr:colOff>
      <xdr:row>89</xdr:row>
      <xdr:rowOff>87405</xdr:rowOff>
    </xdr:from>
    <xdr:to>
      <xdr:col>16</xdr:col>
      <xdr:colOff>1003484</xdr:colOff>
      <xdr:row>89</xdr:row>
      <xdr:rowOff>201705</xdr:rowOff>
    </xdr:to>
    <xdr:pic>
      <xdr:nvPicPr>
        <xdr:cNvPr id="125" name="그림 12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7359" y="24004680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3</xdr:col>
      <xdr:colOff>748553</xdr:colOff>
      <xdr:row>95</xdr:row>
      <xdr:rowOff>64995</xdr:rowOff>
    </xdr:from>
    <xdr:to>
      <xdr:col>3</xdr:col>
      <xdr:colOff>891428</xdr:colOff>
      <xdr:row>95</xdr:row>
      <xdr:rowOff>179295</xdr:rowOff>
    </xdr:to>
    <xdr:pic>
      <xdr:nvPicPr>
        <xdr:cNvPr id="126" name="그림 12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87003" y="25468170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6</xdr:col>
      <xdr:colOff>721658</xdr:colOff>
      <xdr:row>95</xdr:row>
      <xdr:rowOff>71718</xdr:rowOff>
    </xdr:from>
    <xdr:to>
      <xdr:col>6</xdr:col>
      <xdr:colOff>864533</xdr:colOff>
      <xdr:row>95</xdr:row>
      <xdr:rowOff>186018</xdr:rowOff>
    </xdr:to>
    <xdr:pic>
      <xdr:nvPicPr>
        <xdr:cNvPr id="127" name="그림 12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36583" y="25474893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2</xdr:col>
      <xdr:colOff>874059</xdr:colOff>
      <xdr:row>72</xdr:row>
      <xdr:rowOff>67235</xdr:rowOff>
    </xdr:from>
    <xdr:to>
      <xdr:col>2</xdr:col>
      <xdr:colOff>1016934</xdr:colOff>
      <xdr:row>72</xdr:row>
      <xdr:rowOff>181535</xdr:rowOff>
    </xdr:to>
    <xdr:pic>
      <xdr:nvPicPr>
        <xdr:cNvPr id="128" name="그림 12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8084" y="19774460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3</xdr:col>
      <xdr:colOff>757518</xdr:colOff>
      <xdr:row>72</xdr:row>
      <xdr:rowOff>62753</xdr:rowOff>
    </xdr:from>
    <xdr:to>
      <xdr:col>3</xdr:col>
      <xdr:colOff>900393</xdr:colOff>
      <xdr:row>72</xdr:row>
      <xdr:rowOff>177053</xdr:rowOff>
    </xdr:to>
    <xdr:pic>
      <xdr:nvPicPr>
        <xdr:cNvPr id="129" name="그림 12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5968" y="19769978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2</xdr:col>
      <xdr:colOff>880782</xdr:colOff>
      <xdr:row>78</xdr:row>
      <xdr:rowOff>73959</xdr:rowOff>
    </xdr:from>
    <xdr:to>
      <xdr:col>2</xdr:col>
      <xdr:colOff>1023657</xdr:colOff>
      <xdr:row>78</xdr:row>
      <xdr:rowOff>188259</xdr:rowOff>
    </xdr:to>
    <xdr:pic>
      <xdr:nvPicPr>
        <xdr:cNvPr id="130" name="그림 12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4807" y="21267084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3</xdr:col>
      <xdr:colOff>764241</xdr:colOff>
      <xdr:row>78</xdr:row>
      <xdr:rowOff>69477</xdr:rowOff>
    </xdr:from>
    <xdr:to>
      <xdr:col>3</xdr:col>
      <xdr:colOff>907116</xdr:colOff>
      <xdr:row>78</xdr:row>
      <xdr:rowOff>183777</xdr:rowOff>
    </xdr:to>
    <xdr:pic>
      <xdr:nvPicPr>
        <xdr:cNvPr id="131" name="그림 13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691" y="21262602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2</xdr:col>
      <xdr:colOff>865094</xdr:colOff>
      <xdr:row>90</xdr:row>
      <xdr:rowOff>69477</xdr:rowOff>
    </xdr:from>
    <xdr:to>
      <xdr:col>2</xdr:col>
      <xdr:colOff>1007969</xdr:colOff>
      <xdr:row>90</xdr:row>
      <xdr:rowOff>183777</xdr:rowOff>
    </xdr:to>
    <xdr:pic>
      <xdr:nvPicPr>
        <xdr:cNvPr id="132" name="그림 13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9119" y="24234402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3</xdr:col>
      <xdr:colOff>759759</xdr:colOff>
      <xdr:row>90</xdr:row>
      <xdr:rowOff>64995</xdr:rowOff>
    </xdr:from>
    <xdr:to>
      <xdr:col>3</xdr:col>
      <xdr:colOff>902634</xdr:colOff>
      <xdr:row>90</xdr:row>
      <xdr:rowOff>179295</xdr:rowOff>
    </xdr:to>
    <xdr:pic>
      <xdr:nvPicPr>
        <xdr:cNvPr id="133" name="그림 13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8209" y="24229920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2</xdr:col>
      <xdr:colOff>871818</xdr:colOff>
      <xdr:row>96</xdr:row>
      <xdr:rowOff>76200</xdr:rowOff>
    </xdr:from>
    <xdr:to>
      <xdr:col>2</xdr:col>
      <xdr:colOff>1014693</xdr:colOff>
      <xdr:row>96</xdr:row>
      <xdr:rowOff>190500</xdr:rowOff>
    </xdr:to>
    <xdr:pic>
      <xdr:nvPicPr>
        <xdr:cNvPr id="134" name="그림 13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5843" y="25727025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3</xdr:col>
      <xdr:colOff>766483</xdr:colOff>
      <xdr:row>96</xdr:row>
      <xdr:rowOff>71718</xdr:rowOff>
    </xdr:from>
    <xdr:to>
      <xdr:col>3</xdr:col>
      <xdr:colOff>909358</xdr:colOff>
      <xdr:row>96</xdr:row>
      <xdr:rowOff>186018</xdr:rowOff>
    </xdr:to>
    <xdr:pic>
      <xdr:nvPicPr>
        <xdr:cNvPr id="135" name="그림 13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4933" y="25722543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4</xdr:col>
      <xdr:colOff>918883</xdr:colOff>
      <xdr:row>72</xdr:row>
      <xdr:rowOff>82923</xdr:rowOff>
    </xdr:from>
    <xdr:to>
      <xdr:col>4</xdr:col>
      <xdr:colOff>1061758</xdr:colOff>
      <xdr:row>72</xdr:row>
      <xdr:rowOff>197223</xdr:rowOff>
    </xdr:to>
    <xdr:pic>
      <xdr:nvPicPr>
        <xdr:cNvPr id="136" name="그림 13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9833" y="19790148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6</xdr:col>
      <xdr:colOff>723903</xdr:colOff>
      <xdr:row>72</xdr:row>
      <xdr:rowOff>78441</xdr:rowOff>
    </xdr:from>
    <xdr:to>
      <xdr:col>6</xdr:col>
      <xdr:colOff>866778</xdr:colOff>
      <xdr:row>72</xdr:row>
      <xdr:rowOff>192741</xdr:rowOff>
    </xdr:to>
    <xdr:pic>
      <xdr:nvPicPr>
        <xdr:cNvPr id="137" name="그림 13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38828" y="19785666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4</xdr:col>
      <xdr:colOff>903195</xdr:colOff>
      <xdr:row>78</xdr:row>
      <xdr:rowOff>78440</xdr:rowOff>
    </xdr:from>
    <xdr:to>
      <xdr:col>4</xdr:col>
      <xdr:colOff>1046070</xdr:colOff>
      <xdr:row>78</xdr:row>
      <xdr:rowOff>192740</xdr:rowOff>
    </xdr:to>
    <xdr:pic>
      <xdr:nvPicPr>
        <xdr:cNvPr id="138" name="그림 13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4145" y="21271565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6</xdr:col>
      <xdr:colOff>708215</xdr:colOff>
      <xdr:row>78</xdr:row>
      <xdr:rowOff>73958</xdr:rowOff>
    </xdr:from>
    <xdr:to>
      <xdr:col>6</xdr:col>
      <xdr:colOff>851090</xdr:colOff>
      <xdr:row>78</xdr:row>
      <xdr:rowOff>188258</xdr:rowOff>
    </xdr:to>
    <xdr:pic>
      <xdr:nvPicPr>
        <xdr:cNvPr id="139" name="그림 13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3140" y="21267083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4</xdr:col>
      <xdr:colOff>909919</xdr:colOff>
      <xdr:row>90</xdr:row>
      <xdr:rowOff>73957</xdr:rowOff>
    </xdr:from>
    <xdr:to>
      <xdr:col>4</xdr:col>
      <xdr:colOff>1052794</xdr:colOff>
      <xdr:row>90</xdr:row>
      <xdr:rowOff>188257</xdr:rowOff>
    </xdr:to>
    <xdr:pic>
      <xdr:nvPicPr>
        <xdr:cNvPr id="140" name="그림 13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0869" y="24238882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6</xdr:col>
      <xdr:colOff>714939</xdr:colOff>
      <xdr:row>90</xdr:row>
      <xdr:rowOff>80681</xdr:rowOff>
    </xdr:from>
    <xdr:to>
      <xdr:col>6</xdr:col>
      <xdr:colOff>857814</xdr:colOff>
      <xdr:row>90</xdr:row>
      <xdr:rowOff>194981</xdr:rowOff>
    </xdr:to>
    <xdr:pic>
      <xdr:nvPicPr>
        <xdr:cNvPr id="141" name="그림 14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9864" y="24245606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4</xdr:col>
      <xdr:colOff>916642</xdr:colOff>
      <xdr:row>96</xdr:row>
      <xdr:rowOff>69475</xdr:rowOff>
    </xdr:from>
    <xdr:to>
      <xdr:col>4</xdr:col>
      <xdr:colOff>1059517</xdr:colOff>
      <xdr:row>96</xdr:row>
      <xdr:rowOff>183775</xdr:rowOff>
    </xdr:to>
    <xdr:pic>
      <xdr:nvPicPr>
        <xdr:cNvPr id="142" name="그림 14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7592" y="25720300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6</xdr:col>
      <xdr:colOff>721662</xdr:colOff>
      <xdr:row>96</xdr:row>
      <xdr:rowOff>64993</xdr:rowOff>
    </xdr:from>
    <xdr:to>
      <xdr:col>6</xdr:col>
      <xdr:colOff>864537</xdr:colOff>
      <xdr:row>96</xdr:row>
      <xdr:rowOff>179293</xdr:rowOff>
    </xdr:to>
    <xdr:pic>
      <xdr:nvPicPr>
        <xdr:cNvPr id="143" name="그림 14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36587" y="25715818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7</xdr:col>
      <xdr:colOff>844924</xdr:colOff>
      <xdr:row>72</xdr:row>
      <xdr:rowOff>76199</xdr:rowOff>
    </xdr:from>
    <xdr:to>
      <xdr:col>7</xdr:col>
      <xdr:colOff>987799</xdr:colOff>
      <xdr:row>72</xdr:row>
      <xdr:rowOff>190499</xdr:rowOff>
    </xdr:to>
    <xdr:pic>
      <xdr:nvPicPr>
        <xdr:cNvPr id="144" name="그림 14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21874" y="19783424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8</xdr:col>
      <xdr:colOff>952503</xdr:colOff>
      <xdr:row>72</xdr:row>
      <xdr:rowOff>71717</xdr:rowOff>
    </xdr:from>
    <xdr:to>
      <xdr:col>8</xdr:col>
      <xdr:colOff>1095378</xdr:colOff>
      <xdr:row>72</xdr:row>
      <xdr:rowOff>186017</xdr:rowOff>
    </xdr:to>
    <xdr:pic>
      <xdr:nvPicPr>
        <xdr:cNvPr id="145" name="그림 14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9603" y="19778942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7</xdr:col>
      <xdr:colOff>829236</xdr:colOff>
      <xdr:row>78</xdr:row>
      <xdr:rowOff>82922</xdr:rowOff>
    </xdr:from>
    <xdr:to>
      <xdr:col>7</xdr:col>
      <xdr:colOff>972111</xdr:colOff>
      <xdr:row>78</xdr:row>
      <xdr:rowOff>197222</xdr:rowOff>
    </xdr:to>
    <xdr:pic>
      <xdr:nvPicPr>
        <xdr:cNvPr id="146" name="그림 14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6186" y="21276047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8</xdr:col>
      <xdr:colOff>936815</xdr:colOff>
      <xdr:row>78</xdr:row>
      <xdr:rowOff>78440</xdr:rowOff>
    </xdr:from>
    <xdr:to>
      <xdr:col>8</xdr:col>
      <xdr:colOff>1079690</xdr:colOff>
      <xdr:row>78</xdr:row>
      <xdr:rowOff>192740</xdr:rowOff>
    </xdr:to>
    <xdr:pic>
      <xdr:nvPicPr>
        <xdr:cNvPr id="147" name="그림 14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13915" y="21271565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7</xdr:col>
      <xdr:colOff>835959</xdr:colOff>
      <xdr:row>84</xdr:row>
      <xdr:rowOff>78440</xdr:rowOff>
    </xdr:from>
    <xdr:to>
      <xdr:col>7</xdr:col>
      <xdr:colOff>978834</xdr:colOff>
      <xdr:row>84</xdr:row>
      <xdr:rowOff>192740</xdr:rowOff>
    </xdr:to>
    <xdr:pic>
      <xdr:nvPicPr>
        <xdr:cNvPr id="148" name="그림 14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12909" y="22757465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8</xdr:col>
      <xdr:colOff>943538</xdr:colOff>
      <xdr:row>84</xdr:row>
      <xdr:rowOff>73958</xdr:rowOff>
    </xdr:from>
    <xdr:to>
      <xdr:col>8</xdr:col>
      <xdr:colOff>1086413</xdr:colOff>
      <xdr:row>84</xdr:row>
      <xdr:rowOff>188258</xdr:rowOff>
    </xdr:to>
    <xdr:pic>
      <xdr:nvPicPr>
        <xdr:cNvPr id="149" name="그림 14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0638" y="22752983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7</xdr:col>
      <xdr:colOff>820270</xdr:colOff>
      <xdr:row>90</xdr:row>
      <xdr:rowOff>73957</xdr:rowOff>
    </xdr:from>
    <xdr:to>
      <xdr:col>7</xdr:col>
      <xdr:colOff>963145</xdr:colOff>
      <xdr:row>90</xdr:row>
      <xdr:rowOff>188257</xdr:rowOff>
    </xdr:to>
    <xdr:pic>
      <xdr:nvPicPr>
        <xdr:cNvPr id="150" name="그림 14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220" y="24238882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8</xdr:col>
      <xdr:colOff>927849</xdr:colOff>
      <xdr:row>90</xdr:row>
      <xdr:rowOff>69475</xdr:rowOff>
    </xdr:from>
    <xdr:to>
      <xdr:col>8</xdr:col>
      <xdr:colOff>1070724</xdr:colOff>
      <xdr:row>90</xdr:row>
      <xdr:rowOff>183775</xdr:rowOff>
    </xdr:to>
    <xdr:pic>
      <xdr:nvPicPr>
        <xdr:cNvPr id="151" name="그림 15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04949" y="24234400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9</xdr:col>
      <xdr:colOff>860611</xdr:colOff>
      <xdr:row>72</xdr:row>
      <xdr:rowOff>69475</xdr:rowOff>
    </xdr:from>
    <xdr:to>
      <xdr:col>9</xdr:col>
      <xdr:colOff>1003486</xdr:colOff>
      <xdr:row>72</xdr:row>
      <xdr:rowOff>183775</xdr:rowOff>
    </xdr:to>
    <xdr:pic>
      <xdr:nvPicPr>
        <xdr:cNvPr id="152" name="그림 15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0236" y="19776700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10</xdr:col>
      <xdr:colOff>844924</xdr:colOff>
      <xdr:row>72</xdr:row>
      <xdr:rowOff>64993</xdr:rowOff>
    </xdr:from>
    <xdr:to>
      <xdr:col>10</xdr:col>
      <xdr:colOff>987799</xdr:colOff>
      <xdr:row>72</xdr:row>
      <xdr:rowOff>179293</xdr:rowOff>
    </xdr:to>
    <xdr:pic>
      <xdr:nvPicPr>
        <xdr:cNvPr id="153" name="그림 15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22299" y="19772218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9</xdr:col>
      <xdr:colOff>867334</xdr:colOff>
      <xdr:row>84</xdr:row>
      <xdr:rowOff>64993</xdr:rowOff>
    </xdr:from>
    <xdr:to>
      <xdr:col>9</xdr:col>
      <xdr:colOff>1010209</xdr:colOff>
      <xdr:row>84</xdr:row>
      <xdr:rowOff>179293</xdr:rowOff>
    </xdr:to>
    <xdr:pic>
      <xdr:nvPicPr>
        <xdr:cNvPr id="154" name="그림 15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6959" y="22744018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10</xdr:col>
      <xdr:colOff>840441</xdr:colOff>
      <xdr:row>84</xdr:row>
      <xdr:rowOff>60511</xdr:rowOff>
    </xdr:from>
    <xdr:to>
      <xdr:col>10</xdr:col>
      <xdr:colOff>983316</xdr:colOff>
      <xdr:row>84</xdr:row>
      <xdr:rowOff>174811</xdr:rowOff>
    </xdr:to>
    <xdr:pic>
      <xdr:nvPicPr>
        <xdr:cNvPr id="155" name="그림 15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17816" y="22739536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9</xdr:col>
      <xdr:colOff>851646</xdr:colOff>
      <xdr:row>90</xdr:row>
      <xdr:rowOff>82923</xdr:rowOff>
    </xdr:from>
    <xdr:to>
      <xdr:col>9</xdr:col>
      <xdr:colOff>994521</xdr:colOff>
      <xdr:row>90</xdr:row>
      <xdr:rowOff>197223</xdr:rowOff>
    </xdr:to>
    <xdr:pic>
      <xdr:nvPicPr>
        <xdr:cNvPr id="156" name="그림 15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1271" y="24247848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10</xdr:col>
      <xdr:colOff>824753</xdr:colOff>
      <xdr:row>90</xdr:row>
      <xdr:rowOff>78441</xdr:rowOff>
    </xdr:from>
    <xdr:to>
      <xdr:col>10</xdr:col>
      <xdr:colOff>967628</xdr:colOff>
      <xdr:row>90</xdr:row>
      <xdr:rowOff>192741</xdr:rowOff>
    </xdr:to>
    <xdr:pic>
      <xdr:nvPicPr>
        <xdr:cNvPr id="157" name="그림 15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02128" y="24243366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11</xdr:col>
      <xdr:colOff>858369</xdr:colOff>
      <xdr:row>72</xdr:row>
      <xdr:rowOff>78440</xdr:rowOff>
    </xdr:from>
    <xdr:to>
      <xdr:col>11</xdr:col>
      <xdr:colOff>1001244</xdr:colOff>
      <xdr:row>72</xdr:row>
      <xdr:rowOff>192740</xdr:rowOff>
    </xdr:to>
    <xdr:pic>
      <xdr:nvPicPr>
        <xdr:cNvPr id="158" name="그림 15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26369" y="19785665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12</xdr:col>
      <xdr:colOff>831476</xdr:colOff>
      <xdr:row>72</xdr:row>
      <xdr:rowOff>73958</xdr:rowOff>
    </xdr:from>
    <xdr:to>
      <xdr:col>12</xdr:col>
      <xdr:colOff>974351</xdr:colOff>
      <xdr:row>72</xdr:row>
      <xdr:rowOff>188258</xdr:rowOff>
    </xdr:to>
    <xdr:pic>
      <xdr:nvPicPr>
        <xdr:cNvPr id="159" name="그림 15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47226" y="19781183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11</xdr:col>
      <xdr:colOff>853887</xdr:colOff>
      <xdr:row>78</xdr:row>
      <xdr:rowOff>85163</xdr:rowOff>
    </xdr:from>
    <xdr:to>
      <xdr:col>11</xdr:col>
      <xdr:colOff>996762</xdr:colOff>
      <xdr:row>78</xdr:row>
      <xdr:rowOff>199463</xdr:rowOff>
    </xdr:to>
    <xdr:pic>
      <xdr:nvPicPr>
        <xdr:cNvPr id="160" name="그림 15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21887" y="21278288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12</xdr:col>
      <xdr:colOff>826994</xdr:colOff>
      <xdr:row>78</xdr:row>
      <xdr:rowOff>80681</xdr:rowOff>
    </xdr:from>
    <xdr:to>
      <xdr:col>12</xdr:col>
      <xdr:colOff>969869</xdr:colOff>
      <xdr:row>78</xdr:row>
      <xdr:rowOff>194981</xdr:rowOff>
    </xdr:to>
    <xdr:pic>
      <xdr:nvPicPr>
        <xdr:cNvPr id="161" name="그림 16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42744" y="21273806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11</xdr:col>
      <xdr:colOff>860610</xdr:colOff>
      <xdr:row>84</xdr:row>
      <xdr:rowOff>69476</xdr:rowOff>
    </xdr:from>
    <xdr:to>
      <xdr:col>11</xdr:col>
      <xdr:colOff>1003485</xdr:colOff>
      <xdr:row>84</xdr:row>
      <xdr:rowOff>183776</xdr:rowOff>
    </xdr:to>
    <xdr:pic>
      <xdr:nvPicPr>
        <xdr:cNvPr id="162" name="그림 16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28610" y="22748501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12</xdr:col>
      <xdr:colOff>833717</xdr:colOff>
      <xdr:row>84</xdr:row>
      <xdr:rowOff>64994</xdr:rowOff>
    </xdr:from>
    <xdr:to>
      <xdr:col>12</xdr:col>
      <xdr:colOff>976592</xdr:colOff>
      <xdr:row>84</xdr:row>
      <xdr:rowOff>179294</xdr:rowOff>
    </xdr:to>
    <xdr:pic>
      <xdr:nvPicPr>
        <xdr:cNvPr id="163" name="그림 16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49467" y="22744019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11</xdr:col>
      <xdr:colOff>856127</xdr:colOff>
      <xdr:row>90</xdr:row>
      <xdr:rowOff>76200</xdr:rowOff>
    </xdr:from>
    <xdr:to>
      <xdr:col>11</xdr:col>
      <xdr:colOff>999002</xdr:colOff>
      <xdr:row>90</xdr:row>
      <xdr:rowOff>190500</xdr:rowOff>
    </xdr:to>
    <xdr:pic>
      <xdr:nvPicPr>
        <xdr:cNvPr id="164" name="그림 16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24127" y="24241125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12</xdr:col>
      <xdr:colOff>829234</xdr:colOff>
      <xdr:row>90</xdr:row>
      <xdr:rowOff>71718</xdr:rowOff>
    </xdr:from>
    <xdr:to>
      <xdr:col>12</xdr:col>
      <xdr:colOff>972109</xdr:colOff>
      <xdr:row>90</xdr:row>
      <xdr:rowOff>186018</xdr:rowOff>
    </xdr:to>
    <xdr:pic>
      <xdr:nvPicPr>
        <xdr:cNvPr id="165" name="그림 16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44984" y="24236643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13</xdr:col>
      <xdr:colOff>862850</xdr:colOff>
      <xdr:row>72</xdr:row>
      <xdr:rowOff>60511</xdr:rowOff>
    </xdr:from>
    <xdr:to>
      <xdr:col>13</xdr:col>
      <xdr:colOff>1005725</xdr:colOff>
      <xdr:row>72</xdr:row>
      <xdr:rowOff>174811</xdr:rowOff>
    </xdr:to>
    <xdr:pic>
      <xdr:nvPicPr>
        <xdr:cNvPr id="166" name="그림 16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26350" y="19767736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14</xdr:col>
      <xdr:colOff>835957</xdr:colOff>
      <xdr:row>72</xdr:row>
      <xdr:rowOff>56029</xdr:rowOff>
    </xdr:from>
    <xdr:to>
      <xdr:col>14</xdr:col>
      <xdr:colOff>978832</xdr:colOff>
      <xdr:row>72</xdr:row>
      <xdr:rowOff>170329</xdr:rowOff>
    </xdr:to>
    <xdr:pic>
      <xdr:nvPicPr>
        <xdr:cNvPr id="167" name="그림 16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47207" y="19763254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13</xdr:col>
      <xdr:colOff>835955</xdr:colOff>
      <xdr:row>78</xdr:row>
      <xdr:rowOff>78440</xdr:rowOff>
    </xdr:from>
    <xdr:to>
      <xdr:col>13</xdr:col>
      <xdr:colOff>978830</xdr:colOff>
      <xdr:row>78</xdr:row>
      <xdr:rowOff>192740</xdr:rowOff>
    </xdr:to>
    <xdr:pic>
      <xdr:nvPicPr>
        <xdr:cNvPr id="168" name="그림 16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99455" y="21271565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14</xdr:col>
      <xdr:colOff>809062</xdr:colOff>
      <xdr:row>78</xdr:row>
      <xdr:rowOff>73958</xdr:rowOff>
    </xdr:from>
    <xdr:to>
      <xdr:col>14</xdr:col>
      <xdr:colOff>951937</xdr:colOff>
      <xdr:row>78</xdr:row>
      <xdr:rowOff>188258</xdr:rowOff>
    </xdr:to>
    <xdr:pic>
      <xdr:nvPicPr>
        <xdr:cNvPr id="169" name="그림 16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20312" y="21267083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13</xdr:col>
      <xdr:colOff>831473</xdr:colOff>
      <xdr:row>84</xdr:row>
      <xdr:rowOff>73958</xdr:rowOff>
    </xdr:from>
    <xdr:to>
      <xdr:col>13</xdr:col>
      <xdr:colOff>974348</xdr:colOff>
      <xdr:row>84</xdr:row>
      <xdr:rowOff>188258</xdr:rowOff>
    </xdr:to>
    <xdr:pic>
      <xdr:nvPicPr>
        <xdr:cNvPr id="170" name="그림 16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94973" y="22752983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14</xdr:col>
      <xdr:colOff>804580</xdr:colOff>
      <xdr:row>84</xdr:row>
      <xdr:rowOff>69476</xdr:rowOff>
    </xdr:from>
    <xdr:to>
      <xdr:col>14</xdr:col>
      <xdr:colOff>947455</xdr:colOff>
      <xdr:row>84</xdr:row>
      <xdr:rowOff>183776</xdr:rowOff>
    </xdr:to>
    <xdr:pic>
      <xdr:nvPicPr>
        <xdr:cNvPr id="171" name="그림 17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15830" y="22748501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13</xdr:col>
      <xdr:colOff>826991</xdr:colOff>
      <xdr:row>90</xdr:row>
      <xdr:rowOff>69476</xdr:rowOff>
    </xdr:from>
    <xdr:to>
      <xdr:col>13</xdr:col>
      <xdr:colOff>969866</xdr:colOff>
      <xdr:row>90</xdr:row>
      <xdr:rowOff>183776</xdr:rowOff>
    </xdr:to>
    <xdr:pic>
      <xdr:nvPicPr>
        <xdr:cNvPr id="172" name="그림 17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90491" y="24234401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14</xdr:col>
      <xdr:colOff>800098</xdr:colOff>
      <xdr:row>90</xdr:row>
      <xdr:rowOff>64994</xdr:rowOff>
    </xdr:from>
    <xdr:to>
      <xdr:col>14</xdr:col>
      <xdr:colOff>942973</xdr:colOff>
      <xdr:row>90</xdr:row>
      <xdr:rowOff>179294</xdr:rowOff>
    </xdr:to>
    <xdr:pic>
      <xdr:nvPicPr>
        <xdr:cNvPr id="173" name="그림 17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11348" y="24229919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15</xdr:col>
      <xdr:colOff>856126</xdr:colOff>
      <xdr:row>72</xdr:row>
      <xdr:rowOff>76200</xdr:rowOff>
    </xdr:from>
    <xdr:to>
      <xdr:col>15</xdr:col>
      <xdr:colOff>999001</xdr:colOff>
      <xdr:row>72</xdr:row>
      <xdr:rowOff>190500</xdr:rowOff>
    </xdr:to>
    <xdr:pic>
      <xdr:nvPicPr>
        <xdr:cNvPr id="174" name="그림 17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5126" y="19783425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16</xdr:col>
      <xdr:colOff>874057</xdr:colOff>
      <xdr:row>72</xdr:row>
      <xdr:rowOff>71718</xdr:rowOff>
    </xdr:from>
    <xdr:to>
      <xdr:col>16</xdr:col>
      <xdr:colOff>1016932</xdr:colOff>
      <xdr:row>72</xdr:row>
      <xdr:rowOff>186018</xdr:rowOff>
    </xdr:to>
    <xdr:pic>
      <xdr:nvPicPr>
        <xdr:cNvPr id="175" name="그림 17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80807" y="19778943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15</xdr:col>
      <xdr:colOff>886943</xdr:colOff>
      <xdr:row>78</xdr:row>
      <xdr:rowOff>60511</xdr:rowOff>
    </xdr:from>
    <xdr:to>
      <xdr:col>15</xdr:col>
      <xdr:colOff>1029818</xdr:colOff>
      <xdr:row>78</xdr:row>
      <xdr:rowOff>174811</xdr:rowOff>
    </xdr:to>
    <xdr:pic>
      <xdr:nvPicPr>
        <xdr:cNvPr id="176" name="그림 17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45943" y="21253636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16</xdr:col>
      <xdr:colOff>869575</xdr:colOff>
      <xdr:row>78</xdr:row>
      <xdr:rowOff>56029</xdr:rowOff>
    </xdr:from>
    <xdr:to>
      <xdr:col>16</xdr:col>
      <xdr:colOff>1012450</xdr:colOff>
      <xdr:row>78</xdr:row>
      <xdr:rowOff>170329</xdr:rowOff>
    </xdr:to>
    <xdr:pic>
      <xdr:nvPicPr>
        <xdr:cNvPr id="177" name="그림 17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76325" y="21249154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15</xdr:col>
      <xdr:colOff>882460</xdr:colOff>
      <xdr:row>84</xdr:row>
      <xdr:rowOff>78441</xdr:rowOff>
    </xdr:from>
    <xdr:to>
      <xdr:col>15</xdr:col>
      <xdr:colOff>1025335</xdr:colOff>
      <xdr:row>84</xdr:row>
      <xdr:rowOff>192741</xdr:rowOff>
    </xdr:to>
    <xdr:pic>
      <xdr:nvPicPr>
        <xdr:cNvPr id="178" name="그림 17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41460" y="22757466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16</xdr:col>
      <xdr:colOff>865092</xdr:colOff>
      <xdr:row>84</xdr:row>
      <xdr:rowOff>73959</xdr:rowOff>
    </xdr:from>
    <xdr:to>
      <xdr:col>16</xdr:col>
      <xdr:colOff>1007967</xdr:colOff>
      <xdr:row>84</xdr:row>
      <xdr:rowOff>188259</xdr:rowOff>
    </xdr:to>
    <xdr:pic>
      <xdr:nvPicPr>
        <xdr:cNvPr id="179" name="그림 17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71842" y="22752984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15</xdr:col>
      <xdr:colOff>866772</xdr:colOff>
      <xdr:row>90</xdr:row>
      <xdr:rowOff>73959</xdr:rowOff>
    </xdr:from>
    <xdr:to>
      <xdr:col>15</xdr:col>
      <xdr:colOff>1009647</xdr:colOff>
      <xdr:row>90</xdr:row>
      <xdr:rowOff>188259</xdr:rowOff>
    </xdr:to>
    <xdr:pic>
      <xdr:nvPicPr>
        <xdr:cNvPr id="180" name="그림 17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25772" y="24238884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16</xdr:col>
      <xdr:colOff>849404</xdr:colOff>
      <xdr:row>90</xdr:row>
      <xdr:rowOff>69477</xdr:rowOff>
    </xdr:from>
    <xdr:to>
      <xdr:col>16</xdr:col>
      <xdr:colOff>992279</xdr:colOff>
      <xdr:row>90</xdr:row>
      <xdr:rowOff>183777</xdr:rowOff>
    </xdr:to>
    <xdr:pic>
      <xdr:nvPicPr>
        <xdr:cNvPr id="181" name="그림 18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56154" y="24234402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2</xdr:col>
      <xdr:colOff>851647</xdr:colOff>
      <xdr:row>74</xdr:row>
      <xdr:rowOff>67233</xdr:rowOff>
    </xdr:from>
    <xdr:to>
      <xdr:col>2</xdr:col>
      <xdr:colOff>994522</xdr:colOff>
      <xdr:row>74</xdr:row>
      <xdr:rowOff>181533</xdr:rowOff>
    </xdr:to>
    <xdr:pic>
      <xdr:nvPicPr>
        <xdr:cNvPr id="182" name="그림 18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5672" y="20269758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3</xdr:col>
      <xdr:colOff>746312</xdr:colOff>
      <xdr:row>74</xdr:row>
      <xdr:rowOff>62751</xdr:rowOff>
    </xdr:from>
    <xdr:to>
      <xdr:col>3</xdr:col>
      <xdr:colOff>889187</xdr:colOff>
      <xdr:row>74</xdr:row>
      <xdr:rowOff>177051</xdr:rowOff>
    </xdr:to>
    <xdr:pic>
      <xdr:nvPicPr>
        <xdr:cNvPr id="183" name="그림 18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84762" y="20265276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4</xdr:col>
      <xdr:colOff>918882</xdr:colOff>
      <xdr:row>74</xdr:row>
      <xdr:rowOff>82923</xdr:rowOff>
    </xdr:from>
    <xdr:to>
      <xdr:col>4</xdr:col>
      <xdr:colOff>1061757</xdr:colOff>
      <xdr:row>74</xdr:row>
      <xdr:rowOff>197223</xdr:rowOff>
    </xdr:to>
    <xdr:pic>
      <xdr:nvPicPr>
        <xdr:cNvPr id="184" name="그림 18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9832" y="20285448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6</xdr:col>
      <xdr:colOff>712696</xdr:colOff>
      <xdr:row>74</xdr:row>
      <xdr:rowOff>78441</xdr:rowOff>
    </xdr:from>
    <xdr:to>
      <xdr:col>6</xdr:col>
      <xdr:colOff>855571</xdr:colOff>
      <xdr:row>74</xdr:row>
      <xdr:rowOff>192741</xdr:rowOff>
    </xdr:to>
    <xdr:pic>
      <xdr:nvPicPr>
        <xdr:cNvPr id="185" name="그림 18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7621" y="20280966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7</xdr:col>
      <xdr:colOff>835959</xdr:colOff>
      <xdr:row>74</xdr:row>
      <xdr:rowOff>78441</xdr:rowOff>
    </xdr:from>
    <xdr:to>
      <xdr:col>7</xdr:col>
      <xdr:colOff>978834</xdr:colOff>
      <xdr:row>74</xdr:row>
      <xdr:rowOff>192741</xdr:rowOff>
    </xdr:to>
    <xdr:pic>
      <xdr:nvPicPr>
        <xdr:cNvPr id="186" name="그림 18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12909" y="20280966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8</xdr:col>
      <xdr:colOff>932332</xdr:colOff>
      <xdr:row>74</xdr:row>
      <xdr:rowOff>73959</xdr:rowOff>
    </xdr:from>
    <xdr:to>
      <xdr:col>8</xdr:col>
      <xdr:colOff>1075207</xdr:colOff>
      <xdr:row>74</xdr:row>
      <xdr:rowOff>188259</xdr:rowOff>
    </xdr:to>
    <xdr:pic>
      <xdr:nvPicPr>
        <xdr:cNvPr id="187" name="그림 18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09432" y="20276484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9</xdr:col>
      <xdr:colOff>842683</xdr:colOff>
      <xdr:row>74</xdr:row>
      <xdr:rowOff>73958</xdr:rowOff>
    </xdr:from>
    <xdr:to>
      <xdr:col>9</xdr:col>
      <xdr:colOff>985558</xdr:colOff>
      <xdr:row>74</xdr:row>
      <xdr:rowOff>188258</xdr:rowOff>
    </xdr:to>
    <xdr:pic>
      <xdr:nvPicPr>
        <xdr:cNvPr id="188" name="그림 18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2308" y="20276483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10</xdr:col>
      <xdr:colOff>849408</xdr:colOff>
      <xdr:row>74</xdr:row>
      <xdr:rowOff>80682</xdr:rowOff>
    </xdr:from>
    <xdr:to>
      <xdr:col>10</xdr:col>
      <xdr:colOff>992283</xdr:colOff>
      <xdr:row>74</xdr:row>
      <xdr:rowOff>194982</xdr:rowOff>
    </xdr:to>
    <xdr:pic>
      <xdr:nvPicPr>
        <xdr:cNvPr id="189" name="그림 18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26783" y="20283207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11</xdr:col>
      <xdr:colOff>849406</xdr:colOff>
      <xdr:row>74</xdr:row>
      <xdr:rowOff>58270</xdr:rowOff>
    </xdr:from>
    <xdr:to>
      <xdr:col>11</xdr:col>
      <xdr:colOff>992281</xdr:colOff>
      <xdr:row>74</xdr:row>
      <xdr:rowOff>172570</xdr:rowOff>
    </xdr:to>
    <xdr:pic>
      <xdr:nvPicPr>
        <xdr:cNvPr id="190" name="그림 18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17406" y="20260795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12</xdr:col>
      <xdr:colOff>844925</xdr:colOff>
      <xdr:row>74</xdr:row>
      <xdr:rowOff>53787</xdr:rowOff>
    </xdr:from>
    <xdr:to>
      <xdr:col>12</xdr:col>
      <xdr:colOff>987800</xdr:colOff>
      <xdr:row>74</xdr:row>
      <xdr:rowOff>168087</xdr:rowOff>
    </xdr:to>
    <xdr:pic>
      <xdr:nvPicPr>
        <xdr:cNvPr id="191" name="그림 19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60675" y="20256312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13</xdr:col>
      <xdr:colOff>844924</xdr:colOff>
      <xdr:row>74</xdr:row>
      <xdr:rowOff>87404</xdr:rowOff>
    </xdr:from>
    <xdr:to>
      <xdr:col>13</xdr:col>
      <xdr:colOff>987799</xdr:colOff>
      <xdr:row>74</xdr:row>
      <xdr:rowOff>201704</xdr:rowOff>
    </xdr:to>
    <xdr:pic>
      <xdr:nvPicPr>
        <xdr:cNvPr id="192" name="그림 19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8424" y="20289929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14</xdr:col>
      <xdr:colOff>874061</xdr:colOff>
      <xdr:row>74</xdr:row>
      <xdr:rowOff>94128</xdr:rowOff>
    </xdr:from>
    <xdr:to>
      <xdr:col>14</xdr:col>
      <xdr:colOff>1016936</xdr:colOff>
      <xdr:row>74</xdr:row>
      <xdr:rowOff>208428</xdr:rowOff>
    </xdr:to>
    <xdr:pic>
      <xdr:nvPicPr>
        <xdr:cNvPr id="193" name="그림 19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85311" y="20296653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15</xdr:col>
      <xdr:colOff>840441</xdr:colOff>
      <xdr:row>74</xdr:row>
      <xdr:rowOff>71715</xdr:rowOff>
    </xdr:from>
    <xdr:to>
      <xdr:col>15</xdr:col>
      <xdr:colOff>983316</xdr:colOff>
      <xdr:row>74</xdr:row>
      <xdr:rowOff>186015</xdr:rowOff>
    </xdr:to>
    <xdr:pic>
      <xdr:nvPicPr>
        <xdr:cNvPr id="194" name="그림 19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99441" y="20274240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16</xdr:col>
      <xdr:colOff>869578</xdr:colOff>
      <xdr:row>74</xdr:row>
      <xdr:rowOff>78439</xdr:rowOff>
    </xdr:from>
    <xdr:to>
      <xdr:col>16</xdr:col>
      <xdr:colOff>1012453</xdr:colOff>
      <xdr:row>74</xdr:row>
      <xdr:rowOff>192739</xdr:rowOff>
    </xdr:to>
    <xdr:pic>
      <xdr:nvPicPr>
        <xdr:cNvPr id="195" name="그림 19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76328" y="20280964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2</xdr:col>
      <xdr:colOff>858370</xdr:colOff>
      <xdr:row>80</xdr:row>
      <xdr:rowOff>62752</xdr:rowOff>
    </xdr:from>
    <xdr:to>
      <xdr:col>2</xdr:col>
      <xdr:colOff>1001245</xdr:colOff>
      <xdr:row>80</xdr:row>
      <xdr:rowOff>177052</xdr:rowOff>
    </xdr:to>
    <xdr:pic>
      <xdr:nvPicPr>
        <xdr:cNvPr id="196" name="그림 19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2395" y="21751177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3</xdr:col>
      <xdr:colOff>753035</xdr:colOff>
      <xdr:row>80</xdr:row>
      <xdr:rowOff>58270</xdr:rowOff>
    </xdr:from>
    <xdr:to>
      <xdr:col>3</xdr:col>
      <xdr:colOff>895910</xdr:colOff>
      <xdr:row>80</xdr:row>
      <xdr:rowOff>172570</xdr:rowOff>
    </xdr:to>
    <xdr:pic>
      <xdr:nvPicPr>
        <xdr:cNvPr id="197" name="그림 19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1485" y="21746695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2</xdr:col>
      <xdr:colOff>842682</xdr:colOff>
      <xdr:row>84</xdr:row>
      <xdr:rowOff>69475</xdr:rowOff>
    </xdr:from>
    <xdr:to>
      <xdr:col>2</xdr:col>
      <xdr:colOff>985557</xdr:colOff>
      <xdr:row>84</xdr:row>
      <xdr:rowOff>183775</xdr:rowOff>
    </xdr:to>
    <xdr:pic>
      <xdr:nvPicPr>
        <xdr:cNvPr id="198" name="그림 19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6707" y="22748500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3</xdr:col>
      <xdr:colOff>737347</xdr:colOff>
      <xdr:row>84</xdr:row>
      <xdr:rowOff>64993</xdr:rowOff>
    </xdr:from>
    <xdr:to>
      <xdr:col>3</xdr:col>
      <xdr:colOff>880222</xdr:colOff>
      <xdr:row>84</xdr:row>
      <xdr:rowOff>179293</xdr:rowOff>
    </xdr:to>
    <xdr:pic>
      <xdr:nvPicPr>
        <xdr:cNvPr id="199" name="그림 19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75797" y="22744018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2</xdr:col>
      <xdr:colOff>849405</xdr:colOff>
      <xdr:row>86</xdr:row>
      <xdr:rowOff>87404</xdr:rowOff>
    </xdr:from>
    <xdr:to>
      <xdr:col>2</xdr:col>
      <xdr:colOff>992280</xdr:colOff>
      <xdr:row>86</xdr:row>
      <xdr:rowOff>201704</xdr:rowOff>
    </xdr:to>
    <xdr:pic>
      <xdr:nvPicPr>
        <xdr:cNvPr id="200" name="그림 19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3430" y="23261729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3</xdr:col>
      <xdr:colOff>744070</xdr:colOff>
      <xdr:row>86</xdr:row>
      <xdr:rowOff>82922</xdr:rowOff>
    </xdr:from>
    <xdr:to>
      <xdr:col>3</xdr:col>
      <xdr:colOff>886945</xdr:colOff>
      <xdr:row>86</xdr:row>
      <xdr:rowOff>197222</xdr:rowOff>
    </xdr:to>
    <xdr:pic>
      <xdr:nvPicPr>
        <xdr:cNvPr id="201" name="그림 20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82520" y="23257247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2</xdr:col>
      <xdr:colOff>844922</xdr:colOff>
      <xdr:row>92</xdr:row>
      <xdr:rowOff>82922</xdr:rowOff>
    </xdr:from>
    <xdr:to>
      <xdr:col>2</xdr:col>
      <xdr:colOff>987797</xdr:colOff>
      <xdr:row>92</xdr:row>
      <xdr:rowOff>197222</xdr:rowOff>
    </xdr:to>
    <xdr:pic>
      <xdr:nvPicPr>
        <xdr:cNvPr id="202" name="그림 20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8947" y="24743147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3</xdr:col>
      <xdr:colOff>739587</xdr:colOff>
      <xdr:row>92</xdr:row>
      <xdr:rowOff>78440</xdr:rowOff>
    </xdr:from>
    <xdr:to>
      <xdr:col>3</xdr:col>
      <xdr:colOff>882462</xdr:colOff>
      <xdr:row>92</xdr:row>
      <xdr:rowOff>192740</xdr:rowOff>
    </xdr:to>
    <xdr:pic>
      <xdr:nvPicPr>
        <xdr:cNvPr id="203" name="그림 20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78037" y="24738665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2</xdr:col>
      <xdr:colOff>851645</xdr:colOff>
      <xdr:row>98</xdr:row>
      <xdr:rowOff>78439</xdr:rowOff>
    </xdr:from>
    <xdr:to>
      <xdr:col>2</xdr:col>
      <xdr:colOff>994520</xdr:colOff>
      <xdr:row>98</xdr:row>
      <xdr:rowOff>192739</xdr:rowOff>
    </xdr:to>
    <xdr:pic>
      <xdr:nvPicPr>
        <xdr:cNvPr id="204" name="그림 20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5670" y="26224564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3</xdr:col>
      <xdr:colOff>746310</xdr:colOff>
      <xdr:row>98</xdr:row>
      <xdr:rowOff>73957</xdr:rowOff>
    </xdr:from>
    <xdr:to>
      <xdr:col>3</xdr:col>
      <xdr:colOff>889185</xdr:colOff>
      <xdr:row>98</xdr:row>
      <xdr:rowOff>188257</xdr:rowOff>
    </xdr:to>
    <xdr:pic>
      <xdr:nvPicPr>
        <xdr:cNvPr id="205" name="그림 20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84760" y="26220082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4</xdr:col>
      <xdr:colOff>903195</xdr:colOff>
      <xdr:row>80</xdr:row>
      <xdr:rowOff>78441</xdr:rowOff>
    </xdr:from>
    <xdr:to>
      <xdr:col>4</xdr:col>
      <xdr:colOff>1046070</xdr:colOff>
      <xdr:row>80</xdr:row>
      <xdr:rowOff>192741</xdr:rowOff>
    </xdr:to>
    <xdr:pic>
      <xdr:nvPicPr>
        <xdr:cNvPr id="206" name="그림 20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4145" y="21766866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6</xdr:col>
      <xdr:colOff>708215</xdr:colOff>
      <xdr:row>80</xdr:row>
      <xdr:rowOff>73959</xdr:rowOff>
    </xdr:from>
    <xdr:to>
      <xdr:col>6</xdr:col>
      <xdr:colOff>851090</xdr:colOff>
      <xdr:row>80</xdr:row>
      <xdr:rowOff>188259</xdr:rowOff>
    </xdr:to>
    <xdr:pic>
      <xdr:nvPicPr>
        <xdr:cNvPr id="207" name="그림 20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3140" y="21762384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4</xdr:col>
      <xdr:colOff>925607</xdr:colOff>
      <xdr:row>84</xdr:row>
      <xdr:rowOff>78440</xdr:rowOff>
    </xdr:from>
    <xdr:to>
      <xdr:col>4</xdr:col>
      <xdr:colOff>1068482</xdr:colOff>
      <xdr:row>84</xdr:row>
      <xdr:rowOff>192740</xdr:rowOff>
    </xdr:to>
    <xdr:pic>
      <xdr:nvPicPr>
        <xdr:cNvPr id="208" name="그림 20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6557" y="22757465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6</xdr:col>
      <xdr:colOff>730627</xdr:colOff>
      <xdr:row>84</xdr:row>
      <xdr:rowOff>73958</xdr:rowOff>
    </xdr:from>
    <xdr:to>
      <xdr:col>6</xdr:col>
      <xdr:colOff>873502</xdr:colOff>
      <xdr:row>84</xdr:row>
      <xdr:rowOff>188258</xdr:rowOff>
    </xdr:to>
    <xdr:pic>
      <xdr:nvPicPr>
        <xdr:cNvPr id="209" name="그림 20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552" y="22752983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4</xdr:col>
      <xdr:colOff>921124</xdr:colOff>
      <xdr:row>86</xdr:row>
      <xdr:rowOff>96369</xdr:rowOff>
    </xdr:from>
    <xdr:to>
      <xdr:col>4</xdr:col>
      <xdr:colOff>1063999</xdr:colOff>
      <xdr:row>86</xdr:row>
      <xdr:rowOff>210669</xdr:rowOff>
    </xdr:to>
    <xdr:pic>
      <xdr:nvPicPr>
        <xdr:cNvPr id="210" name="그림 20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2074" y="23270694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6</xdr:col>
      <xdr:colOff>726144</xdr:colOff>
      <xdr:row>86</xdr:row>
      <xdr:rowOff>91887</xdr:rowOff>
    </xdr:from>
    <xdr:to>
      <xdr:col>6</xdr:col>
      <xdr:colOff>869019</xdr:colOff>
      <xdr:row>86</xdr:row>
      <xdr:rowOff>206187</xdr:rowOff>
    </xdr:to>
    <xdr:pic>
      <xdr:nvPicPr>
        <xdr:cNvPr id="211" name="그림 21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1069" y="23266212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4</xdr:col>
      <xdr:colOff>905436</xdr:colOff>
      <xdr:row>92</xdr:row>
      <xdr:rowOff>80681</xdr:rowOff>
    </xdr:from>
    <xdr:to>
      <xdr:col>4</xdr:col>
      <xdr:colOff>1048311</xdr:colOff>
      <xdr:row>92</xdr:row>
      <xdr:rowOff>194981</xdr:rowOff>
    </xdr:to>
    <xdr:pic>
      <xdr:nvPicPr>
        <xdr:cNvPr id="212" name="그림 21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6386" y="24740906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6</xdr:col>
      <xdr:colOff>710456</xdr:colOff>
      <xdr:row>92</xdr:row>
      <xdr:rowOff>76199</xdr:rowOff>
    </xdr:from>
    <xdr:to>
      <xdr:col>6</xdr:col>
      <xdr:colOff>853331</xdr:colOff>
      <xdr:row>92</xdr:row>
      <xdr:rowOff>190499</xdr:rowOff>
    </xdr:to>
    <xdr:pic>
      <xdr:nvPicPr>
        <xdr:cNvPr id="213" name="그림 21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5381" y="24736424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4</xdr:col>
      <xdr:colOff>900954</xdr:colOff>
      <xdr:row>98</xdr:row>
      <xdr:rowOff>87404</xdr:rowOff>
    </xdr:from>
    <xdr:to>
      <xdr:col>4</xdr:col>
      <xdr:colOff>1043829</xdr:colOff>
      <xdr:row>98</xdr:row>
      <xdr:rowOff>201704</xdr:rowOff>
    </xdr:to>
    <xdr:pic>
      <xdr:nvPicPr>
        <xdr:cNvPr id="214" name="그림 21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904" y="26233529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6</xdr:col>
      <xdr:colOff>705974</xdr:colOff>
      <xdr:row>98</xdr:row>
      <xdr:rowOff>82922</xdr:rowOff>
    </xdr:from>
    <xdr:to>
      <xdr:col>6</xdr:col>
      <xdr:colOff>848849</xdr:colOff>
      <xdr:row>98</xdr:row>
      <xdr:rowOff>197222</xdr:rowOff>
    </xdr:to>
    <xdr:pic>
      <xdr:nvPicPr>
        <xdr:cNvPr id="215" name="그림 21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0899" y="26229047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7</xdr:col>
      <xdr:colOff>818031</xdr:colOff>
      <xdr:row>80</xdr:row>
      <xdr:rowOff>60510</xdr:rowOff>
    </xdr:from>
    <xdr:to>
      <xdr:col>7</xdr:col>
      <xdr:colOff>960906</xdr:colOff>
      <xdr:row>80</xdr:row>
      <xdr:rowOff>174810</xdr:rowOff>
    </xdr:to>
    <xdr:pic>
      <xdr:nvPicPr>
        <xdr:cNvPr id="216" name="그림 21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4981" y="21748935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8</xdr:col>
      <xdr:colOff>925610</xdr:colOff>
      <xdr:row>80</xdr:row>
      <xdr:rowOff>56028</xdr:rowOff>
    </xdr:from>
    <xdr:to>
      <xdr:col>8</xdr:col>
      <xdr:colOff>1068485</xdr:colOff>
      <xdr:row>80</xdr:row>
      <xdr:rowOff>170328</xdr:rowOff>
    </xdr:to>
    <xdr:pic>
      <xdr:nvPicPr>
        <xdr:cNvPr id="217" name="그림 21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02710" y="21744453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7</xdr:col>
      <xdr:colOff>835958</xdr:colOff>
      <xdr:row>86</xdr:row>
      <xdr:rowOff>78439</xdr:rowOff>
    </xdr:from>
    <xdr:to>
      <xdr:col>7</xdr:col>
      <xdr:colOff>978833</xdr:colOff>
      <xdr:row>86</xdr:row>
      <xdr:rowOff>192739</xdr:rowOff>
    </xdr:to>
    <xdr:pic>
      <xdr:nvPicPr>
        <xdr:cNvPr id="218" name="그림 21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12908" y="23252764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8</xdr:col>
      <xdr:colOff>943537</xdr:colOff>
      <xdr:row>86</xdr:row>
      <xdr:rowOff>73957</xdr:rowOff>
    </xdr:from>
    <xdr:to>
      <xdr:col>8</xdr:col>
      <xdr:colOff>1086412</xdr:colOff>
      <xdr:row>86</xdr:row>
      <xdr:rowOff>188257</xdr:rowOff>
    </xdr:to>
    <xdr:pic>
      <xdr:nvPicPr>
        <xdr:cNvPr id="219" name="그림 21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0637" y="23248282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7</xdr:col>
      <xdr:colOff>809064</xdr:colOff>
      <xdr:row>92</xdr:row>
      <xdr:rowOff>73957</xdr:rowOff>
    </xdr:from>
    <xdr:to>
      <xdr:col>7</xdr:col>
      <xdr:colOff>951939</xdr:colOff>
      <xdr:row>92</xdr:row>
      <xdr:rowOff>188257</xdr:rowOff>
    </xdr:to>
    <xdr:pic>
      <xdr:nvPicPr>
        <xdr:cNvPr id="220" name="그림 21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6014" y="24734182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8</xdr:col>
      <xdr:colOff>916643</xdr:colOff>
      <xdr:row>92</xdr:row>
      <xdr:rowOff>69475</xdr:rowOff>
    </xdr:from>
    <xdr:to>
      <xdr:col>8</xdr:col>
      <xdr:colOff>1059518</xdr:colOff>
      <xdr:row>92</xdr:row>
      <xdr:rowOff>183775</xdr:rowOff>
    </xdr:to>
    <xdr:pic>
      <xdr:nvPicPr>
        <xdr:cNvPr id="221" name="그림 22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3743" y="24729700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9</xdr:col>
      <xdr:colOff>826994</xdr:colOff>
      <xdr:row>78</xdr:row>
      <xdr:rowOff>69477</xdr:rowOff>
    </xdr:from>
    <xdr:to>
      <xdr:col>9</xdr:col>
      <xdr:colOff>969869</xdr:colOff>
      <xdr:row>78</xdr:row>
      <xdr:rowOff>183777</xdr:rowOff>
    </xdr:to>
    <xdr:pic>
      <xdr:nvPicPr>
        <xdr:cNvPr id="222" name="그림 22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6619" y="21262602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10</xdr:col>
      <xdr:colOff>833719</xdr:colOff>
      <xdr:row>78</xdr:row>
      <xdr:rowOff>76201</xdr:rowOff>
    </xdr:from>
    <xdr:to>
      <xdr:col>10</xdr:col>
      <xdr:colOff>976594</xdr:colOff>
      <xdr:row>78</xdr:row>
      <xdr:rowOff>190501</xdr:rowOff>
    </xdr:to>
    <xdr:pic>
      <xdr:nvPicPr>
        <xdr:cNvPr id="223" name="그림 22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11094" y="21269326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9</xdr:col>
      <xdr:colOff>844923</xdr:colOff>
      <xdr:row>86</xdr:row>
      <xdr:rowOff>98612</xdr:rowOff>
    </xdr:from>
    <xdr:to>
      <xdr:col>9</xdr:col>
      <xdr:colOff>987798</xdr:colOff>
      <xdr:row>86</xdr:row>
      <xdr:rowOff>212912</xdr:rowOff>
    </xdr:to>
    <xdr:pic>
      <xdr:nvPicPr>
        <xdr:cNvPr id="224" name="그림 22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4548" y="23272937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10</xdr:col>
      <xdr:colOff>851648</xdr:colOff>
      <xdr:row>86</xdr:row>
      <xdr:rowOff>105336</xdr:rowOff>
    </xdr:from>
    <xdr:to>
      <xdr:col>10</xdr:col>
      <xdr:colOff>994523</xdr:colOff>
      <xdr:row>86</xdr:row>
      <xdr:rowOff>219636</xdr:rowOff>
    </xdr:to>
    <xdr:pic>
      <xdr:nvPicPr>
        <xdr:cNvPr id="225" name="그림 22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29023" y="23279661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9</xdr:col>
      <xdr:colOff>840441</xdr:colOff>
      <xdr:row>92</xdr:row>
      <xdr:rowOff>71718</xdr:rowOff>
    </xdr:from>
    <xdr:to>
      <xdr:col>9</xdr:col>
      <xdr:colOff>983316</xdr:colOff>
      <xdr:row>92</xdr:row>
      <xdr:rowOff>186018</xdr:rowOff>
    </xdr:to>
    <xdr:pic>
      <xdr:nvPicPr>
        <xdr:cNvPr id="226" name="그림 22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0066" y="24731943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10</xdr:col>
      <xdr:colOff>847166</xdr:colOff>
      <xdr:row>92</xdr:row>
      <xdr:rowOff>78442</xdr:rowOff>
    </xdr:from>
    <xdr:to>
      <xdr:col>10</xdr:col>
      <xdr:colOff>990041</xdr:colOff>
      <xdr:row>92</xdr:row>
      <xdr:rowOff>192742</xdr:rowOff>
    </xdr:to>
    <xdr:pic>
      <xdr:nvPicPr>
        <xdr:cNvPr id="227" name="그림 22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24541" y="24738667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11</xdr:col>
      <xdr:colOff>865093</xdr:colOff>
      <xdr:row>80</xdr:row>
      <xdr:rowOff>73957</xdr:rowOff>
    </xdr:from>
    <xdr:to>
      <xdr:col>11</xdr:col>
      <xdr:colOff>1007968</xdr:colOff>
      <xdr:row>80</xdr:row>
      <xdr:rowOff>188257</xdr:rowOff>
    </xdr:to>
    <xdr:pic>
      <xdr:nvPicPr>
        <xdr:cNvPr id="228" name="그림 22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33093" y="21762382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12</xdr:col>
      <xdr:colOff>838200</xdr:colOff>
      <xdr:row>80</xdr:row>
      <xdr:rowOff>69475</xdr:rowOff>
    </xdr:from>
    <xdr:to>
      <xdr:col>12</xdr:col>
      <xdr:colOff>981075</xdr:colOff>
      <xdr:row>80</xdr:row>
      <xdr:rowOff>183775</xdr:rowOff>
    </xdr:to>
    <xdr:pic>
      <xdr:nvPicPr>
        <xdr:cNvPr id="229" name="그림 22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53950" y="21757900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11</xdr:col>
      <xdr:colOff>849404</xdr:colOff>
      <xdr:row>86</xdr:row>
      <xdr:rowOff>80681</xdr:rowOff>
    </xdr:from>
    <xdr:to>
      <xdr:col>11</xdr:col>
      <xdr:colOff>992279</xdr:colOff>
      <xdr:row>86</xdr:row>
      <xdr:rowOff>194981</xdr:rowOff>
    </xdr:to>
    <xdr:pic>
      <xdr:nvPicPr>
        <xdr:cNvPr id="230" name="그림 22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17404" y="23255006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12</xdr:col>
      <xdr:colOff>822511</xdr:colOff>
      <xdr:row>86</xdr:row>
      <xdr:rowOff>76199</xdr:rowOff>
    </xdr:from>
    <xdr:to>
      <xdr:col>12</xdr:col>
      <xdr:colOff>965386</xdr:colOff>
      <xdr:row>86</xdr:row>
      <xdr:rowOff>190499</xdr:rowOff>
    </xdr:to>
    <xdr:pic>
      <xdr:nvPicPr>
        <xdr:cNvPr id="231" name="그림 23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38261" y="23250524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11</xdr:col>
      <xdr:colOff>844921</xdr:colOff>
      <xdr:row>92</xdr:row>
      <xdr:rowOff>98611</xdr:rowOff>
    </xdr:from>
    <xdr:to>
      <xdr:col>11</xdr:col>
      <xdr:colOff>987796</xdr:colOff>
      <xdr:row>92</xdr:row>
      <xdr:rowOff>212911</xdr:rowOff>
    </xdr:to>
    <xdr:pic>
      <xdr:nvPicPr>
        <xdr:cNvPr id="232" name="그림 23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12921" y="24758836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12</xdr:col>
      <xdr:colOff>818028</xdr:colOff>
      <xdr:row>92</xdr:row>
      <xdr:rowOff>94129</xdr:rowOff>
    </xdr:from>
    <xdr:to>
      <xdr:col>12</xdr:col>
      <xdr:colOff>960903</xdr:colOff>
      <xdr:row>92</xdr:row>
      <xdr:rowOff>208429</xdr:rowOff>
    </xdr:to>
    <xdr:pic>
      <xdr:nvPicPr>
        <xdr:cNvPr id="233" name="그림 23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33778" y="24754354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13</xdr:col>
      <xdr:colOff>813543</xdr:colOff>
      <xdr:row>80</xdr:row>
      <xdr:rowOff>89646</xdr:rowOff>
    </xdr:from>
    <xdr:to>
      <xdr:col>13</xdr:col>
      <xdr:colOff>956418</xdr:colOff>
      <xdr:row>80</xdr:row>
      <xdr:rowOff>203946</xdr:rowOff>
    </xdr:to>
    <xdr:pic>
      <xdr:nvPicPr>
        <xdr:cNvPr id="234" name="그림 23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77043" y="21778071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14</xdr:col>
      <xdr:colOff>786650</xdr:colOff>
      <xdr:row>80</xdr:row>
      <xdr:rowOff>85164</xdr:rowOff>
    </xdr:from>
    <xdr:to>
      <xdr:col>14</xdr:col>
      <xdr:colOff>929525</xdr:colOff>
      <xdr:row>80</xdr:row>
      <xdr:rowOff>199464</xdr:rowOff>
    </xdr:to>
    <xdr:pic>
      <xdr:nvPicPr>
        <xdr:cNvPr id="235" name="그림 23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97900" y="21773589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13</xdr:col>
      <xdr:colOff>820267</xdr:colOff>
      <xdr:row>86</xdr:row>
      <xdr:rowOff>85163</xdr:rowOff>
    </xdr:from>
    <xdr:to>
      <xdr:col>13</xdr:col>
      <xdr:colOff>963142</xdr:colOff>
      <xdr:row>86</xdr:row>
      <xdr:rowOff>199463</xdr:rowOff>
    </xdr:to>
    <xdr:pic>
      <xdr:nvPicPr>
        <xdr:cNvPr id="236" name="그림 23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83767" y="23259488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14</xdr:col>
      <xdr:colOff>793374</xdr:colOff>
      <xdr:row>86</xdr:row>
      <xdr:rowOff>80681</xdr:rowOff>
    </xdr:from>
    <xdr:to>
      <xdr:col>14</xdr:col>
      <xdr:colOff>936249</xdr:colOff>
      <xdr:row>86</xdr:row>
      <xdr:rowOff>194981</xdr:rowOff>
    </xdr:to>
    <xdr:pic>
      <xdr:nvPicPr>
        <xdr:cNvPr id="237" name="그림 23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04624" y="23255006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13</xdr:col>
      <xdr:colOff>804579</xdr:colOff>
      <xdr:row>92</xdr:row>
      <xdr:rowOff>91888</xdr:rowOff>
    </xdr:from>
    <xdr:to>
      <xdr:col>13</xdr:col>
      <xdr:colOff>947454</xdr:colOff>
      <xdr:row>92</xdr:row>
      <xdr:rowOff>206188</xdr:rowOff>
    </xdr:to>
    <xdr:pic>
      <xdr:nvPicPr>
        <xdr:cNvPr id="238" name="그림 23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68079" y="24752113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14</xdr:col>
      <xdr:colOff>777686</xdr:colOff>
      <xdr:row>92</xdr:row>
      <xdr:rowOff>87406</xdr:rowOff>
    </xdr:from>
    <xdr:to>
      <xdr:col>14</xdr:col>
      <xdr:colOff>920561</xdr:colOff>
      <xdr:row>92</xdr:row>
      <xdr:rowOff>201706</xdr:rowOff>
    </xdr:to>
    <xdr:pic>
      <xdr:nvPicPr>
        <xdr:cNvPr id="239" name="그림 23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88936" y="24747631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15</xdr:col>
      <xdr:colOff>875737</xdr:colOff>
      <xdr:row>80</xdr:row>
      <xdr:rowOff>60512</xdr:rowOff>
    </xdr:from>
    <xdr:to>
      <xdr:col>15</xdr:col>
      <xdr:colOff>1018612</xdr:colOff>
      <xdr:row>80</xdr:row>
      <xdr:rowOff>174812</xdr:rowOff>
    </xdr:to>
    <xdr:pic>
      <xdr:nvPicPr>
        <xdr:cNvPr id="240" name="그림 23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34737" y="21748937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16</xdr:col>
      <xdr:colOff>858369</xdr:colOff>
      <xdr:row>80</xdr:row>
      <xdr:rowOff>56030</xdr:rowOff>
    </xdr:from>
    <xdr:to>
      <xdr:col>16</xdr:col>
      <xdr:colOff>1001244</xdr:colOff>
      <xdr:row>80</xdr:row>
      <xdr:rowOff>170330</xdr:rowOff>
    </xdr:to>
    <xdr:pic>
      <xdr:nvPicPr>
        <xdr:cNvPr id="241" name="그림 24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5119" y="21744455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15</xdr:col>
      <xdr:colOff>860049</xdr:colOff>
      <xdr:row>86</xdr:row>
      <xdr:rowOff>89647</xdr:rowOff>
    </xdr:from>
    <xdr:to>
      <xdr:col>15</xdr:col>
      <xdr:colOff>1002924</xdr:colOff>
      <xdr:row>86</xdr:row>
      <xdr:rowOff>203947</xdr:rowOff>
    </xdr:to>
    <xdr:pic>
      <xdr:nvPicPr>
        <xdr:cNvPr id="242" name="그림 24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9049" y="23263972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16</xdr:col>
      <xdr:colOff>842681</xdr:colOff>
      <xdr:row>86</xdr:row>
      <xdr:rowOff>85165</xdr:rowOff>
    </xdr:from>
    <xdr:to>
      <xdr:col>16</xdr:col>
      <xdr:colOff>985556</xdr:colOff>
      <xdr:row>86</xdr:row>
      <xdr:rowOff>199465</xdr:rowOff>
    </xdr:to>
    <xdr:pic>
      <xdr:nvPicPr>
        <xdr:cNvPr id="243" name="그림 24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49431" y="23259490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15</xdr:col>
      <xdr:colOff>844361</xdr:colOff>
      <xdr:row>92</xdr:row>
      <xdr:rowOff>85165</xdr:rowOff>
    </xdr:from>
    <xdr:to>
      <xdr:col>15</xdr:col>
      <xdr:colOff>987236</xdr:colOff>
      <xdr:row>92</xdr:row>
      <xdr:rowOff>199465</xdr:rowOff>
    </xdr:to>
    <xdr:pic>
      <xdr:nvPicPr>
        <xdr:cNvPr id="244" name="그림 24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03361" y="24745390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16</xdr:col>
      <xdr:colOff>826993</xdr:colOff>
      <xdr:row>92</xdr:row>
      <xdr:rowOff>80683</xdr:rowOff>
    </xdr:from>
    <xdr:to>
      <xdr:col>16</xdr:col>
      <xdr:colOff>969868</xdr:colOff>
      <xdr:row>92</xdr:row>
      <xdr:rowOff>194983</xdr:rowOff>
    </xdr:to>
    <xdr:pic>
      <xdr:nvPicPr>
        <xdr:cNvPr id="245" name="그림 24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33743" y="24740908"/>
          <a:ext cx="142875" cy="114300"/>
        </a:xfrm>
        <a:prstGeom prst="rect">
          <a:avLst/>
        </a:prstGeom>
      </xdr:spPr>
    </xdr:pic>
    <xdr:clientData/>
  </xdr:twoCellAnchor>
  <xdr:twoCellAnchor editAs="oneCell">
    <xdr:from>
      <xdr:col>0</xdr:col>
      <xdr:colOff>235323</xdr:colOff>
      <xdr:row>4</xdr:row>
      <xdr:rowOff>0</xdr:rowOff>
    </xdr:from>
    <xdr:to>
      <xdr:col>10</xdr:col>
      <xdr:colOff>451597</xdr:colOff>
      <xdr:row>26</xdr:row>
      <xdr:rowOff>8405</xdr:rowOff>
    </xdr:to>
    <xdr:pic>
      <xdr:nvPicPr>
        <xdr:cNvPr id="250" name="그림 24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323" y="784412"/>
          <a:ext cx="9696450" cy="3952875"/>
        </a:xfrm>
        <a:prstGeom prst="rect">
          <a:avLst/>
        </a:prstGeom>
      </xdr:spPr>
    </xdr:pic>
    <xdr:clientData/>
  </xdr:twoCellAnchor>
  <xdr:twoCellAnchor>
    <xdr:from>
      <xdr:col>2</xdr:col>
      <xdr:colOff>44824</xdr:colOff>
      <xdr:row>29</xdr:row>
      <xdr:rowOff>33618</xdr:rowOff>
    </xdr:from>
    <xdr:to>
      <xdr:col>2</xdr:col>
      <xdr:colOff>874060</xdr:colOff>
      <xdr:row>29</xdr:row>
      <xdr:rowOff>246530</xdr:rowOff>
    </xdr:to>
    <xdr:sp macro="" textlink="">
      <xdr:nvSpPr>
        <xdr:cNvPr id="252" name="직사각형 251"/>
        <xdr:cNvSpPr/>
      </xdr:nvSpPr>
      <xdr:spPr bwMode="auto">
        <a:xfrm>
          <a:off x="1768849" y="2948268"/>
          <a:ext cx="829236" cy="21291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>
              <a:latin typeface="+mn-ea"/>
              <a:ea typeface="+mn-ea"/>
            </a:rPr>
            <a:t>2018-07-01</a:t>
          </a:r>
          <a:endParaRPr lang="ko-KR" altLang="en-US" sz="1100">
            <a:latin typeface="+mn-ea"/>
            <a:ea typeface="+mn-ea"/>
          </a:endParaRPr>
        </a:p>
      </xdr:txBody>
    </xdr:sp>
    <xdr:clientData/>
  </xdr:twoCellAnchor>
  <xdr:twoCellAnchor>
    <xdr:from>
      <xdr:col>3</xdr:col>
      <xdr:colOff>212914</xdr:colOff>
      <xdr:row>29</xdr:row>
      <xdr:rowOff>33618</xdr:rowOff>
    </xdr:from>
    <xdr:to>
      <xdr:col>4</xdr:col>
      <xdr:colOff>67237</xdr:colOff>
      <xdr:row>29</xdr:row>
      <xdr:rowOff>257736</xdr:rowOff>
    </xdr:to>
    <xdr:sp macro="" textlink="">
      <xdr:nvSpPr>
        <xdr:cNvPr id="253" name="직사각형 252"/>
        <xdr:cNvSpPr/>
      </xdr:nvSpPr>
      <xdr:spPr bwMode="auto">
        <a:xfrm>
          <a:off x="3048002" y="5502089"/>
          <a:ext cx="806823" cy="224118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>
              <a:latin typeface="+mn-ea"/>
              <a:ea typeface="+mn-ea"/>
            </a:rPr>
            <a:t>2018-08-04</a:t>
          </a:r>
        </a:p>
      </xdr:txBody>
    </xdr:sp>
    <xdr:clientData/>
  </xdr:twoCellAnchor>
  <xdr:twoCellAnchor>
    <xdr:from>
      <xdr:col>4</xdr:col>
      <xdr:colOff>156879</xdr:colOff>
      <xdr:row>28</xdr:row>
      <xdr:rowOff>33618</xdr:rowOff>
    </xdr:from>
    <xdr:to>
      <xdr:col>4</xdr:col>
      <xdr:colOff>705967</xdr:colOff>
      <xdr:row>28</xdr:row>
      <xdr:rowOff>246529</xdr:rowOff>
    </xdr:to>
    <xdr:sp macro="" textlink="">
      <xdr:nvSpPr>
        <xdr:cNvPr id="254" name="직사각형 253"/>
        <xdr:cNvSpPr/>
      </xdr:nvSpPr>
      <xdr:spPr bwMode="auto">
        <a:xfrm>
          <a:off x="3944467" y="5121089"/>
          <a:ext cx="549088" cy="212911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ko-KR" altLang="en-US" sz="1100">
              <a:latin typeface="+mn-ea"/>
              <a:ea typeface="+mn-ea"/>
            </a:rPr>
            <a:t>주</a:t>
          </a:r>
          <a:r>
            <a:rPr lang="en-US" altLang="ko-KR" sz="1100">
              <a:latin typeface="+mn-ea"/>
              <a:ea typeface="+mn-ea"/>
            </a:rPr>
            <a:t>	</a:t>
          </a:r>
          <a:endParaRPr lang="ko-KR" altLang="en-US" sz="1100">
            <a:latin typeface="+mn-ea"/>
            <a:ea typeface="+mn-ea"/>
          </a:endParaRPr>
        </a:p>
      </xdr:txBody>
    </xdr:sp>
    <xdr:clientData/>
  </xdr:twoCellAnchor>
  <xdr:twoCellAnchor>
    <xdr:from>
      <xdr:col>4</xdr:col>
      <xdr:colOff>17933</xdr:colOff>
      <xdr:row>28</xdr:row>
      <xdr:rowOff>29136</xdr:rowOff>
    </xdr:from>
    <xdr:to>
      <xdr:col>4</xdr:col>
      <xdr:colOff>448239</xdr:colOff>
      <xdr:row>28</xdr:row>
      <xdr:rowOff>257735</xdr:rowOff>
    </xdr:to>
    <xdr:sp macro="" textlink="">
      <xdr:nvSpPr>
        <xdr:cNvPr id="256" name="직사각형 255"/>
        <xdr:cNvSpPr/>
      </xdr:nvSpPr>
      <xdr:spPr bwMode="auto">
        <a:xfrm>
          <a:off x="3805521" y="5116607"/>
          <a:ext cx="430306" cy="228599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>
              <a:latin typeface="+mn-ea"/>
              <a:ea typeface="+mn-ea"/>
            </a:rPr>
            <a:t>2	</a:t>
          </a:r>
          <a:endParaRPr lang="ko-KR" altLang="en-US" sz="1100">
            <a:latin typeface="+mn-ea"/>
            <a:ea typeface="+mn-ea"/>
          </a:endParaRPr>
        </a:p>
      </xdr:txBody>
    </xdr:sp>
    <xdr:clientData/>
  </xdr:twoCellAnchor>
  <xdr:twoCellAnchor editAs="oneCell">
    <xdr:from>
      <xdr:col>0</xdr:col>
      <xdr:colOff>481852</xdr:colOff>
      <xdr:row>100</xdr:row>
      <xdr:rowOff>134468</xdr:rowOff>
    </xdr:from>
    <xdr:to>
      <xdr:col>8</xdr:col>
      <xdr:colOff>181534</xdr:colOff>
      <xdr:row>112</xdr:row>
      <xdr:rowOff>138390</xdr:rowOff>
    </xdr:to>
    <xdr:pic>
      <xdr:nvPicPr>
        <xdr:cNvPr id="257" name="그림 25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852" y="22747939"/>
          <a:ext cx="6972300" cy="2009775"/>
        </a:xfrm>
        <a:prstGeom prst="rect">
          <a:avLst/>
        </a:prstGeom>
      </xdr:spPr>
    </xdr:pic>
    <xdr:clientData/>
  </xdr:twoCellAnchor>
  <xdr:twoCellAnchor>
    <xdr:from>
      <xdr:col>0</xdr:col>
      <xdr:colOff>481854</xdr:colOff>
      <xdr:row>124</xdr:row>
      <xdr:rowOff>0</xdr:rowOff>
    </xdr:from>
    <xdr:to>
      <xdr:col>8</xdr:col>
      <xdr:colOff>907837</xdr:colOff>
      <xdr:row>207</xdr:row>
      <xdr:rowOff>25438</xdr:rowOff>
    </xdr:to>
    <xdr:grpSp>
      <xdr:nvGrpSpPr>
        <xdr:cNvPr id="4" name="그룹 3"/>
        <xdr:cNvGrpSpPr/>
      </xdr:nvGrpSpPr>
      <xdr:grpSpPr>
        <a:xfrm>
          <a:off x="481854" y="26636382"/>
          <a:ext cx="7698601" cy="13976762"/>
          <a:chOff x="481854" y="26636382"/>
          <a:chExt cx="7698601" cy="13976762"/>
        </a:xfrm>
      </xdr:grpSpPr>
      <xdr:pic>
        <xdr:nvPicPr>
          <xdr:cNvPr id="2" name="그림 1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504265" y="26636382"/>
            <a:ext cx="7676190" cy="7838095"/>
          </a:xfrm>
          <a:prstGeom prst="rect">
            <a:avLst/>
          </a:prstGeom>
        </xdr:spPr>
      </xdr:pic>
      <xdr:pic>
        <xdr:nvPicPr>
          <xdr:cNvPr id="3" name="그림 2"/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481854" y="33460763"/>
            <a:ext cx="7619048" cy="7152381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11207</xdr:colOff>
      <xdr:row>154</xdr:row>
      <xdr:rowOff>78441</xdr:rowOff>
    </xdr:from>
    <xdr:to>
      <xdr:col>8</xdr:col>
      <xdr:colOff>806824</xdr:colOff>
      <xdr:row>157</xdr:row>
      <xdr:rowOff>100852</xdr:rowOff>
    </xdr:to>
    <xdr:sp macro="" textlink="">
      <xdr:nvSpPr>
        <xdr:cNvPr id="246" name="직사각형 245"/>
        <xdr:cNvSpPr/>
      </xdr:nvSpPr>
      <xdr:spPr bwMode="auto">
        <a:xfrm>
          <a:off x="515472" y="31757470"/>
          <a:ext cx="7563970" cy="526676"/>
        </a:xfrm>
        <a:prstGeom prst="rect">
          <a:avLst/>
        </a:prstGeom>
        <a:solidFill>
          <a:srgbClr val="00B050">
            <a:alpha val="50196"/>
          </a:srgbClr>
        </a:solidFill>
        <a:ln w="57150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ko-KR" altLang="en-US" sz="1100"/>
            <a:t> </a:t>
          </a:r>
        </a:p>
      </xdr:txBody>
    </xdr:sp>
    <xdr:clientData/>
  </xdr:twoCellAnchor>
  <xdr:twoCellAnchor>
    <xdr:from>
      <xdr:col>1</xdr:col>
      <xdr:colOff>6723</xdr:colOff>
      <xdr:row>161</xdr:row>
      <xdr:rowOff>118782</xdr:rowOff>
    </xdr:from>
    <xdr:to>
      <xdr:col>8</xdr:col>
      <xdr:colOff>802340</xdr:colOff>
      <xdr:row>164</xdr:row>
      <xdr:rowOff>141193</xdr:rowOff>
    </xdr:to>
    <xdr:sp macro="" textlink="">
      <xdr:nvSpPr>
        <xdr:cNvPr id="247" name="직사각형 246"/>
        <xdr:cNvSpPr/>
      </xdr:nvSpPr>
      <xdr:spPr bwMode="auto">
        <a:xfrm>
          <a:off x="510988" y="32974429"/>
          <a:ext cx="7563970" cy="526676"/>
        </a:xfrm>
        <a:prstGeom prst="rect">
          <a:avLst/>
        </a:prstGeom>
        <a:solidFill>
          <a:srgbClr val="00B050">
            <a:alpha val="50196"/>
          </a:srgbClr>
        </a:solidFill>
        <a:ln w="57150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ko-KR" altLang="en-US" sz="1100"/>
            <a:t> </a:t>
          </a:r>
        </a:p>
      </xdr:txBody>
    </xdr:sp>
    <xdr:clientData/>
  </xdr:twoCellAnchor>
  <xdr:twoCellAnchor>
    <xdr:from>
      <xdr:col>1</xdr:col>
      <xdr:colOff>2240</xdr:colOff>
      <xdr:row>168</xdr:row>
      <xdr:rowOff>159123</xdr:rowOff>
    </xdr:from>
    <xdr:to>
      <xdr:col>8</xdr:col>
      <xdr:colOff>797857</xdr:colOff>
      <xdr:row>172</xdr:row>
      <xdr:rowOff>13446</xdr:rowOff>
    </xdr:to>
    <xdr:sp macro="" textlink="">
      <xdr:nvSpPr>
        <xdr:cNvPr id="248" name="직사각형 247"/>
        <xdr:cNvSpPr/>
      </xdr:nvSpPr>
      <xdr:spPr bwMode="auto">
        <a:xfrm>
          <a:off x="506505" y="34191388"/>
          <a:ext cx="7563970" cy="526676"/>
        </a:xfrm>
        <a:prstGeom prst="rect">
          <a:avLst/>
        </a:prstGeom>
        <a:solidFill>
          <a:srgbClr val="00B050">
            <a:alpha val="50196"/>
          </a:srgbClr>
        </a:solidFill>
        <a:ln w="57150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ko-KR" altLang="en-US" sz="1100"/>
            <a:t> </a:t>
          </a:r>
        </a:p>
      </xdr:txBody>
    </xdr:sp>
    <xdr:clientData/>
  </xdr:twoCellAnchor>
  <xdr:twoCellAnchor>
    <xdr:from>
      <xdr:col>0</xdr:col>
      <xdr:colOff>490815</xdr:colOff>
      <xdr:row>175</xdr:row>
      <xdr:rowOff>165846</xdr:rowOff>
    </xdr:from>
    <xdr:to>
      <xdr:col>8</xdr:col>
      <xdr:colOff>782167</xdr:colOff>
      <xdr:row>179</xdr:row>
      <xdr:rowOff>20169</xdr:rowOff>
    </xdr:to>
    <xdr:sp macro="" textlink="">
      <xdr:nvSpPr>
        <xdr:cNvPr id="249" name="직사각형 248"/>
        <xdr:cNvSpPr/>
      </xdr:nvSpPr>
      <xdr:spPr bwMode="auto">
        <a:xfrm>
          <a:off x="490815" y="35374728"/>
          <a:ext cx="7563970" cy="526676"/>
        </a:xfrm>
        <a:prstGeom prst="rect">
          <a:avLst/>
        </a:prstGeom>
        <a:solidFill>
          <a:srgbClr val="00B050">
            <a:alpha val="50196"/>
          </a:srgbClr>
        </a:solidFill>
        <a:ln w="57150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ko-KR" altLang="en-US" sz="1100"/>
            <a:t> </a:t>
          </a:r>
        </a:p>
      </xdr:txBody>
    </xdr:sp>
    <xdr:clientData/>
  </xdr:twoCellAnchor>
  <xdr:twoCellAnchor>
    <xdr:from>
      <xdr:col>1</xdr:col>
      <xdr:colOff>15686</xdr:colOff>
      <xdr:row>183</xdr:row>
      <xdr:rowOff>38105</xdr:rowOff>
    </xdr:from>
    <xdr:to>
      <xdr:col>8</xdr:col>
      <xdr:colOff>811303</xdr:colOff>
      <xdr:row>186</xdr:row>
      <xdr:rowOff>60516</xdr:rowOff>
    </xdr:to>
    <xdr:sp macro="" textlink="">
      <xdr:nvSpPr>
        <xdr:cNvPr id="251" name="직사각형 250"/>
        <xdr:cNvSpPr/>
      </xdr:nvSpPr>
      <xdr:spPr bwMode="auto">
        <a:xfrm>
          <a:off x="519951" y="36591693"/>
          <a:ext cx="7563970" cy="526676"/>
        </a:xfrm>
        <a:prstGeom prst="rect">
          <a:avLst/>
        </a:prstGeom>
        <a:solidFill>
          <a:srgbClr val="00B050">
            <a:alpha val="50196"/>
          </a:srgbClr>
        </a:solidFill>
        <a:ln w="57150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ko-KR" altLang="en-US" sz="1100"/>
            <a:t> </a:t>
          </a:r>
        </a:p>
      </xdr:txBody>
    </xdr:sp>
    <xdr:clientData/>
  </xdr:twoCellAnchor>
  <xdr:twoCellAnchor>
    <xdr:from>
      <xdr:col>0</xdr:col>
      <xdr:colOff>481851</xdr:colOff>
      <xdr:row>190</xdr:row>
      <xdr:rowOff>67249</xdr:rowOff>
    </xdr:from>
    <xdr:to>
      <xdr:col>8</xdr:col>
      <xdr:colOff>773203</xdr:colOff>
      <xdr:row>193</xdr:row>
      <xdr:rowOff>89660</xdr:rowOff>
    </xdr:to>
    <xdr:sp macro="" textlink="">
      <xdr:nvSpPr>
        <xdr:cNvPr id="255" name="직사각형 254"/>
        <xdr:cNvSpPr/>
      </xdr:nvSpPr>
      <xdr:spPr bwMode="auto">
        <a:xfrm>
          <a:off x="481851" y="37797455"/>
          <a:ext cx="7563970" cy="526676"/>
        </a:xfrm>
        <a:prstGeom prst="rect">
          <a:avLst/>
        </a:prstGeom>
        <a:solidFill>
          <a:srgbClr val="00B050">
            <a:alpha val="50196"/>
          </a:srgbClr>
        </a:solidFill>
        <a:ln w="57150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ko-KR" altLang="en-US" sz="1100"/>
            <a:t>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514350</xdr:colOff>
      <xdr:row>902</xdr:row>
      <xdr:rowOff>142875</xdr:rowOff>
    </xdr:from>
    <xdr:to>
      <xdr:col>18</xdr:col>
      <xdr:colOff>714375</xdr:colOff>
      <xdr:row>903</xdr:row>
      <xdr:rowOff>104776</xdr:rowOff>
    </xdr:to>
    <xdr:cxnSp macro="">
      <xdr:nvCxnSpPr>
        <xdr:cNvPr id="3" name="직선 화살표 연결선 2"/>
        <xdr:cNvCxnSpPr/>
      </xdr:nvCxnSpPr>
      <xdr:spPr bwMode="auto">
        <a:xfrm flipV="1">
          <a:off x="11182350" y="189156975"/>
          <a:ext cx="3248025" cy="171451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15</xdr:col>
      <xdr:colOff>171450</xdr:colOff>
      <xdr:row>921</xdr:row>
      <xdr:rowOff>200025</xdr:rowOff>
    </xdr:from>
    <xdr:to>
      <xdr:col>19</xdr:col>
      <xdr:colOff>9525</xdr:colOff>
      <xdr:row>926</xdr:row>
      <xdr:rowOff>114300</xdr:rowOff>
    </xdr:to>
    <xdr:cxnSp macro="">
      <xdr:nvCxnSpPr>
        <xdr:cNvPr id="5" name="직선 화살표 연결선 4"/>
        <xdr:cNvCxnSpPr/>
      </xdr:nvCxnSpPr>
      <xdr:spPr bwMode="auto">
        <a:xfrm>
          <a:off x="11601450" y="193195575"/>
          <a:ext cx="2886075" cy="96202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13</xdr:col>
      <xdr:colOff>504825</xdr:colOff>
      <xdr:row>794</xdr:row>
      <xdr:rowOff>133352</xdr:rowOff>
    </xdr:from>
    <xdr:to>
      <xdr:col>18</xdr:col>
      <xdr:colOff>676275</xdr:colOff>
      <xdr:row>795</xdr:row>
      <xdr:rowOff>104775</xdr:rowOff>
    </xdr:to>
    <xdr:cxnSp macro="">
      <xdr:nvCxnSpPr>
        <xdr:cNvPr id="8" name="직선 화살표 연결선 7"/>
        <xdr:cNvCxnSpPr/>
      </xdr:nvCxnSpPr>
      <xdr:spPr bwMode="auto">
        <a:xfrm>
          <a:off x="10410825" y="166516052"/>
          <a:ext cx="3981450" cy="180973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14</xdr:col>
      <xdr:colOff>323850</xdr:colOff>
      <xdr:row>817</xdr:row>
      <xdr:rowOff>200027</xdr:rowOff>
    </xdr:from>
    <xdr:to>
      <xdr:col>18</xdr:col>
      <xdr:colOff>704850</xdr:colOff>
      <xdr:row>819</xdr:row>
      <xdr:rowOff>152400</xdr:rowOff>
    </xdr:to>
    <xdr:cxnSp macro="">
      <xdr:nvCxnSpPr>
        <xdr:cNvPr id="10" name="직선 화살표 연결선 9"/>
        <xdr:cNvCxnSpPr/>
      </xdr:nvCxnSpPr>
      <xdr:spPr bwMode="auto">
        <a:xfrm>
          <a:off x="10991850" y="171402377"/>
          <a:ext cx="3429000" cy="371473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115</xdr:row>
      <xdr:rowOff>0</xdr:rowOff>
    </xdr:from>
    <xdr:to>
      <xdr:col>6</xdr:col>
      <xdr:colOff>47625</xdr:colOff>
      <xdr:row>152</xdr:row>
      <xdr:rowOff>0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2783800"/>
          <a:ext cx="6924675" cy="6343650"/>
        </a:xfrm>
        <a:prstGeom prst="rect">
          <a:avLst/>
        </a:prstGeom>
      </xdr:spPr>
    </xdr:pic>
    <xdr:clientData/>
  </xdr:twoCellAnchor>
  <xdr:twoCellAnchor editAs="oneCell">
    <xdr:from>
      <xdr:col>7</xdr:col>
      <xdr:colOff>26175</xdr:colOff>
      <xdr:row>114</xdr:row>
      <xdr:rowOff>207150</xdr:rowOff>
    </xdr:from>
    <xdr:to>
      <xdr:col>16</xdr:col>
      <xdr:colOff>121425</xdr:colOff>
      <xdr:row>151</xdr:row>
      <xdr:rowOff>150000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89025" y="22781400"/>
          <a:ext cx="7248525" cy="63246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93</xdr:row>
      <xdr:rowOff>19050</xdr:rowOff>
    </xdr:from>
    <xdr:to>
      <xdr:col>6</xdr:col>
      <xdr:colOff>1</xdr:colOff>
      <xdr:row>112</xdr:row>
      <xdr:rowOff>152400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1" y="18992850"/>
          <a:ext cx="6896100" cy="3390900"/>
        </a:xfrm>
        <a:prstGeom prst="rect">
          <a:avLst/>
        </a:prstGeom>
      </xdr:spPr>
    </xdr:pic>
    <xdr:clientData/>
  </xdr:twoCellAnchor>
  <xdr:twoCellAnchor editAs="oneCell">
    <xdr:from>
      <xdr:col>6</xdr:col>
      <xdr:colOff>416700</xdr:colOff>
      <xdr:row>92</xdr:row>
      <xdr:rowOff>207150</xdr:rowOff>
    </xdr:from>
    <xdr:to>
      <xdr:col>15</xdr:col>
      <xdr:colOff>733425</xdr:colOff>
      <xdr:row>112</xdr:row>
      <xdr:rowOff>140475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0450" y="20000100"/>
          <a:ext cx="7127100" cy="340042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154</xdr:row>
      <xdr:rowOff>9525</xdr:rowOff>
    </xdr:from>
    <xdr:to>
      <xdr:col>6</xdr:col>
      <xdr:colOff>0</xdr:colOff>
      <xdr:row>187</xdr:row>
      <xdr:rowOff>152400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9517975"/>
          <a:ext cx="6867525" cy="5800725"/>
        </a:xfrm>
        <a:prstGeom prst="rect">
          <a:avLst/>
        </a:prstGeom>
      </xdr:spPr>
    </xdr:pic>
    <xdr:clientData/>
  </xdr:twoCellAnchor>
  <xdr:twoCellAnchor editAs="oneCell">
    <xdr:from>
      <xdr:col>6</xdr:col>
      <xdr:colOff>721500</xdr:colOff>
      <xdr:row>153</xdr:row>
      <xdr:rowOff>207150</xdr:rowOff>
    </xdr:from>
    <xdr:to>
      <xdr:col>15</xdr:col>
      <xdr:colOff>759600</xdr:colOff>
      <xdr:row>187</xdr:row>
      <xdr:rowOff>83325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65250" y="29506050"/>
          <a:ext cx="7153275" cy="5743575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190</xdr:row>
      <xdr:rowOff>0</xdr:rowOff>
    </xdr:from>
    <xdr:to>
      <xdr:col>16</xdr:col>
      <xdr:colOff>28576</xdr:colOff>
      <xdr:row>216</xdr:row>
      <xdr:rowOff>76200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2851" y="33318450"/>
          <a:ext cx="7181850" cy="45339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190</xdr:row>
      <xdr:rowOff>0</xdr:rowOff>
    </xdr:from>
    <xdr:to>
      <xdr:col>6</xdr:col>
      <xdr:colOff>57150</xdr:colOff>
      <xdr:row>216</xdr:row>
      <xdr:rowOff>85725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36747450"/>
          <a:ext cx="6953250" cy="45434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6</xdr:col>
      <xdr:colOff>276225</xdr:colOff>
      <xdr:row>47</xdr:row>
      <xdr:rowOff>47625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5886450"/>
          <a:ext cx="7172325" cy="2886075"/>
        </a:xfrm>
        <a:prstGeom prst="rect">
          <a:avLst/>
        </a:prstGeom>
      </xdr:spPr>
    </xdr:pic>
    <xdr:clientData/>
  </xdr:twoCellAnchor>
  <xdr:twoCellAnchor editAs="oneCell">
    <xdr:from>
      <xdr:col>7</xdr:col>
      <xdr:colOff>16650</xdr:colOff>
      <xdr:row>30</xdr:row>
      <xdr:rowOff>207150</xdr:rowOff>
    </xdr:from>
    <xdr:to>
      <xdr:col>16</xdr:col>
      <xdr:colOff>26175</xdr:colOff>
      <xdr:row>47</xdr:row>
      <xdr:rowOff>45225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9500" y="5884050"/>
          <a:ext cx="7162800" cy="2886075"/>
        </a:xfrm>
        <a:prstGeom prst="rect">
          <a:avLst/>
        </a:prstGeom>
      </xdr:spPr>
    </xdr:pic>
    <xdr:clientData/>
  </xdr:twoCellAnchor>
  <xdr:twoCellAnchor editAs="oneCell">
    <xdr:from>
      <xdr:col>1</xdr:col>
      <xdr:colOff>9526</xdr:colOff>
      <xdr:row>49</xdr:row>
      <xdr:rowOff>0</xdr:rowOff>
    </xdr:from>
    <xdr:to>
      <xdr:col>6</xdr:col>
      <xdr:colOff>257176</xdr:colOff>
      <xdr:row>69</xdr:row>
      <xdr:rowOff>28575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6" y="8934450"/>
          <a:ext cx="7143750" cy="3533775"/>
        </a:xfrm>
        <a:prstGeom prst="rect">
          <a:avLst/>
        </a:prstGeom>
      </xdr:spPr>
    </xdr:pic>
    <xdr:clientData/>
  </xdr:twoCellAnchor>
  <xdr:twoCellAnchor editAs="oneCell">
    <xdr:from>
      <xdr:col>7</xdr:col>
      <xdr:colOff>35700</xdr:colOff>
      <xdr:row>48</xdr:row>
      <xdr:rowOff>207150</xdr:rowOff>
    </xdr:from>
    <xdr:to>
      <xdr:col>16</xdr:col>
      <xdr:colOff>19050</xdr:colOff>
      <xdr:row>69</xdr:row>
      <xdr:rowOff>28575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550" y="8932050"/>
          <a:ext cx="7136625" cy="35361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6</xdr:col>
      <xdr:colOff>257175</xdr:colOff>
      <xdr:row>29</xdr:row>
      <xdr:rowOff>28575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800100"/>
          <a:ext cx="7153275" cy="4391025"/>
        </a:xfrm>
        <a:prstGeom prst="rect">
          <a:avLst/>
        </a:prstGeom>
      </xdr:spPr>
    </xdr:pic>
    <xdr:clientData/>
  </xdr:twoCellAnchor>
  <xdr:twoCellAnchor editAs="oneCell">
    <xdr:from>
      <xdr:col>7</xdr:col>
      <xdr:colOff>7125</xdr:colOff>
      <xdr:row>3</xdr:row>
      <xdr:rowOff>197625</xdr:rowOff>
    </xdr:from>
    <xdr:to>
      <xdr:col>16</xdr:col>
      <xdr:colOff>235725</xdr:colOff>
      <xdr:row>29</xdr:row>
      <xdr:rowOff>45225</xdr:rowOff>
    </xdr:to>
    <xdr:pic>
      <xdr:nvPicPr>
        <xdr:cNvPr id="16" name="그림 15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9975" y="788175"/>
          <a:ext cx="7381875" cy="44196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19051</xdr:colOff>
      <xdr:row>71</xdr:row>
      <xdr:rowOff>0</xdr:rowOff>
    </xdr:from>
    <xdr:to>
      <xdr:col>6</xdr:col>
      <xdr:colOff>247651</xdr:colOff>
      <xdr:row>90</xdr:row>
      <xdr:rowOff>161925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1" y="12820650"/>
          <a:ext cx="7124700" cy="3533775"/>
        </a:xfrm>
        <a:prstGeom prst="rect">
          <a:avLst/>
        </a:prstGeom>
      </xdr:spPr>
    </xdr:pic>
    <xdr:clientData/>
  </xdr:twoCellAnchor>
  <xdr:twoCellAnchor editAs="oneCell">
    <xdr:from>
      <xdr:col>7</xdr:col>
      <xdr:colOff>54750</xdr:colOff>
      <xdr:row>70</xdr:row>
      <xdr:rowOff>169050</xdr:rowOff>
    </xdr:from>
    <xdr:to>
      <xdr:col>15</xdr:col>
      <xdr:colOff>704850</xdr:colOff>
      <xdr:row>90</xdr:row>
      <xdr:rowOff>130950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7600" y="12608700"/>
          <a:ext cx="7041375" cy="3543300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219</xdr:row>
      <xdr:rowOff>0</xdr:rowOff>
    </xdr:from>
    <xdr:to>
      <xdr:col>16</xdr:col>
      <xdr:colOff>0</xdr:colOff>
      <xdr:row>264</xdr:row>
      <xdr:rowOff>95250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81900" y="38328600"/>
          <a:ext cx="7134225" cy="7810500"/>
        </a:xfrm>
        <a:prstGeom prst="rect">
          <a:avLst/>
        </a:prstGeom>
      </xdr:spPr>
    </xdr:pic>
    <xdr:clientData/>
  </xdr:twoCellAnchor>
  <xdr:twoCellAnchor editAs="oneCell">
    <xdr:from>
      <xdr:col>0</xdr:col>
      <xdr:colOff>245250</xdr:colOff>
      <xdr:row>219</xdr:row>
      <xdr:rowOff>7125</xdr:rowOff>
    </xdr:from>
    <xdr:to>
      <xdr:col>6</xdr:col>
      <xdr:colOff>47625</xdr:colOff>
      <xdr:row>264</xdr:row>
      <xdr:rowOff>92850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5250" y="38335725"/>
          <a:ext cx="6946125" cy="7800975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</xdr:colOff>
      <xdr:row>267</xdr:row>
      <xdr:rowOff>28575</xdr:rowOff>
    </xdr:from>
    <xdr:to>
      <xdr:col>15</xdr:col>
      <xdr:colOff>733425</xdr:colOff>
      <xdr:row>308</xdr:row>
      <xdr:rowOff>76200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1425" y="46624875"/>
          <a:ext cx="7096125" cy="707707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267</xdr:row>
      <xdr:rowOff>35700</xdr:rowOff>
    </xdr:from>
    <xdr:to>
      <xdr:col>6</xdr:col>
      <xdr:colOff>38100</xdr:colOff>
      <xdr:row>309</xdr:row>
      <xdr:rowOff>16650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46632000"/>
          <a:ext cx="6905625" cy="7181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2</xdr:row>
      <xdr:rowOff>161925</xdr:rowOff>
    </xdr:from>
    <xdr:to>
      <xdr:col>9</xdr:col>
      <xdr:colOff>704850</xdr:colOff>
      <xdr:row>4</xdr:row>
      <xdr:rowOff>85725</xdr:rowOff>
    </xdr:to>
    <xdr:sp macro="" textlink="">
      <xdr:nvSpPr>
        <xdr:cNvPr id="22168" name="모서리가 둥근 직사각형 1"/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0</xdr:colOff>
      <xdr:row>2</xdr:row>
      <xdr:rowOff>161925</xdr:rowOff>
    </xdr:from>
    <xdr:to>
      <xdr:col>12</xdr:col>
      <xdr:colOff>752475</xdr:colOff>
      <xdr:row>4</xdr:row>
      <xdr:rowOff>85725</xdr:rowOff>
    </xdr:to>
    <xdr:sp macro="" textlink="">
      <xdr:nvSpPr>
        <xdr:cNvPr id="22169" name="모서리가 둥근 직사각형 2"/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552450</xdr:colOff>
      <xdr:row>3</xdr:row>
      <xdr:rowOff>133350</xdr:rowOff>
    </xdr:from>
    <xdr:to>
      <xdr:col>13</xdr:col>
      <xdr:colOff>1828800</xdr:colOff>
      <xdr:row>7</xdr:row>
      <xdr:rowOff>57150</xdr:rowOff>
    </xdr:to>
    <xdr:sp macro="" textlink="">
      <xdr:nvSpPr>
        <xdr:cNvPr id="22170" name="모서리가 둥근 직사각형 3"/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1028700</xdr:colOff>
      <xdr:row>4</xdr:row>
      <xdr:rowOff>85726</xdr:rowOff>
    </xdr:from>
    <xdr:to>
      <xdr:col>8</xdr:col>
      <xdr:colOff>304800</xdr:colOff>
      <xdr:row>6</xdr:row>
      <xdr:rowOff>0</xdr:rowOff>
    </xdr:to>
    <xdr:cxnSp macro="">
      <xdr:nvCxnSpPr>
        <xdr:cNvPr id="5" name="구부러진 연결선 4"/>
        <xdr:cNvCxnSpPr>
          <a:stCxn id="22180" idx="3"/>
        </xdr:cNvCxnSpPr>
      </xdr:nvCxnSpPr>
      <xdr:spPr bwMode="auto">
        <a:xfrm flipV="1">
          <a:off x="2695575" y="828676"/>
          <a:ext cx="5476875" cy="295274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1057275</xdr:colOff>
      <xdr:row>4</xdr:row>
      <xdr:rowOff>85725</xdr:rowOff>
    </xdr:from>
    <xdr:to>
      <xdr:col>11</xdr:col>
      <xdr:colOff>376238</xdr:colOff>
      <xdr:row>6</xdr:row>
      <xdr:rowOff>171451</xdr:rowOff>
    </xdr:to>
    <xdr:cxnSp macro="">
      <xdr:nvCxnSpPr>
        <xdr:cNvPr id="6" name="구부러진 연결선 5"/>
        <xdr:cNvCxnSpPr>
          <a:endCxn id="22169" idx="2"/>
        </xdr:cNvCxnSpPr>
      </xdr:nvCxnSpPr>
      <xdr:spPr bwMode="auto">
        <a:xfrm flipV="1">
          <a:off x="2724150" y="828675"/>
          <a:ext cx="7805738" cy="466726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11</xdr:row>
      <xdr:rowOff>180975</xdr:rowOff>
    </xdr:from>
    <xdr:to>
      <xdr:col>2</xdr:col>
      <xdr:colOff>28575</xdr:colOff>
      <xdr:row>23</xdr:row>
      <xdr:rowOff>9525</xdr:rowOff>
    </xdr:to>
    <xdr:sp macro="" textlink="">
      <xdr:nvSpPr>
        <xdr:cNvPr id="22173" name="모서리가 둥근 직사각형 11"/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13</xdr:col>
      <xdr:colOff>1190625</xdr:colOff>
      <xdr:row>11</xdr:row>
      <xdr:rowOff>180975</xdr:rowOff>
    </xdr:to>
    <xdr:cxnSp macro="">
      <xdr:nvCxnSpPr>
        <xdr:cNvPr id="8" name="구부러진 연결선 7"/>
        <xdr:cNvCxnSpPr>
          <a:stCxn id="22170" idx="2"/>
          <a:endCxn id="22173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13</xdr:row>
      <xdr:rowOff>495300</xdr:rowOff>
    </xdr:from>
    <xdr:to>
      <xdr:col>5</xdr:col>
      <xdr:colOff>581025</xdr:colOff>
      <xdr:row>13</xdr:row>
      <xdr:rowOff>695325</xdr:rowOff>
    </xdr:to>
    <xdr:sp macro="" textlink="">
      <xdr:nvSpPr>
        <xdr:cNvPr id="22175" name="모서리가 둥근 직사각형 18"/>
        <xdr:cNvSpPr>
          <a:spLocks noChangeArrowheads="1"/>
        </xdr:cNvSpPr>
      </xdr:nvSpPr>
      <xdr:spPr bwMode="auto">
        <a:xfrm>
          <a:off x="3714750" y="3009900"/>
          <a:ext cx="1590675" cy="2000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695325</xdr:colOff>
      <xdr:row>20</xdr:row>
      <xdr:rowOff>171450</xdr:rowOff>
    </xdr:from>
    <xdr:to>
      <xdr:col>7</xdr:col>
      <xdr:colOff>28575</xdr:colOff>
      <xdr:row>22</xdr:row>
      <xdr:rowOff>28575</xdr:rowOff>
    </xdr:to>
    <xdr:sp macro="" textlink="">
      <xdr:nvSpPr>
        <xdr:cNvPr id="22176" name="모서리가 둥근 직사각형 21"/>
        <xdr:cNvSpPr>
          <a:spLocks noChangeArrowheads="1"/>
        </xdr:cNvSpPr>
      </xdr:nvSpPr>
      <xdr:spPr bwMode="auto">
        <a:xfrm>
          <a:off x="5419725" y="4552950"/>
          <a:ext cx="1590675" cy="2381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823913</xdr:colOff>
      <xdr:row>13</xdr:row>
      <xdr:rowOff>695325</xdr:rowOff>
    </xdr:from>
    <xdr:to>
      <xdr:col>7</xdr:col>
      <xdr:colOff>447675</xdr:colOff>
      <xdr:row>27</xdr:row>
      <xdr:rowOff>171450</xdr:rowOff>
    </xdr:to>
    <xdr:cxnSp macro="">
      <xdr:nvCxnSpPr>
        <xdr:cNvPr id="11" name="구부러진 연결선 10"/>
        <xdr:cNvCxnSpPr>
          <a:stCxn id="22175" idx="2"/>
          <a:endCxn id="22183" idx="0"/>
        </xdr:cNvCxnSpPr>
      </xdr:nvCxnSpPr>
      <xdr:spPr bwMode="auto">
        <a:xfrm rot="16200000" flipH="1">
          <a:off x="4617244" y="3102769"/>
          <a:ext cx="2705100" cy="2919412"/>
        </a:xfrm>
        <a:prstGeom prst="curvedConnector3">
          <a:avLst>
            <a:gd name="adj1" fmla="val 75352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271462</xdr:colOff>
      <xdr:row>22</xdr:row>
      <xdr:rowOff>28575</xdr:rowOff>
    </xdr:from>
    <xdr:to>
      <xdr:col>8</xdr:col>
      <xdr:colOff>433387</xdr:colOff>
      <xdr:row>27</xdr:row>
      <xdr:rowOff>133350</xdr:rowOff>
    </xdr:to>
    <xdr:cxnSp macro="">
      <xdr:nvCxnSpPr>
        <xdr:cNvPr id="12" name="구부러진 연결선 11"/>
        <xdr:cNvCxnSpPr>
          <a:stCxn id="22176" idx="2"/>
          <a:endCxn id="22184" idx="0"/>
        </xdr:cNvCxnSpPr>
      </xdr:nvCxnSpPr>
      <xdr:spPr bwMode="auto">
        <a:xfrm rot="16200000" flipH="1">
          <a:off x="6715125" y="4291012"/>
          <a:ext cx="1085850" cy="2085975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/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22180" name="모서리가 둥근 직사각형 3"/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1552575</xdr:colOff>
      <xdr:row>6</xdr:row>
      <xdr:rowOff>0</xdr:rowOff>
    </xdr:from>
    <xdr:to>
      <xdr:col>13</xdr:col>
      <xdr:colOff>1762125</xdr:colOff>
      <xdr:row>7</xdr:row>
      <xdr:rowOff>0</xdr:rowOff>
    </xdr:to>
    <xdr:sp macro="" textlink="">
      <xdr:nvSpPr>
        <xdr:cNvPr id="15" name="타원 14"/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600075</xdr:colOff>
      <xdr:row>13</xdr:row>
      <xdr:rowOff>514350</xdr:rowOff>
    </xdr:from>
    <xdr:to>
      <xdr:col>5</xdr:col>
      <xdr:colOff>809625</xdr:colOff>
      <xdr:row>14</xdr:row>
      <xdr:rowOff>0</xdr:rowOff>
    </xdr:to>
    <xdr:sp macro="" textlink="">
      <xdr:nvSpPr>
        <xdr:cNvPr id="16" name="타원 15"/>
        <xdr:cNvSpPr/>
      </xdr:nvSpPr>
      <xdr:spPr bwMode="auto">
        <a:xfrm>
          <a:off x="5324475" y="3028950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3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9525</xdr:colOff>
      <xdr:row>27</xdr:row>
      <xdr:rowOff>171450</xdr:rowOff>
    </xdr:from>
    <xdr:to>
      <xdr:col>7</xdr:col>
      <xdr:colOff>1181100</xdr:colOff>
      <xdr:row>34</xdr:row>
      <xdr:rowOff>180975</xdr:rowOff>
    </xdr:to>
    <xdr:sp macro="" textlink="">
      <xdr:nvSpPr>
        <xdr:cNvPr id="22183" name="모서리가 둥근 직사각형 16"/>
        <xdr:cNvSpPr>
          <a:spLocks noChangeArrowheads="1"/>
        </xdr:cNvSpPr>
      </xdr:nvSpPr>
      <xdr:spPr bwMode="auto">
        <a:xfrm>
          <a:off x="6991350" y="5915025"/>
          <a:ext cx="876300" cy="13525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1190625</xdr:colOff>
      <xdr:row>27</xdr:row>
      <xdr:rowOff>133350</xdr:rowOff>
    </xdr:from>
    <xdr:to>
      <xdr:col>9</xdr:col>
      <xdr:colOff>104775</xdr:colOff>
      <xdr:row>42</xdr:row>
      <xdr:rowOff>0</xdr:rowOff>
    </xdr:to>
    <xdr:sp macro="" textlink="">
      <xdr:nvSpPr>
        <xdr:cNvPr id="22184" name="모서리가 둥근 직사각형 20"/>
        <xdr:cNvSpPr>
          <a:spLocks noChangeArrowheads="1"/>
        </xdr:cNvSpPr>
      </xdr:nvSpPr>
      <xdr:spPr bwMode="auto">
        <a:xfrm>
          <a:off x="7867650" y="5876925"/>
          <a:ext cx="866775" cy="27336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Temp/DEXT5Temp/&#54788;&#51109;%20&#44540;&#47924;&#44228;&#54925;&#49436;%20&#49688;&#47549;%20Process%20&#48143;%20&#44540;&#47924;&#44228;&#54925;&#49436;%20&#54364;&#51456;&#50577;&#4988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갑지"/>
      <sheetName val="현장집계_예_출력(A3)"/>
      <sheetName val="개인별_예_출력(A4)"/>
      <sheetName val="개인_예시"/>
      <sheetName val="현장 근무계획서 수립 Process 및 근무계획서 표준양"/>
    </sheetNames>
    <definedNames>
      <definedName name="CalendarYear" refersTo="#REF!" sheetId="2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zoomScaleNormal="100" workbookViewId="0">
      <selection activeCell="F17" sqref="F17"/>
    </sheetView>
  </sheetViews>
  <sheetFormatPr defaultColWidth="15.33203125" defaultRowHeight="13.5"/>
  <cols>
    <col min="1" max="1" width="3" style="47" customWidth="1"/>
    <col min="2" max="2" width="11.88671875" style="47" customWidth="1"/>
    <col min="3" max="3" width="49.88671875" style="47" customWidth="1"/>
    <col min="4" max="4" width="17.21875" style="47" customWidth="1"/>
    <col min="5" max="5" width="9" style="47" customWidth="1"/>
    <col min="6" max="6" width="9.5546875" style="47" bestFit="1" customWidth="1"/>
    <col min="7" max="8" width="6.77734375" style="47" customWidth="1"/>
    <col min="9" max="244" width="8.88671875" style="47" customWidth="1"/>
    <col min="245" max="248" width="6.77734375" style="47" customWidth="1"/>
    <col min="249" max="16384" width="15.33203125" style="47"/>
  </cols>
  <sheetData>
    <row r="1" spans="1:7">
      <c r="A1" s="3"/>
    </row>
    <row r="2" spans="1:7" s="48" customFormat="1">
      <c r="G2" s="49"/>
    </row>
    <row r="3" spans="1:7" s="48" customFormat="1">
      <c r="G3" s="49"/>
    </row>
    <row r="5" spans="1:7" s="62" customFormat="1" ht="14.25" thickBot="1">
      <c r="B5" s="62" t="s">
        <v>26</v>
      </c>
    </row>
    <row r="6" spans="1:7">
      <c r="B6" s="50" t="s">
        <v>23</v>
      </c>
      <c r="C6" s="51" t="s">
        <v>348</v>
      </c>
      <c r="D6" s="52" t="s">
        <v>349</v>
      </c>
      <c r="E6" s="387" t="s">
        <v>459</v>
      </c>
      <c r="F6" s="387"/>
    </row>
    <row r="7" spans="1:7">
      <c r="A7" s="53"/>
      <c r="B7" s="54" t="s">
        <v>350</v>
      </c>
      <c r="C7" s="55" t="s">
        <v>597</v>
      </c>
      <c r="D7" s="56" t="s">
        <v>67</v>
      </c>
      <c r="E7" s="388" t="s">
        <v>596</v>
      </c>
      <c r="F7" s="389"/>
    </row>
    <row r="8" spans="1:7">
      <c r="B8" s="54" t="s">
        <v>351</v>
      </c>
      <c r="C8" s="55"/>
      <c r="D8" s="56" t="s">
        <v>352</v>
      </c>
      <c r="E8" s="390" t="s">
        <v>373</v>
      </c>
      <c r="F8" s="390"/>
    </row>
    <row r="9" spans="1:7" ht="72.75" customHeight="1">
      <c r="B9" s="54" t="s">
        <v>24</v>
      </c>
      <c r="C9" s="385" t="s">
        <v>598</v>
      </c>
      <c r="D9" s="385"/>
      <c r="E9" s="385"/>
      <c r="F9" s="385"/>
    </row>
    <row r="10" spans="1:7" ht="35.25" customHeight="1" thickBot="1">
      <c r="B10" s="57" t="s">
        <v>25</v>
      </c>
      <c r="C10" s="386"/>
      <c r="D10" s="386"/>
      <c r="E10" s="386"/>
      <c r="F10" s="386"/>
    </row>
    <row r="12" spans="1:7" s="62" customFormat="1">
      <c r="B12" s="62" t="s">
        <v>27</v>
      </c>
    </row>
    <row r="13" spans="1:7">
      <c r="B13" s="56" t="s">
        <v>1456</v>
      </c>
      <c r="C13" s="56" t="s">
        <v>353</v>
      </c>
      <c r="D13" s="56" t="s">
        <v>1457</v>
      </c>
      <c r="E13" s="56" t="s">
        <v>1458</v>
      </c>
      <c r="F13" s="56" t="s">
        <v>1459</v>
      </c>
    </row>
    <row r="14" spans="1:7">
      <c r="B14" s="65">
        <v>43375</v>
      </c>
      <c r="C14" s="58" t="s">
        <v>354</v>
      </c>
      <c r="D14" s="43" t="s">
        <v>1454</v>
      </c>
      <c r="E14" s="125" t="s">
        <v>381</v>
      </c>
      <c r="F14" s="384"/>
    </row>
    <row r="15" spans="1:7">
      <c r="B15" s="65">
        <v>43410</v>
      </c>
      <c r="C15" s="58" t="s">
        <v>460</v>
      </c>
      <c r="D15" s="43" t="s">
        <v>1454</v>
      </c>
      <c r="E15" s="276" t="s">
        <v>381</v>
      </c>
      <c r="F15" s="384"/>
    </row>
    <row r="16" spans="1:7">
      <c r="B16" s="65">
        <v>43433</v>
      </c>
      <c r="C16" s="58" t="s">
        <v>1453</v>
      </c>
      <c r="D16" s="43" t="s">
        <v>381</v>
      </c>
      <c r="E16" s="381" t="s">
        <v>381</v>
      </c>
      <c r="F16" s="384" t="s">
        <v>1461</v>
      </c>
    </row>
    <row r="17" spans="2:18" ht="27">
      <c r="B17" s="491">
        <v>43482</v>
      </c>
      <c r="C17" s="492" t="s">
        <v>1462</v>
      </c>
      <c r="D17" s="493" t="s">
        <v>381</v>
      </c>
      <c r="E17" s="494" t="s">
        <v>1455</v>
      </c>
      <c r="F17" s="494" t="s">
        <v>1460</v>
      </c>
    </row>
    <row r="18" spans="2:18">
      <c r="B18" s="43"/>
      <c r="C18" s="59"/>
      <c r="D18" s="59"/>
      <c r="E18" s="43"/>
      <c r="F18" s="59"/>
    </row>
    <row r="19" spans="2:18">
      <c r="B19" s="43"/>
      <c r="C19" s="59"/>
      <c r="D19" s="59"/>
      <c r="E19" s="43"/>
      <c r="F19" s="59"/>
    </row>
    <row r="20" spans="2:18">
      <c r="B20" s="43"/>
      <c r="C20" s="59"/>
      <c r="D20" s="59"/>
      <c r="E20" s="43"/>
      <c r="F20" s="59"/>
    </row>
    <row r="21" spans="2:18">
      <c r="B21" s="60"/>
      <c r="C21" s="59"/>
      <c r="D21" s="59"/>
      <c r="E21" s="60"/>
      <c r="F21" s="59"/>
    </row>
    <row r="22" spans="2:18">
      <c r="B22" s="60"/>
      <c r="C22" s="59"/>
      <c r="D22" s="59"/>
      <c r="E22" s="60"/>
      <c r="F22" s="59"/>
    </row>
    <row r="23" spans="2:18">
      <c r="B23" s="60"/>
      <c r="C23" s="59"/>
      <c r="D23" s="59"/>
      <c r="E23" s="60"/>
      <c r="F23" s="59"/>
    </row>
    <row r="26" spans="2:18" s="27" customFormat="1">
      <c r="B26" s="61" t="s">
        <v>29</v>
      </c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</row>
    <row r="27" spans="2:18">
      <c r="B27" s="19" t="s">
        <v>58</v>
      </c>
    </row>
  </sheetData>
  <mergeCells count="5">
    <mergeCell ref="C9:F9"/>
    <mergeCell ref="C10:F10"/>
    <mergeCell ref="E6:F6"/>
    <mergeCell ref="E7:F7"/>
    <mergeCell ref="E8:F8"/>
  </mergeCells>
  <phoneticPr fontId="6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67"/>
  <sheetViews>
    <sheetView zoomScaleNormal="100" workbookViewId="0">
      <selection activeCell="M2" sqref="M2"/>
    </sheetView>
  </sheetViews>
  <sheetFormatPr defaultRowHeight="13.5"/>
  <cols>
    <col min="1" max="1" width="2.88671875" customWidth="1"/>
    <col min="2" max="2" width="22.5546875" bestFit="1" customWidth="1"/>
    <col min="4" max="4" width="25.88671875" bestFit="1" customWidth="1"/>
    <col min="5" max="5" width="14.21875" bestFit="1" customWidth="1"/>
    <col min="7" max="7" width="4.88671875" customWidth="1"/>
    <col min="8" max="8" width="13.5546875" bestFit="1" customWidth="1"/>
    <col min="9" max="9" width="7.6640625" customWidth="1"/>
  </cols>
  <sheetData>
    <row r="2" spans="2:13" s="16" customFormat="1" ht="16.5">
      <c r="B2" s="17" t="s">
        <v>57</v>
      </c>
    </row>
    <row r="3" spans="2:13" ht="16.5">
      <c r="B3" s="17"/>
    </row>
    <row r="4" spans="2:13" s="27" customFormat="1" ht="16.5" customHeight="1">
      <c r="B4" s="307" t="s">
        <v>626</v>
      </c>
      <c r="C4" s="308"/>
      <c r="D4" s="308"/>
      <c r="E4" s="307"/>
      <c r="F4" s="308"/>
      <c r="G4" s="308"/>
      <c r="H4" s="307"/>
      <c r="J4" s="308"/>
      <c r="M4" s="309"/>
    </row>
    <row r="15" spans="2:13" ht="16.5">
      <c r="B15" s="17"/>
    </row>
    <row r="29" spans="2:13" ht="16.5">
      <c r="B29" s="17"/>
    </row>
    <row r="31" spans="2:13" s="27" customFormat="1" ht="16.5" customHeight="1">
      <c r="B31" s="307" t="s">
        <v>556</v>
      </c>
      <c r="C31" s="308"/>
      <c r="D31" s="308"/>
      <c r="E31" s="307"/>
      <c r="F31" s="308"/>
      <c r="G31" s="308"/>
      <c r="H31" s="307"/>
      <c r="J31" s="308"/>
      <c r="M31" s="309"/>
    </row>
    <row r="37" spans="2:2" ht="16.5">
      <c r="B37" s="17"/>
    </row>
    <row r="40" spans="2:2" ht="15">
      <c r="B40" s="100"/>
    </row>
    <row r="41" spans="2:2" ht="15">
      <c r="B41" s="100"/>
    </row>
    <row r="42" spans="2:2" ht="15">
      <c r="B42" s="100"/>
    </row>
    <row r="49" spans="2:13" s="27" customFormat="1" ht="16.5" customHeight="1">
      <c r="B49" s="307" t="s">
        <v>627</v>
      </c>
      <c r="C49" s="308"/>
      <c r="D49" s="308"/>
      <c r="E49" s="307"/>
      <c r="F49" s="308"/>
      <c r="G49" s="308"/>
      <c r="H49" s="307"/>
      <c r="J49" s="308"/>
      <c r="M49" s="309"/>
    </row>
    <row r="57" spans="2:13" ht="16.5">
      <c r="B57" s="17"/>
    </row>
    <row r="68" spans="2:13" ht="16.5">
      <c r="B68" s="17"/>
    </row>
    <row r="71" spans="2:13" s="27" customFormat="1" ht="16.5" customHeight="1">
      <c r="B71" s="307" t="s">
        <v>1346</v>
      </c>
      <c r="C71" s="308"/>
      <c r="D71" s="308"/>
      <c r="E71" s="307"/>
      <c r="F71" s="308"/>
      <c r="G71" s="308"/>
      <c r="H71" s="307"/>
      <c r="J71" s="308"/>
      <c r="M71" s="309"/>
    </row>
    <row r="75" spans="2:13" ht="16.5">
      <c r="B75" s="17"/>
    </row>
    <row r="81" spans="2:17" ht="15">
      <c r="Q81" s="100" t="s">
        <v>805</v>
      </c>
    </row>
    <row r="86" spans="2:17" ht="15">
      <c r="Q86" s="100" t="s">
        <v>815</v>
      </c>
    </row>
    <row r="87" spans="2:17" ht="16.5">
      <c r="B87" s="17"/>
    </row>
    <row r="93" spans="2:17" s="27" customFormat="1" ht="16.5" customHeight="1">
      <c r="B93" s="307" t="s">
        <v>557</v>
      </c>
      <c r="C93" s="308"/>
      <c r="D93" s="308"/>
      <c r="E93" s="307"/>
      <c r="F93" s="308"/>
      <c r="G93" s="308"/>
      <c r="H93" s="307"/>
      <c r="J93" s="308"/>
      <c r="M93" s="309"/>
    </row>
    <row r="115" spans="2:13" s="27" customFormat="1" ht="16.5" customHeight="1">
      <c r="B115" s="307" t="s">
        <v>558</v>
      </c>
      <c r="C115" s="308"/>
      <c r="D115" s="308"/>
      <c r="E115" s="307"/>
      <c r="F115" s="308"/>
      <c r="G115" s="308"/>
      <c r="H115" s="307"/>
      <c r="J115" s="308"/>
      <c r="M115" s="309"/>
    </row>
    <row r="154" spans="2:13" s="27" customFormat="1" ht="16.5" customHeight="1">
      <c r="B154" s="307" t="s">
        <v>559</v>
      </c>
      <c r="C154" s="308"/>
      <c r="D154" s="308"/>
      <c r="E154" s="307"/>
      <c r="F154" s="308"/>
      <c r="G154" s="308"/>
      <c r="H154" s="307"/>
      <c r="J154" s="308"/>
      <c r="M154" s="309"/>
    </row>
    <row r="190" spans="2:13" s="27" customFormat="1" ht="16.5" customHeight="1">
      <c r="B190" s="307" t="s">
        <v>591</v>
      </c>
      <c r="C190" s="308"/>
      <c r="D190" s="308"/>
      <c r="E190" s="307"/>
      <c r="F190" s="308"/>
      <c r="G190" s="308"/>
      <c r="H190" s="307"/>
      <c r="J190" s="308"/>
      <c r="M190" s="309"/>
    </row>
    <row r="219" spans="2:13" s="27" customFormat="1" ht="16.5" customHeight="1">
      <c r="B219" s="307" t="s">
        <v>1339</v>
      </c>
      <c r="C219" s="308"/>
      <c r="D219" s="308"/>
      <c r="E219" s="307"/>
      <c r="F219" s="308"/>
      <c r="G219" s="308"/>
      <c r="H219" s="307"/>
      <c r="J219" s="308"/>
      <c r="M219" s="309"/>
    </row>
    <row r="267" spans="2:13" s="27" customFormat="1" ht="16.5" customHeight="1">
      <c r="B267" s="307" t="s">
        <v>1356</v>
      </c>
      <c r="C267" s="308"/>
      <c r="D267" s="308"/>
      <c r="E267" s="307"/>
      <c r="F267" s="308"/>
      <c r="G267" s="308"/>
      <c r="H267" s="307"/>
      <c r="J267" s="308"/>
      <c r="M267" s="309"/>
    </row>
  </sheetData>
  <phoneticPr fontId="6" type="noConversion"/>
  <pageMargins left="0.7" right="0.7" top="0.75" bottom="0.75" header="0.3" footer="0.3"/>
  <pageSetup paperSize="9"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2:F21"/>
  <sheetViews>
    <sheetView workbookViewId="0">
      <selection activeCell="E23" sqref="E23"/>
    </sheetView>
  </sheetViews>
  <sheetFormatPr defaultRowHeight="13.5"/>
  <cols>
    <col min="1" max="1" width="2.33203125" style="19" customWidth="1"/>
    <col min="2" max="2" width="20.77734375" style="19" customWidth="1"/>
    <col min="3" max="4" width="27.21875" style="19" customWidth="1"/>
    <col min="5" max="5" width="30.88671875" style="19" customWidth="1"/>
    <col min="6" max="6" width="38.33203125" style="19" customWidth="1"/>
    <col min="7" max="16384" width="8.88671875" style="19"/>
  </cols>
  <sheetData>
    <row r="2" spans="2:6" ht="17.25" thickBot="1">
      <c r="B2" s="17" t="s">
        <v>193</v>
      </c>
    </row>
    <row r="3" spans="2:6" ht="23.25" customHeight="1">
      <c r="B3" s="72" t="s">
        <v>194</v>
      </c>
      <c r="C3" s="466" t="s">
        <v>195</v>
      </c>
      <c r="D3" s="467"/>
      <c r="E3" s="467"/>
      <c r="F3" s="468"/>
    </row>
    <row r="4" spans="2:6" ht="23.25" customHeight="1" thickBot="1">
      <c r="B4" s="73" t="s">
        <v>196</v>
      </c>
      <c r="C4" s="469" t="s">
        <v>197</v>
      </c>
      <c r="D4" s="470"/>
      <c r="E4" s="470"/>
      <c r="F4" s="471"/>
    </row>
    <row r="5" spans="2:6" s="27" customFormat="1" ht="23.25" customHeight="1">
      <c r="B5" s="72" t="s">
        <v>198</v>
      </c>
      <c r="C5" s="74" t="s">
        <v>199</v>
      </c>
      <c r="D5" s="74" t="s">
        <v>200</v>
      </c>
      <c r="E5" s="74" t="s">
        <v>201</v>
      </c>
      <c r="F5" s="75" t="s">
        <v>202</v>
      </c>
    </row>
    <row r="6" spans="2:6" s="12" customFormat="1" ht="36" customHeight="1">
      <c r="B6" s="76" t="s">
        <v>203</v>
      </c>
      <c r="C6" s="46" t="s">
        <v>204</v>
      </c>
      <c r="D6" s="46" t="s">
        <v>205</v>
      </c>
      <c r="E6" s="46" t="s">
        <v>206</v>
      </c>
      <c r="F6" s="77" t="s">
        <v>207</v>
      </c>
    </row>
    <row r="7" spans="2:6" s="12" customFormat="1" ht="36" customHeight="1">
      <c r="B7" s="76"/>
      <c r="C7" s="46" t="s">
        <v>208</v>
      </c>
      <c r="D7" s="46" t="s">
        <v>209</v>
      </c>
      <c r="E7" s="46" t="s">
        <v>210</v>
      </c>
      <c r="F7" s="77" t="s">
        <v>211</v>
      </c>
    </row>
    <row r="8" spans="2:6" s="12" customFormat="1" ht="36" customHeight="1">
      <c r="B8" s="76"/>
      <c r="C8" s="46" t="s">
        <v>212</v>
      </c>
      <c r="D8" s="46" t="s">
        <v>213</v>
      </c>
      <c r="E8" s="46" t="s">
        <v>214</v>
      </c>
      <c r="F8" s="77" t="s">
        <v>215</v>
      </c>
    </row>
    <row r="9" spans="2:6" s="12" customFormat="1" ht="36" customHeight="1">
      <c r="B9" s="76" t="s">
        <v>216</v>
      </c>
      <c r="C9" s="46" t="s">
        <v>217</v>
      </c>
      <c r="D9" s="46" t="s">
        <v>218</v>
      </c>
      <c r="E9" s="46" t="s">
        <v>219</v>
      </c>
      <c r="F9" s="77" t="s">
        <v>220</v>
      </c>
    </row>
    <row r="10" spans="2:6" s="12" customFormat="1" ht="36" customHeight="1">
      <c r="B10" s="76"/>
      <c r="C10" s="46" t="s">
        <v>221</v>
      </c>
      <c r="D10" s="46" t="s">
        <v>218</v>
      </c>
      <c r="E10" s="46" t="s">
        <v>222</v>
      </c>
      <c r="F10" s="77" t="s">
        <v>223</v>
      </c>
    </row>
    <row r="11" spans="2:6" s="12" customFormat="1" ht="36" customHeight="1">
      <c r="B11" s="76" t="s">
        <v>224</v>
      </c>
      <c r="C11" s="46" t="s">
        <v>225</v>
      </c>
      <c r="D11" s="46" t="s">
        <v>226</v>
      </c>
      <c r="E11" s="46" t="s">
        <v>227</v>
      </c>
      <c r="F11" s="77" t="s">
        <v>228</v>
      </c>
    </row>
    <row r="12" spans="2:6" s="12" customFormat="1" ht="36" customHeight="1" thickBot="1">
      <c r="B12" s="78"/>
      <c r="C12" s="79" t="s">
        <v>229</v>
      </c>
      <c r="D12" s="79" t="s">
        <v>230</v>
      </c>
      <c r="E12" s="79" t="s">
        <v>231</v>
      </c>
      <c r="F12" s="80" t="s">
        <v>232</v>
      </c>
    </row>
    <row r="13" spans="2:6" s="27" customFormat="1">
      <c r="C13" s="44"/>
      <c r="D13" s="44"/>
      <c r="F13" s="45"/>
    </row>
    <row r="15" spans="2:6">
      <c r="B15" s="18" t="s">
        <v>233</v>
      </c>
    </row>
    <row r="16" spans="2:6">
      <c r="B16" s="19" t="s">
        <v>234</v>
      </c>
    </row>
    <row r="17" spans="2:2">
      <c r="B17" s="19" t="s">
        <v>235</v>
      </c>
    </row>
    <row r="18" spans="2:2">
      <c r="B18" s="19" t="s">
        <v>236</v>
      </c>
    </row>
    <row r="19" spans="2:2">
      <c r="B19" s="19" t="s">
        <v>237</v>
      </c>
    </row>
    <row r="20" spans="2:2">
      <c r="B20" s="19" t="s">
        <v>238</v>
      </c>
    </row>
    <row r="21" spans="2:2">
      <c r="B21" s="19" t="s">
        <v>239</v>
      </c>
    </row>
  </sheetData>
  <mergeCells count="2">
    <mergeCell ref="C3:F3"/>
    <mergeCell ref="C4:F4"/>
  </mergeCells>
  <phoneticPr fontId="6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B1:Q39"/>
  <sheetViews>
    <sheetView zoomScale="85" zoomScaleNormal="85" workbookViewId="0">
      <pane ySplit="8" topLeftCell="A9" activePane="bottomLeft" state="frozen"/>
      <selection pane="bottomLeft" activeCell="K10" sqref="F9:K10"/>
    </sheetView>
  </sheetViews>
  <sheetFormatPr defaultRowHeight="13.5"/>
  <cols>
    <col min="1" max="1" width="2.33203125" style="101" customWidth="1"/>
    <col min="2" max="2" width="4" style="101" customWidth="1"/>
    <col min="3" max="3" width="8.6640625" style="101" customWidth="1"/>
    <col min="4" max="4" width="8.77734375" style="101" bestFit="1" customWidth="1"/>
    <col min="5" max="5" width="15.33203125" style="101" bestFit="1" customWidth="1"/>
    <col min="6" max="6" width="22.6640625" style="101" customWidth="1"/>
    <col min="7" max="7" width="25.33203125" style="101" customWidth="1"/>
    <col min="8" max="8" width="10.5546875" style="101" bestFit="1" customWidth="1"/>
    <col min="9" max="9" width="22.88671875" style="101" customWidth="1"/>
    <col min="10" max="10" width="22.6640625" style="101" customWidth="1"/>
    <col min="11" max="11" width="39.109375" style="101" customWidth="1"/>
    <col min="12" max="12" width="13.77734375" style="101" customWidth="1"/>
    <col min="13" max="13" width="9.109375" style="101" bestFit="1" customWidth="1"/>
    <col min="14" max="14" width="11.33203125" style="101" bestFit="1" customWidth="1"/>
    <col min="15" max="15" width="17.21875" style="101" customWidth="1"/>
    <col min="16" max="16" width="17.6640625" style="101" customWidth="1"/>
    <col min="17" max="17" width="10.5546875" style="101" customWidth="1"/>
    <col min="18" max="16384" width="8.88671875" style="101"/>
  </cols>
  <sheetData>
    <row r="1" spans="2:17" s="104" customFormat="1" ht="13.5" customHeight="1">
      <c r="B1" s="446" t="s">
        <v>273</v>
      </c>
      <c r="C1" s="446"/>
      <c r="D1" s="446"/>
      <c r="E1" s="447" t="s">
        <v>274</v>
      </c>
      <c r="F1" s="447"/>
      <c r="G1" s="447"/>
      <c r="H1" s="447"/>
      <c r="I1" s="447"/>
      <c r="J1" s="447"/>
      <c r="K1" s="447"/>
      <c r="L1" s="447"/>
      <c r="M1" s="447"/>
      <c r="N1" s="447"/>
      <c r="O1" s="447"/>
      <c r="P1" s="447"/>
      <c r="Q1" s="447"/>
    </row>
    <row r="2" spans="2:17" s="104" customFormat="1" ht="13.5" customHeight="1">
      <c r="B2" s="446"/>
      <c r="C2" s="446"/>
      <c r="D2" s="446"/>
      <c r="E2" s="447"/>
      <c r="F2" s="447"/>
      <c r="G2" s="447"/>
      <c r="H2" s="447"/>
      <c r="I2" s="447"/>
      <c r="J2" s="447"/>
      <c r="K2" s="447"/>
      <c r="L2" s="447"/>
      <c r="M2" s="447"/>
      <c r="N2" s="447"/>
      <c r="O2" s="447"/>
      <c r="P2" s="447"/>
      <c r="Q2" s="447"/>
    </row>
    <row r="3" spans="2:17" ht="16.5" customHeight="1">
      <c r="B3" s="102" t="s">
        <v>275</v>
      </c>
    </row>
    <row r="4" spans="2:17" ht="16.5" customHeight="1">
      <c r="B4" s="105" t="s">
        <v>276</v>
      </c>
    </row>
    <row r="5" spans="2:17" ht="16.5" customHeight="1">
      <c r="B5" s="102"/>
    </row>
    <row r="6" spans="2:17" ht="17.25" customHeight="1">
      <c r="B6" s="448" t="s">
        <v>277</v>
      </c>
      <c r="C6" s="448"/>
      <c r="D6" s="448"/>
      <c r="E6" s="448"/>
      <c r="F6" s="448"/>
      <c r="G6" s="448"/>
      <c r="H6" s="448"/>
      <c r="I6" s="448"/>
      <c r="J6" s="448"/>
      <c r="K6" s="448"/>
      <c r="L6" s="448"/>
      <c r="M6" s="449" t="s">
        <v>278</v>
      </c>
      <c r="N6" s="450"/>
      <c r="O6" s="451" t="s">
        <v>279</v>
      </c>
      <c r="P6" s="451"/>
      <c r="Q6" s="451"/>
    </row>
    <row r="7" spans="2:17" s="27" customFormat="1" ht="13.5" customHeight="1">
      <c r="B7" s="441" t="s">
        <v>307</v>
      </c>
      <c r="C7" s="441" t="s">
        <v>280</v>
      </c>
      <c r="D7" s="441" t="s">
        <v>281</v>
      </c>
      <c r="E7" s="441" t="s">
        <v>282</v>
      </c>
      <c r="F7" s="441" t="s">
        <v>283</v>
      </c>
      <c r="G7" s="441" t="s">
        <v>284</v>
      </c>
      <c r="H7" s="441" t="s">
        <v>285</v>
      </c>
      <c r="I7" s="441" t="s">
        <v>286</v>
      </c>
      <c r="J7" s="441" t="s">
        <v>287</v>
      </c>
      <c r="K7" s="441" t="s">
        <v>288</v>
      </c>
      <c r="L7" s="441" t="s">
        <v>289</v>
      </c>
      <c r="M7" s="106" t="s">
        <v>290</v>
      </c>
      <c r="N7" s="106" t="s">
        <v>290</v>
      </c>
      <c r="O7" s="445" t="s">
        <v>291</v>
      </c>
      <c r="P7" s="443" t="s">
        <v>292</v>
      </c>
      <c r="Q7" s="445" t="s">
        <v>293</v>
      </c>
    </row>
    <row r="8" spans="2:17" s="27" customFormat="1" ht="27">
      <c r="B8" s="442"/>
      <c r="C8" s="442"/>
      <c r="D8" s="442"/>
      <c r="E8" s="442"/>
      <c r="F8" s="442"/>
      <c r="G8" s="442"/>
      <c r="H8" s="442"/>
      <c r="I8" s="442"/>
      <c r="J8" s="442"/>
      <c r="K8" s="442"/>
      <c r="L8" s="442"/>
      <c r="M8" s="107" t="s">
        <v>294</v>
      </c>
      <c r="N8" s="107" t="s">
        <v>295</v>
      </c>
      <c r="O8" s="445"/>
      <c r="P8" s="444"/>
      <c r="Q8" s="445"/>
    </row>
    <row r="9" spans="2:17" s="27" customFormat="1" ht="49.5" customHeight="1">
      <c r="B9" s="108">
        <v>1</v>
      </c>
      <c r="C9" s="115" t="s">
        <v>308</v>
      </c>
      <c r="D9" s="115" t="s">
        <v>309</v>
      </c>
      <c r="E9" s="116"/>
      <c r="F9" s="117" t="s">
        <v>310</v>
      </c>
      <c r="G9" s="116" t="s">
        <v>347</v>
      </c>
      <c r="H9" s="111" t="s">
        <v>261</v>
      </c>
      <c r="I9" s="116" t="s">
        <v>374</v>
      </c>
      <c r="J9" s="118" t="s">
        <v>375</v>
      </c>
      <c r="K9" s="116" t="s">
        <v>311</v>
      </c>
      <c r="L9" s="118" t="s">
        <v>312</v>
      </c>
      <c r="M9" s="112" t="s">
        <v>262</v>
      </c>
      <c r="N9" s="112" t="s">
        <v>262</v>
      </c>
      <c r="O9" s="113"/>
      <c r="P9" s="113"/>
      <c r="Q9" s="114"/>
    </row>
    <row r="10" spans="2:17" s="27" customFormat="1" ht="49.5" customHeight="1">
      <c r="B10" s="108">
        <v>2</v>
      </c>
      <c r="C10" s="115" t="s">
        <v>308</v>
      </c>
      <c r="D10" s="115" t="s">
        <v>252</v>
      </c>
      <c r="E10" s="116"/>
      <c r="F10" s="119" t="s">
        <v>376</v>
      </c>
      <c r="G10" s="116" t="s">
        <v>377</v>
      </c>
      <c r="H10" s="111" t="s">
        <v>313</v>
      </c>
      <c r="I10" s="116" t="s">
        <v>378</v>
      </c>
      <c r="J10" s="118" t="s">
        <v>379</v>
      </c>
      <c r="K10" s="118" t="s">
        <v>380</v>
      </c>
      <c r="L10" s="118" t="s">
        <v>312</v>
      </c>
      <c r="M10" s="112" t="s">
        <v>262</v>
      </c>
      <c r="N10" s="112" t="s">
        <v>262</v>
      </c>
      <c r="O10" s="113"/>
      <c r="P10" s="113"/>
      <c r="Q10" s="114"/>
    </row>
    <row r="11" spans="2:17" s="27" customFormat="1" ht="49.5" customHeight="1">
      <c r="B11" s="108">
        <v>3</v>
      </c>
      <c r="C11" s="115" t="s">
        <v>308</v>
      </c>
      <c r="D11" s="115" t="s">
        <v>253</v>
      </c>
      <c r="E11" s="116"/>
      <c r="F11" s="119"/>
      <c r="G11" s="116"/>
      <c r="H11" s="111"/>
      <c r="I11" s="116"/>
      <c r="J11" s="118"/>
      <c r="K11" s="118"/>
      <c r="L11" s="118" t="s">
        <v>312</v>
      </c>
      <c r="M11" s="112" t="s">
        <v>262</v>
      </c>
      <c r="N11" s="112" t="s">
        <v>262</v>
      </c>
      <c r="O11" s="113"/>
      <c r="P11" s="113"/>
      <c r="Q11" s="114"/>
    </row>
    <row r="12" spans="2:17" s="27" customFormat="1" ht="49.5" customHeight="1">
      <c r="B12" s="108">
        <v>4</v>
      </c>
      <c r="C12" s="115" t="s">
        <v>308</v>
      </c>
      <c r="D12" s="115" t="s">
        <v>254</v>
      </c>
      <c r="E12" s="116"/>
      <c r="F12" s="117"/>
      <c r="G12" s="116"/>
      <c r="H12" s="111"/>
      <c r="I12" s="118"/>
      <c r="J12" s="118"/>
      <c r="K12" s="118"/>
      <c r="L12" s="118" t="s">
        <v>312</v>
      </c>
      <c r="M12" s="112" t="s">
        <v>262</v>
      </c>
      <c r="N12" s="112" t="s">
        <v>262</v>
      </c>
      <c r="O12" s="113"/>
      <c r="P12" s="113"/>
      <c r="Q12" s="114"/>
    </row>
    <row r="13" spans="2:17" s="27" customFormat="1" ht="49.5" customHeight="1">
      <c r="B13" s="108">
        <v>5</v>
      </c>
      <c r="C13" s="115" t="s">
        <v>308</v>
      </c>
      <c r="D13" s="115" t="s">
        <v>256</v>
      </c>
      <c r="E13" s="116"/>
      <c r="F13" s="117"/>
      <c r="G13" s="116"/>
      <c r="H13" s="111"/>
      <c r="I13" s="118"/>
      <c r="J13" s="118"/>
      <c r="K13" s="118"/>
      <c r="L13" s="118" t="s">
        <v>312</v>
      </c>
      <c r="M13" s="112" t="s">
        <v>262</v>
      </c>
      <c r="N13" s="112" t="s">
        <v>262</v>
      </c>
      <c r="O13" s="113"/>
      <c r="P13" s="113"/>
      <c r="Q13" s="114"/>
    </row>
    <row r="14" spans="2:17" s="27" customFormat="1" ht="49.5" customHeight="1">
      <c r="B14" s="108">
        <v>6</v>
      </c>
      <c r="C14" s="115" t="s">
        <v>308</v>
      </c>
      <c r="D14" s="115" t="s">
        <v>255</v>
      </c>
      <c r="E14" s="116"/>
      <c r="F14" s="117"/>
      <c r="G14" s="116"/>
      <c r="H14" s="111"/>
      <c r="I14" s="118"/>
      <c r="J14" s="118"/>
      <c r="K14" s="118"/>
      <c r="L14" s="118" t="s">
        <v>312</v>
      </c>
      <c r="M14" s="112" t="s">
        <v>262</v>
      </c>
      <c r="N14" s="112" t="s">
        <v>262</v>
      </c>
      <c r="O14" s="113"/>
      <c r="P14" s="113"/>
      <c r="Q14" s="114"/>
    </row>
    <row r="15" spans="2:17" s="27" customFormat="1" ht="49.5" customHeight="1">
      <c r="B15" s="108">
        <v>7</v>
      </c>
      <c r="C15" s="115" t="s">
        <v>308</v>
      </c>
      <c r="D15" s="115" t="s">
        <v>257</v>
      </c>
      <c r="E15" s="116"/>
      <c r="F15" s="117"/>
      <c r="G15" s="116"/>
      <c r="H15" s="111"/>
      <c r="I15" s="118"/>
      <c r="J15" s="118"/>
      <c r="K15" s="118"/>
      <c r="L15" s="118" t="s">
        <v>312</v>
      </c>
      <c r="M15" s="112" t="s">
        <v>262</v>
      </c>
      <c r="N15" s="112" t="s">
        <v>262</v>
      </c>
      <c r="O15" s="113"/>
      <c r="P15" s="113"/>
      <c r="Q15" s="114"/>
    </row>
    <row r="16" spans="2:17" s="27" customFormat="1" ht="49.5" customHeight="1">
      <c r="B16" s="108">
        <v>8</v>
      </c>
      <c r="C16" s="115" t="s">
        <v>308</v>
      </c>
      <c r="D16" s="115" t="s">
        <v>258</v>
      </c>
      <c r="E16" s="116"/>
      <c r="F16" s="117"/>
      <c r="G16" s="116"/>
      <c r="H16" s="111"/>
      <c r="I16" s="116"/>
      <c r="J16" s="118"/>
      <c r="K16" s="118"/>
      <c r="L16" s="118" t="s">
        <v>312</v>
      </c>
      <c r="M16" s="112" t="s">
        <v>262</v>
      </c>
      <c r="N16" s="112" t="s">
        <v>262</v>
      </c>
      <c r="O16" s="113"/>
      <c r="P16" s="113"/>
      <c r="Q16" s="114"/>
    </row>
    <row r="17" spans="2:17" s="27" customFormat="1" ht="49.5" customHeight="1">
      <c r="B17" s="108">
        <v>9</v>
      </c>
      <c r="C17" s="115" t="s">
        <v>308</v>
      </c>
      <c r="D17" s="115" t="s">
        <v>259</v>
      </c>
      <c r="E17" s="116"/>
      <c r="F17" s="117"/>
      <c r="G17" s="116"/>
      <c r="H17" s="111"/>
      <c r="I17" s="116"/>
      <c r="J17" s="118"/>
      <c r="K17" s="118"/>
      <c r="L17" s="118"/>
      <c r="M17" s="112" t="s">
        <v>262</v>
      </c>
      <c r="N17" s="112" t="s">
        <v>262</v>
      </c>
      <c r="O17" s="113"/>
      <c r="P17" s="113"/>
      <c r="Q17" s="114"/>
    </row>
    <row r="18" spans="2:17" s="27" customFormat="1" ht="49.5" customHeight="1">
      <c r="B18" s="108">
        <v>10</v>
      </c>
      <c r="C18" s="115" t="s">
        <v>308</v>
      </c>
      <c r="D18" s="115" t="s">
        <v>260</v>
      </c>
      <c r="E18" s="116"/>
      <c r="F18" s="117"/>
      <c r="G18" s="116"/>
      <c r="H18" s="111"/>
      <c r="I18" s="118"/>
      <c r="J18" s="118"/>
      <c r="K18" s="118"/>
      <c r="L18" s="118"/>
      <c r="M18" s="112" t="s">
        <v>262</v>
      </c>
      <c r="N18" s="112" t="s">
        <v>262</v>
      </c>
      <c r="O18" s="113"/>
      <c r="P18" s="113"/>
      <c r="Q18" s="114"/>
    </row>
    <row r="19" spans="2:17" s="27" customFormat="1" ht="49.5" customHeight="1">
      <c r="B19" s="108">
        <v>11</v>
      </c>
      <c r="C19" s="115" t="s">
        <v>308</v>
      </c>
      <c r="D19" s="115" t="s">
        <v>314</v>
      </c>
      <c r="E19" s="116"/>
      <c r="F19" s="117"/>
      <c r="G19" s="116"/>
      <c r="H19" s="111"/>
      <c r="I19" s="118"/>
      <c r="J19" s="116"/>
      <c r="K19" s="118"/>
      <c r="L19" s="118"/>
      <c r="M19" s="112" t="s">
        <v>262</v>
      </c>
      <c r="N19" s="112" t="s">
        <v>262</v>
      </c>
      <c r="O19" s="113"/>
      <c r="P19" s="113"/>
      <c r="Q19" s="114"/>
    </row>
    <row r="21" spans="2:17">
      <c r="B21" s="102" t="s">
        <v>263</v>
      </c>
    </row>
    <row r="22" spans="2:17">
      <c r="B22" s="101" t="s">
        <v>264</v>
      </c>
    </row>
    <row r="23" spans="2:17">
      <c r="B23" s="101" t="s">
        <v>265</v>
      </c>
    </row>
    <row r="24" spans="2:17">
      <c r="B24" s="101" t="s">
        <v>266</v>
      </c>
    </row>
    <row r="25" spans="2:17">
      <c r="B25" s="101" t="s">
        <v>267</v>
      </c>
    </row>
    <row r="26" spans="2:17">
      <c r="B26" s="101" t="s">
        <v>268</v>
      </c>
    </row>
    <row r="27" spans="2:17">
      <c r="B27" s="61" t="s">
        <v>269</v>
      </c>
    </row>
    <row r="28" spans="2:17">
      <c r="B28" s="101" t="s">
        <v>270</v>
      </c>
    </row>
    <row r="29" spans="2:17">
      <c r="B29" s="103" t="s">
        <v>271</v>
      </c>
    </row>
    <row r="30" spans="2:17">
      <c r="B30" s="103" t="s">
        <v>272</v>
      </c>
    </row>
    <row r="31" spans="2:17">
      <c r="B31" s="103" t="s">
        <v>298</v>
      </c>
    </row>
    <row r="32" spans="2:17">
      <c r="B32" s="103" t="s">
        <v>299</v>
      </c>
    </row>
    <row r="33" spans="2:2">
      <c r="B33" s="103" t="s">
        <v>300</v>
      </c>
    </row>
    <row r="34" spans="2:2">
      <c r="B34" s="103" t="s">
        <v>301</v>
      </c>
    </row>
    <row r="35" spans="2:2">
      <c r="B35" s="103" t="s">
        <v>302</v>
      </c>
    </row>
    <row r="36" spans="2:2">
      <c r="B36" s="103" t="s">
        <v>303</v>
      </c>
    </row>
    <row r="37" spans="2:2">
      <c r="B37" s="103" t="s">
        <v>304</v>
      </c>
    </row>
    <row r="38" spans="2:2">
      <c r="B38" s="103" t="s">
        <v>305</v>
      </c>
    </row>
    <row r="39" spans="2:2">
      <c r="B39" s="103" t="s">
        <v>306</v>
      </c>
    </row>
  </sheetData>
  <mergeCells count="19">
    <mergeCell ref="B7:B8"/>
    <mergeCell ref="C7:C8"/>
    <mergeCell ref="D7:D8"/>
    <mergeCell ref="E7:E8"/>
    <mergeCell ref="F7:F8"/>
    <mergeCell ref="B1:D2"/>
    <mergeCell ref="E1:Q2"/>
    <mergeCell ref="B6:L6"/>
    <mergeCell ref="M6:N6"/>
    <mergeCell ref="O6:Q6"/>
    <mergeCell ref="O7:O8"/>
    <mergeCell ref="P7:P8"/>
    <mergeCell ref="Q7:Q8"/>
    <mergeCell ref="G7:G8"/>
    <mergeCell ref="H7:H8"/>
    <mergeCell ref="I7:I8"/>
    <mergeCell ref="J7:J8"/>
    <mergeCell ref="K7:K8"/>
    <mergeCell ref="L7:L8"/>
  </mergeCells>
  <phoneticPr fontId="6" type="noConversion"/>
  <conditionalFormatting sqref="M8">
    <cfRule type="containsText" dxfId="139" priority="37" operator="containsText" text="Fail">
      <formula>NOT(ISERROR(SEARCH("Fail",M8)))</formula>
    </cfRule>
    <cfRule type="containsText" dxfId="138" priority="38" operator="containsText" text="Pass">
      <formula>NOT(ISERROR(SEARCH("Pass",M8)))</formula>
    </cfRule>
    <cfRule type="containsText" dxfId="137" priority="39" operator="containsText" text="Pass">
      <formula>NOT(ISERROR(SEARCH("Pass",M8)))</formula>
    </cfRule>
  </conditionalFormatting>
  <conditionalFormatting sqref="N9:N19">
    <cfRule type="containsText" dxfId="136" priority="1" operator="containsText" text="Fail">
      <formula>NOT(ISERROR(SEARCH("Fail",N9)))</formula>
    </cfRule>
    <cfRule type="containsText" dxfId="135" priority="2" operator="containsText" text="Pass">
      <formula>NOT(ISERROR(SEARCH("Pass",N9)))</formula>
    </cfRule>
    <cfRule type="containsText" dxfId="134" priority="3" operator="containsText" text="Pass">
      <formula>NOT(ISERROR(SEARCH("Pass",N9)))</formula>
    </cfRule>
  </conditionalFormatting>
  <conditionalFormatting sqref="M9:M19">
    <cfRule type="cellIs" dxfId="133" priority="16" operator="equal">
      <formula>"PASS"</formula>
    </cfRule>
  </conditionalFormatting>
  <conditionalFormatting sqref="M11:M12">
    <cfRule type="cellIs" dxfId="132" priority="15" operator="equal">
      <formula>"PASS"</formula>
    </cfRule>
  </conditionalFormatting>
  <conditionalFormatting sqref="M11:M14">
    <cfRule type="cellIs" dxfId="131" priority="13" operator="equal">
      <formula>"REJECT"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9">
    <cfRule type="cellIs" dxfId="130" priority="17" operator="equal">
      <formula>"REJECT"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9">
    <cfRule type="containsText" dxfId="129" priority="10" operator="containsText" text="Fail">
      <formula>NOT(ISERROR(SEARCH("Fail",M9)))</formula>
    </cfRule>
    <cfRule type="containsText" dxfId="128" priority="11" operator="containsText" text="Pass">
      <formula>NOT(ISERROR(SEARCH("Pass",M9)))</formula>
    </cfRule>
    <cfRule type="containsText" dxfId="127" priority="12" operator="containsText" text="Pass">
      <formula>NOT(ISERROR(SEARCH("Pass",M9)))</formula>
    </cfRule>
  </conditionalFormatting>
  <conditionalFormatting sqref="N9:N19">
    <cfRule type="cellIs" dxfId="126" priority="7" operator="equal">
      <formula>"PASS"</formula>
    </cfRule>
  </conditionalFormatting>
  <conditionalFormatting sqref="N11:N12">
    <cfRule type="cellIs" dxfId="125" priority="6" operator="equal">
      <formula>"PASS"</formula>
    </cfRule>
  </conditionalFormatting>
  <conditionalFormatting sqref="N11:N14">
    <cfRule type="cellIs" dxfId="124" priority="4" operator="equal">
      <formula>"REJECT"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:N19">
    <cfRule type="cellIs" dxfId="123" priority="8" operator="equal">
      <formula>"REJECT"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C9:C19">
      <formula1>"단위, 연계"</formula1>
    </dataValidation>
    <dataValidation type="list" allowBlank="1" showInputMessage="1" showErrorMessage="1" sqref="H9:H19">
      <formula1>"정상, 유효성"</formula1>
    </dataValidation>
    <dataValidation type="list" allowBlank="1" showInputMessage="1" showErrorMessage="1" sqref="M9:N19">
      <formula1>"Pass, Fail, NA"</formula1>
    </dataValidation>
  </dataValidations>
  <pageMargins left="0.7" right="0.7" top="0.75" bottom="0.75" header="0.3" footer="0.3"/>
  <pageSetup paperSize="9" orientation="portrait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'결함유형 가이드'!$A$3:$A$12</xm:f>
          </x14:formula1>
          <xm:sqref>P9:P19</xm:sqref>
        </x14:dataValidation>
        <x14:dataValidation type="list" allowBlank="1" showInputMessage="1" showErrorMessage="1">
          <x14:formula1>
            <xm:f>'결함유형 가이드'!$A$15:$A$19</xm:f>
          </x14:formula1>
          <xm:sqref>Q9:Q19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19"/>
  <sheetViews>
    <sheetView workbookViewId="0">
      <selection activeCell="B25" sqref="B25"/>
    </sheetView>
  </sheetViews>
  <sheetFormatPr defaultRowHeight="13.5"/>
  <cols>
    <col min="1" max="1" width="28.88671875" customWidth="1"/>
    <col min="2" max="2" width="89.6640625" customWidth="1"/>
  </cols>
  <sheetData>
    <row r="1" spans="1:2">
      <c r="A1" s="120"/>
      <c r="B1" s="120"/>
    </row>
    <row r="2" spans="1:2">
      <c r="A2" s="121" t="s">
        <v>315</v>
      </c>
      <c r="B2" s="2" t="s">
        <v>316</v>
      </c>
    </row>
    <row r="3" spans="1:2">
      <c r="A3" s="2" t="s">
        <v>317</v>
      </c>
      <c r="B3" s="122" t="s">
        <v>318</v>
      </c>
    </row>
    <row r="4" spans="1:2">
      <c r="A4" s="2" t="s">
        <v>319</v>
      </c>
      <c r="B4" s="122" t="s">
        <v>320</v>
      </c>
    </row>
    <row r="5" spans="1:2">
      <c r="A5" s="2" t="s">
        <v>321</v>
      </c>
      <c r="B5" s="122" t="s">
        <v>322</v>
      </c>
    </row>
    <row r="6" spans="1:2">
      <c r="A6" s="2" t="s">
        <v>323</v>
      </c>
      <c r="B6" s="122" t="s">
        <v>322</v>
      </c>
    </row>
    <row r="7" spans="1:2">
      <c r="A7" s="2" t="s">
        <v>324</v>
      </c>
      <c r="B7" s="122" t="s">
        <v>322</v>
      </c>
    </row>
    <row r="8" spans="1:2">
      <c r="A8" s="2" t="s">
        <v>325</v>
      </c>
      <c r="B8" s="122" t="s">
        <v>326</v>
      </c>
    </row>
    <row r="9" spans="1:2">
      <c r="A9" s="2" t="s">
        <v>327</v>
      </c>
      <c r="B9" s="122" t="s">
        <v>328</v>
      </c>
    </row>
    <row r="10" spans="1:2">
      <c r="A10" s="2" t="s">
        <v>329</v>
      </c>
      <c r="B10" s="122" t="s">
        <v>330</v>
      </c>
    </row>
    <row r="11" spans="1:2">
      <c r="A11" s="2" t="s">
        <v>331</v>
      </c>
      <c r="B11" s="122" t="s">
        <v>332</v>
      </c>
    </row>
    <row r="12" spans="1:2">
      <c r="A12" s="2" t="s">
        <v>333</v>
      </c>
      <c r="B12" s="122" t="s">
        <v>334</v>
      </c>
    </row>
    <row r="13" spans="1:2">
      <c r="A13" s="123"/>
      <c r="B13" s="124"/>
    </row>
    <row r="14" spans="1:2">
      <c r="A14" s="121" t="s">
        <v>335</v>
      </c>
      <c r="B14" s="2" t="s">
        <v>336</v>
      </c>
    </row>
    <row r="15" spans="1:2">
      <c r="A15" s="121" t="s">
        <v>337</v>
      </c>
      <c r="B15" s="122" t="s">
        <v>338</v>
      </c>
    </row>
    <row r="16" spans="1:2">
      <c r="A16" s="121" t="s">
        <v>339</v>
      </c>
      <c r="B16" s="122" t="s">
        <v>340</v>
      </c>
    </row>
    <row r="17" spans="1:2">
      <c r="A17" s="121" t="s">
        <v>341</v>
      </c>
      <c r="B17" s="122" t="s">
        <v>342</v>
      </c>
    </row>
    <row r="18" spans="1:2">
      <c r="A18" s="121" t="s">
        <v>343</v>
      </c>
      <c r="B18" s="122" t="s">
        <v>344</v>
      </c>
    </row>
    <row r="19" spans="1:2">
      <c r="A19" s="121" t="s">
        <v>345</v>
      </c>
      <c r="B19" s="122" t="s">
        <v>346</v>
      </c>
    </row>
  </sheetData>
  <phoneticPr fontId="6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48"/>
  <sheetViews>
    <sheetView workbookViewId="0">
      <selection activeCell="N14" sqref="N14"/>
    </sheetView>
  </sheetViews>
  <sheetFormatPr defaultRowHeight="15"/>
  <cols>
    <col min="1" max="1" width="7.6640625" customWidth="1"/>
    <col min="2" max="2" width="11.77734375" style="19" customWidth="1"/>
    <col min="3" max="3" width="12.5546875" style="19" customWidth="1"/>
    <col min="4" max="4" width="11" style="28" bestFit="1" customWidth="1"/>
    <col min="5" max="5" width="12.109375" style="19" customWidth="1"/>
    <col min="6" max="6" width="14.21875" style="19" customWidth="1"/>
    <col min="7" max="7" width="12.109375" style="19" bestFit="1" customWidth="1"/>
    <col min="8" max="8" width="10.33203125" style="19" customWidth="1"/>
    <col min="9" max="12" width="8.88671875" style="19"/>
    <col min="13" max="13" width="10.5546875" style="19" customWidth="1"/>
    <col min="14" max="14" width="30.21875" style="19" bestFit="1" customWidth="1"/>
  </cols>
  <sheetData>
    <row r="1" spans="1:14">
      <c r="A1" s="18" t="s">
        <v>91</v>
      </c>
    </row>
    <row r="2" spans="1:14" ht="15.75" thickBot="1">
      <c r="B2" s="18" t="s">
        <v>92</v>
      </c>
      <c r="D2" s="39"/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1:14" ht="14.25" thickTop="1">
      <c r="B3" s="472" t="s">
        <v>93</v>
      </c>
      <c r="C3" s="474" t="s">
        <v>94</v>
      </c>
      <c r="D3" s="476" t="s">
        <v>95</v>
      </c>
      <c r="E3" s="29" t="s">
        <v>96</v>
      </c>
      <c r="F3" s="68" t="s">
        <v>96</v>
      </c>
      <c r="G3" s="68" t="s">
        <v>96</v>
      </c>
      <c r="H3" s="68" t="s">
        <v>97</v>
      </c>
      <c r="I3" s="68" t="s">
        <v>97</v>
      </c>
      <c r="J3" s="68" t="s">
        <v>97</v>
      </c>
      <c r="K3" s="68" t="s">
        <v>98</v>
      </c>
      <c r="L3" s="68" t="s">
        <v>99</v>
      </c>
      <c r="M3" s="68" t="s">
        <v>99</v>
      </c>
      <c r="N3" s="478" t="s">
        <v>100</v>
      </c>
    </row>
    <row r="4" spans="1:14" ht="13.5">
      <c r="B4" s="473"/>
      <c r="C4" s="475"/>
      <c r="D4" s="477"/>
      <c r="E4" s="30" t="s">
        <v>101</v>
      </c>
      <c r="F4" s="69" t="s">
        <v>102</v>
      </c>
      <c r="G4" s="69" t="s">
        <v>103</v>
      </c>
      <c r="H4" s="69" t="s">
        <v>104</v>
      </c>
      <c r="I4" s="69" t="s">
        <v>105</v>
      </c>
      <c r="J4" s="69" t="s">
        <v>106</v>
      </c>
      <c r="K4" s="69" t="s">
        <v>104</v>
      </c>
      <c r="L4" s="69" t="s">
        <v>105</v>
      </c>
      <c r="M4" s="69" t="s">
        <v>106</v>
      </c>
      <c r="N4" s="476"/>
    </row>
    <row r="5" spans="1:14">
      <c r="B5" s="31" t="s">
        <v>107</v>
      </c>
      <c r="C5" s="87" t="s">
        <v>108</v>
      </c>
      <c r="D5" s="88" t="s">
        <v>109</v>
      </c>
      <c r="E5" s="89" t="s">
        <v>110</v>
      </c>
      <c r="F5" s="90" t="s">
        <v>110</v>
      </c>
      <c r="G5" s="87"/>
      <c r="H5" s="31"/>
      <c r="I5" s="90"/>
      <c r="J5" s="90"/>
      <c r="K5" s="31"/>
      <c r="L5" s="90"/>
      <c r="M5" s="90"/>
      <c r="N5" s="91" t="s">
        <v>111</v>
      </c>
    </row>
    <row r="6" spans="1:14">
      <c r="B6" s="32"/>
      <c r="C6" s="92" t="s">
        <v>112</v>
      </c>
      <c r="D6" s="93" t="s">
        <v>109</v>
      </c>
      <c r="E6" s="94" t="s">
        <v>110</v>
      </c>
      <c r="F6" s="95" t="s">
        <v>113</v>
      </c>
      <c r="G6" s="92"/>
      <c r="H6" s="32"/>
      <c r="I6" s="95"/>
      <c r="J6" s="95"/>
      <c r="K6" s="32"/>
      <c r="L6" s="95"/>
      <c r="M6" s="95"/>
      <c r="N6" s="96" t="s">
        <v>114</v>
      </c>
    </row>
    <row r="7" spans="1:14">
      <c r="B7" s="31" t="s">
        <v>115</v>
      </c>
      <c r="C7" s="87" t="s">
        <v>116</v>
      </c>
      <c r="D7" s="88" t="s">
        <v>109</v>
      </c>
      <c r="E7" s="89" t="s">
        <v>110</v>
      </c>
      <c r="F7" s="90" t="s">
        <v>113</v>
      </c>
      <c r="G7" s="87"/>
      <c r="H7" s="31"/>
      <c r="I7" s="90"/>
      <c r="J7" s="90"/>
      <c r="K7" s="31"/>
      <c r="L7" s="90"/>
      <c r="M7" s="90"/>
      <c r="N7" s="91" t="s">
        <v>117</v>
      </c>
    </row>
    <row r="8" spans="1:14">
      <c r="B8" s="33"/>
      <c r="C8" s="34"/>
      <c r="D8" s="35"/>
      <c r="E8" s="36"/>
      <c r="F8" s="37"/>
      <c r="G8" s="34"/>
      <c r="H8" s="33"/>
      <c r="I8" s="37"/>
      <c r="J8" s="37"/>
      <c r="K8" s="33"/>
      <c r="L8" s="37"/>
      <c r="M8" s="37"/>
      <c r="N8" s="38"/>
    </row>
    <row r="10" spans="1:14" ht="16.5">
      <c r="A10" s="18" t="s">
        <v>118</v>
      </c>
      <c r="D10" s="19"/>
      <c r="M10" s="97"/>
      <c r="N10" s="98"/>
    </row>
    <row r="11" spans="1:14" ht="17.25" thickBot="1">
      <c r="A11" s="16"/>
      <c r="B11" s="17" t="s">
        <v>119</v>
      </c>
      <c r="C11" s="16"/>
      <c r="D11" s="16"/>
      <c r="E11" s="16"/>
      <c r="F11" s="16"/>
      <c r="M11" s="98"/>
      <c r="N11" s="98"/>
    </row>
    <row r="12" spans="1:14" ht="15.75" thickTop="1">
      <c r="A12" s="22"/>
      <c r="B12" s="21" t="s">
        <v>120</v>
      </c>
      <c r="C12" s="21" t="s">
        <v>121</v>
      </c>
      <c r="D12" s="71" t="s">
        <v>122</v>
      </c>
      <c r="E12" s="459" t="s">
        <v>123</v>
      </c>
      <c r="F12" s="462"/>
      <c r="G12" s="462"/>
      <c r="H12" s="460"/>
      <c r="I12" s="459" t="s">
        <v>124</v>
      </c>
      <c r="J12" s="462"/>
      <c r="K12" s="462"/>
      <c r="L12" s="460"/>
      <c r="M12" s="98"/>
    </row>
    <row r="13" spans="1:14">
      <c r="A13" s="19"/>
      <c r="B13" s="479" t="s">
        <v>125</v>
      </c>
      <c r="C13" s="482" t="s">
        <v>126</v>
      </c>
      <c r="D13" s="485"/>
      <c r="E13" s="488" t="s">
        <v>127</v>
      </c>
      <c r="F13" s="488"/>
      <c r="G13" s="488"/>
      <c r="H13" s="488"/>
      <c r="I13" s="488"/>
      <c r="J13" s="488"/>
      <c r="K13" s="488"/>
      <c r="L13" s="488"/>
    </row>
    <row r="14" spans="1:14" ht="57" customHeight="1">
      <c r="A14" s="19"/>
      <c r="B14" s="480"/>
      <c r="C14" s="483"/>
      <c r="D14" s="486"/>
      <c r="E14" s="489" t="s">
        <v>128</v>
      </c>
      <c r="F14" s="490"/>
      <c r="G14" s="490"/>
      <c r="H14" s="490"/>
      <c r="I14" s="489" t="s">
        <v>129</v>
      </c>
      <c r="J14" s="490"/>
      <c r="K14" s="490"/>
      <c r="L14" s="490"/>
    </row>
    <row r="15" spans="1:14">
      <c r="A15" s="19"/>
      <c r="B15" s="480"/>
      <c r="C15" s="483"/>
      <c r="D15" s="486"/>
      <c r="E15" s="488" t="s">
        <v>130</v>
      </c>
      <c r="F15" s="488"/>
      <c r="G15" s="488"/>
      <c r="H15" s="488"/>
      <c r="I15" s="488"/>
      <c r="J15" s="488"/>
      <c r="K15" s="488"/>
      <c r="L15" s="488"/>
    </row>
    <row r="16" spans="1:14">
      <c r="A16" s="19"/>
      <c r="B16" s="481"/>
      <c r="C16" s="484"/>
      <c r="D16" s="487"/>
      <c r="E16" s="488" t="s">
        <v>131</v>
      </c>
      <c r="F16" s="488"/>
      <c r="G16" s="488"/>
      <c r="H16" s="488"/>
      <c r="I16" s="488"/>
      <c r="J16" s="488"/>
      <c r="K16" s="488"/>
      <c r="L16" s="488"/>
    </row>
    <row r="17" spans="1:12">
      <c r="A17" s="19"/>
      <c r="B17" s="479" t="s">
        <v>132</v>
      </c>
      <c r="C17" s="482"/>
      <c r="D17" s="482"/>
      <c r="E17" s="488" t="s">
        <v>127</v>
      </c>
      <c r="F17" s="488"/>
      <c r="G17" s="488"/>
      <c r="H17" s="488"/>
      <c r="I17" s="488"/>
      <c r="J17" s="488"/>
      <c r="K17" s="488"/>
      <c r="L17" s="488"/>
    </row>
    <row r="18" spans="1:12">
      <c r="A18" s="19"/>
      <c r="B18" s="480"/>
      <c r="C18" s="483"/>
      <c r="D18" s="483"/>
      <c r="E18" s="488" t="s">
        <v>133</v>
      </c>
      <c r="F18" s="488"/>
      <c r="G18" s="488"/>
      <c r="H18" s="488"/>
      <c r="I18" s="488"/>
      <c r="J18" s="488"/>
      <c r="K18" s="488"/>
      <c r="L18" s="488"/>
    </row>
    <row r="19" spans="1:12">
      <c r="A19" s="19"/>
      <c r="B19" s="480"/>
      <c r="C19" s="483"/>
      <c r="D19" s="483"/>
      <c r="E19" s="488" t="s">
        <v>130</v>
      </c>
      <c r="F19" s="488"/>
      <c r="G19" s="488"/>
      <c r="H19" s="488"/>
      <c r="I19" s="488"/>
      <c r="J19" s="488"/>
      <c r="K19" s="488"/>
      <c r="L19" s="488"/>
    </row>
    <row r="20" spans="1:12">
      <c r="A20" s="19"/>
      <c r="B20" s="481"/>
      <c r="C20" s="484"/>
      <c r="D20" s="484"/>
      <c r="E20" s="488" t="s">
        <v>131</v>
      </c>
      <c r="F20" s="488"/>
      <c r="G20" s="488"/>
      <c r="H20" s="488"/>
      <c r="I20" s="488"/>
      <c r="J20" s="488"/>
      <c r="K20" s="488"/>
      <c r="L20" s="488"/>
    </row>
    <row r="21" spans="1:12">
      <c r="A21" s="19"/>
      <c r="B21" s="479" t="s">
        <v>134</v>
      </c>
      <c r="C21" s="482" t="s">
        <v>135</v>
      </c>
      <c r="D21" s="482"/>
      <c r="E21" s="488" t="s">
        <v>127</v>
      </c>
      <c r="F21" s="488"/>
      <c r="G21" s="488"/>
      <c r="H21" s="488"/>
      <c r="I21" s="488" t="s">
        <v>136</v>
      </c>
      <c r="J21" s="488"/>
      <c r="K21" s="488"/>
      <c r="L21" s="488"/>
    </row>
    <row r="22" spans="1:12">
      <c r="A22" s="19"/>
      <c r="B22" s="480"/>
      <c r="C22" s="483"/>
      <c r="D22" s="483"/>
      <c r="E22" s="488" t="s">
        <v>137</v>
      </c>
      <c r="F22" s="488"/>
      <c r="G22" s="488"/>
      <c r="H22" s="488"/>
      <c r="I22" s="488"/>
      <c r="J22" s="488"/>
      <c r="K22" s="488"/>
      <c r="L22" s="488"/>
    </row>
    <row r="23" spans="1:12">
      <c r="A23" s="19"/>
      <c r="B23" s="480"/>
      <c r="C23" s="483"/>
      <c r="D23" s="483"/>
      <c r="E23" s="488" t="s">
        <v>130</v>
      </c>
      <c r="F23" s="488"/>
      <c r="G23" s="488"/>
      <c r="H23" s="488"/>
      <c r="I23" s="488"/>
      <c r="J23" s="488"/>
      <c r="K23" s="488"/>
      <c r="L23" s="488"/>
    </row>
    <row r="24" spans="1:12">
      <c r="A24" s="19"/>
      <c r="B24" s="481"/>
      <c r="C24" s="484"/>
      <c r="D24" s="484"/>
      <c r="E24" s="488" t="s">
        <v>131</v>
      </c>
      <c r="F24" s="488"/>
      <c r="G24" s="488"/>
      <c r="H24" s="488"/>
      <c r="I24" s="488"/>
      <c r="J24" s="488"/>
      <c r="K24" s="488"/>
      <c r="L24" s="488"/>
    </row>
    <row r="26" spans="1:12">
      <c r="A26" s="18" t="s">
        <v>138</v>
      </c>
    </row>
    <row r="27" spans="1:12" ht="17.25" thickBot="1">
      <c r="B27" s="17" t="s">
        <v>139</v>
      </c>
      <c r="C27" s="16"/>
      <c r="D27" s="16"/>
      <c r="E27" s="16"/>
      <c r="F27" s="16"/>
      <c r="G27" s="16"/>
      <c r="H27" s="16"/>
      <c r="I27" s="16"/>
    </row>
    <row r="28" spans="1:12" ht="15.75" thickTop="1">
      <c r="B28" s="459" t="s">
        <v>140</v>
      </c>
      <c r="C28" s="460"/>
      <c r="D28" s="457" t="s">
        <v>141</v>
      </c>
      <c r="E28" s="457"/>
      <c r="F28" s="459" t="s">
        <v>142</v>
      </c>
      <c r="G28" s="460"/>
      <c r="H28" s="459" t="s">
        <v>143</v>
      </c>
      <c r="I28" s="462"/>
    </row>
    <row r="29" spans="1:12">
      <c r="B29" s="461" t="s">
        <v>144</v>
      </c>
      <c r="C29" s="461"/>
      <c r="D29" s="70" t="s">
        <v>145</v>
      </c>
      <c r="E29" s="70" t="s">
        <v>146</v>
      </c>
      <c r="F29" s="40" t="s">
        <v>147</v>
      </c>
      <c r="G29" s="40" t="s">
        <v>148</v>
      </c>
      <c r="H29" s="40" t="s">
        <v>104</v>
      </c>
      <c r="I29" s="40" t="s">
        <v>106</v>
      </c>
    </row>
    <row r="30" spans="1:12">
      <c r="B30" s="41" t="s">
        <v>149</v>
      </c>
      <c r="C30" s="41" t="s">
        <v>150</v>
      </c>
      <c r="D30" s="41" t="s">
        <v>151</v>
      </c>
      <c r="E30" s="41" t="s">
        <v>152</v>
      </c>
      <c r="F30" s="41" t="s">
        <v>153</v>
      </c>
      <c r="G30" s="41" t="s">
        <v>154</v>
      </c>
      <c r="H30" s="41"/>
      <c r="I30" s="41"/>
    </row>
    <row r="31" spans="1:12">
      <c r="B31" s="41"/>
      <c r="C31" s="41" t="s">
        <v>155</v>
      </c>
      <c r="D31" s="41"/>
      <c r="E31" s="41"/>
      <c r="F31" s="41"/>
      <c r="G31" s="41"/>
      <c r="H31" s="41"/>
      <c r="I31" s="41"/>
    </row>
    <row r="32" spans="1:12">
      <c r="B32" s="41"/>
      <c r="C32" s="41" t="s">
        <v>156</v>
      </c>
      <c r="D32" s="41" t="s">
        <v>151</v>
      </c>
      <c r="E32" s="41" t="s">
        <v>157</v>
      </c>
      <c r="F32" s="41" t="s">
        <v>153</v>
      </c>
      <c r="G32" s="41" t="s">
        <v>158</v>
      </c>
      <c r="H32" s="41"/>
      <c r="I32" s="41"/>
    </row>
    <row r="33" spans="1:9">
      <c r="B33" s="41"/>
      <c r="C33" s="41" t="s">
        <v>159</v>
      </c>
      <c r="D33" s="41"/>
      <c r="E33" s="41"/>
      <c r="F33" s="41"/>
      <c r="G33" s="41"/>
      <c r="H33" s="41"/>
      <c r="I33" s="41"/>
    </row>
    <row r="34" spans="1:9">
      <c r="B34" s="41"/>
      <c r="C34" s="41" t="s">
        <v>160</v>
      </c>
      <c r="D34" s="41"/>
      <c r="E34" s="41"/>
      <c r="F34" s="41"/>
      <c r="G34" s="41"/>
      <c r="H34" s="41" t="s">
        <v>161</v>
      </c>
      <c r="I34" s="41"/>
    </row>
    <row r="35" spans="1:9">
      <c r="B35" s="41"/>
      <c r="C35" s="41" t="s">
        <v>162</v>
      </c>
      <c r="D35" s="41" t="s">
        <v>151</v>
      </c>
      <c r="E35" s="41" t="s">
        <v>163</v>
      </c>
      <c r="F35" s="41" t="s">
        <v>153</v>
      </c>
      <c r="G35" s="41" t="s">
        <v>164</v>
      </c>
      <c r="H35" s="41"/>
      <c r="I35" s="41"/>
    </row>
    <row r="36" spans="1:9">
      <c r="B36" s="41" t="s">
        <v>165</v>
      </c>
      <c r="C36" s="41" t="s">
        <v>166</v>
      </c>
      <c r="D36" s="41"/>
      <c r="E36" s="41"/>
      <c r="F36" s="41"/>
      <c r="G36" s="41"/>
      <c r="H36" s="41"/>
      <c r="I36" s="41"/>
    </row>
    <row r="37" spans="1:9">
      <c r="B37" s="41"/>
      <c r="C37" s="41" t="s">
        <v>167</v>
      </c>
      <c r="D37" s="41"/>
      <c r="E37" s="41"/>
      <c r="F37" s="41"/>
      <c r="G37" s="41"/>
      <c r="H37" s="41"/>
      <c r="I37" s="41"/>
    </row>
    <row r="38" spans="1:9">
      <c r="B38" s="41"/>
      <c r="C38" s="41" t="s">
        <v>168</v>
      </c>
      <c r="D38" s="41" t="s">
        <v>169</v>
      </c>
      <c r="E38" s="41" t="s">
        <v>170</v>
      </c>
      <c r="F38" s="41" t="s">
        <v>153</v>
      </c>
      <c r="G38" s="41" t="s">
        <v>171</v>
      </c>
      <c r="H38" s="41"/>
      <c r="I38" s="41"/>
    </row>
    <row r="39" spans="1:9">
      <c r="B39" s="41"/>
      <c r="C39" s="41" t="s">
        <v>172</v>
      </c>
      <c r="D39" s="41" t="s">
        <v>169</v>
      </c>
      <c r="E39" s="41" t="s">
        <v>173</v>
      </c>
      <c r="F39" s="41" t="s">
        <v>153</v>
      </c>
      <c r="G39" s="41" t="s">
        <v>174</v>
      </c>
      <c r="H39" s="41"/>
      <c r="I39" s="41"/>
    </row>
    <row r="40" spans="1:9">
      <c r="B40" s="41"/>
      <c r="C40" s="41" t="s">
        <v>175</v>
      </c>
      <c r="D40" s="41" t="s">
        <v>169</v>
      </c>
      <c r="E40" s="41" t="s">
        <v>176</v>
      </c>
      <c r="F40" s="41" t="s">
        <v>153</v>
      </c>
      <c r="G40" s="41" t="s">
        <v>177</v>
      </c>
      <c r="H40" s="41"/>
      <c r="I40" s="41"/>
    </row>
    <row r="41" spans="1:9">
      <c r="B41" s="41"/>
      <c r="C41" s="41" t="s">
        <v>178</v>
      </c>
      <c r="D41" s="41" t="s">
        <v>169</v>
      </c>
      <c r="E41" s="41" t="s">
        <v>179</v>
      </c>
      <c r="F41" s="41" t="s">
        <v>180</v>
      </c>
      <c r="G41" s="41" t="s">
        <v>181</v>
      </c>
      <c r="H41" s="41"/>
      <c r="I41" s="41"/>
    </row>
    <row r="42" spans="1:9">
      <c r="B42" s="41"/>
      <c r="C42" s="41" t="s">
        <v>182</v>
      </c>
      <c r="D42" s="41" t="s">
        <v>183</v>
      </c>
      <c r="E42" s="41" t="s">
        <v>184</v>
      </c>
      <c r="F42" s="41" t="s">
        <v>185</v>
      </c>
      <c r="G42" s="41" t="s">
        <v>186</v>
      </c>
      <c r="H42" s="41"/>
      <c r="I42" s="41"/>
    </row>
    <row r="45" spans="1:9" ht="16.5">
      <c r="A45" s="97"/>
      <c r="B45" s="18" t="s">
        <v>187</v>
      </c>
    </row>
    <row r="46" spans="1:9">
      <c r="A46" s="98"/>
      <c r="B46" s="98" t="s">
        <v>188</v>
      </c>
    </row>
    <row r="47" spans="1:9">
      <c r="A47" s="98"/>
      <c r="B47" s="98" t="s">
        <v>189</v>
      </c>
    </row>
    <row r="48" spans="1:9">
      <c r="A48" s="19"/>
      <c r="B48" s="19" t="s">
        <v>190</v>
      </c>
    </row>
  </sheetData>
  <mergeCells count="44">
    <mergeCell ref="B29:C29"/>
    <mergeCell ref="I23:L23"/>
    <mergeCell ref="E24:H24"/>
    <mergeCell ref="I24:L24"/>
    <mergeCell ref="B28:C28"/>
    <mergeCell ref="D28:E28"/>
    <mergeCell ref="F28:G28"/>
    <mergeCell ref="H28:I28"/>
    <mergeCell ref="B21:B24"/>
    <mergeCell ref="C21:C24"/>
    <mergeCell ref="D21:D24"/>
    <mergeCell ref="E21:H21"/>
    <mergeCell ref="I21:L21"/>
    <mergeCell ref="E22:H22"/>
    <mergeCell ref="I22:L22"/>
    <mergeCell ref="E23:H23"/>
    <mergeCell ref="B17:B20"/>
    <mergeCell ref="C17:C20"/>
    <mergeCell ref="D17:D20"/>
    <mergeCell ref="E17:H17"/>
    <mergeCell ref="I17:L17"/>
    <mergeCell ref="E18:H18"/>
    <mergeCell ref="I18:L18"/>
    <mergeCell ref="E19:H19"/>
    <mergeCell ref="I19:L19"/>
    <mergeCell ref="E20:H20"/>
    <mergeCell ref="I20:L20"/>
    <mergeCell ref="B13:B16"/>
    <mergeCell ref="C13:C16"/>
    <mergeCell ref="D13:D16"/>
    <mergeCell ref="E13:H13"/>
    <mergeCell ref="I13:L13"/>
    <mergeCell ref="E14:H14"/>
    <mergeCell ref="I14:L14"/>
    <mergeCell ref="E15:H15"/>
    <mergeCell ref="I15:L15"/>
    <mergeCell ref="E16:H16"/>
    <mergeCell ref="I16:L16"/>
    <mergeCell ref="B3:B4"/>
    <mergeCell ref="C3:C4"/>
    <mergeCell ref="D3:D4"/>
    <mergeCell ref="N3:N4"/>
    <mergeCell ref="E12:H12"/>
    <mergeCell ref="I12:L12"/>
  </mergeCells>
  <phoneticPr fontId="6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28"/>
  <sheetViews>
    <sheetView workbookViewId="0">
      <selection activeCell="F32" sqref="F32"/>
    </sheetView>
  </sheetViews>
  <sheetFormatPr defaultRowHeight="13.5"/>
  <cols>
    <col min="1" max="1" width="121.44140625" customWidth="1"/>
  </cols>
  <sheetData>
    <row r="1" spans="1:12">
      <c r="A1" s="81" t="s">
        <v>69</v>
      </c>
    </row>
    <row r="2" spans="1:12">
      <c r="A2" s="82" t="s">
        <v>70</v>
      </c>
    </row>
    <row r="3" spans="1:12">
      <c r="A3" s="83" t="s">
        <v>71</v>
      </c>
    </row>
    <row r="4" spans="1:12">
      <c r="A4" s="83" t="s">
        <v>72</v>
      </c>
    </row>
    <row r="5" spans="1:12">
      <c r="A5" s="82" t="s">
        <v>73</v>
      </c>
    </row>
    <row r="6" spans="1:12">
      <c r="A6" s="83" t="s">
        <v>74</v>
      </c>
    </row>
    <row r="7" spans="1:12">
      <c r="A7" s="82" t="s">
        <v>75</v>
      </c>
    </row>
    <row r="8" spans="1:12">
      <c r="A8" s="83" t="s">
        <v>76</v>
      </c>
    </row>
    <row r="9" spans="1:12">
      <c r="A9" s="83"/>
    </row>
    <row r="10" spans="1:12">
      <c r="A10" s="81" t="s">
        <v>77</v>
      </c>
    </row>
    <row r="11" spans="1:12">
      <c r="A11" s="82" t="s">
        <v>78</v>
      </c>
    </row>
    <row r="12" spans="1:12" ht="16.5">
      <c r="A12" s="83" t="s">
        <v>79</v>
      </c>
      <c r="L12" s="84"/>
    </row>
    <row r="13" spans="1:12">
      <c r="A13" s="83"/>
    </row>
    <row r="14" spans="1:12">
      <c r="A14" s="81" t="s">
        <v>80</v>
      </c>
    </row>
    <row r="15" spans="1:12">
      <c r="A15" s="82" t="s">
        <v>81</v>
      </c>
    </row>
    <row r="16" spans="1:12">
      <c r="A16" s="83" t="s">
        <v>82</v>
      </c>
    </row>
    <row r="17" spans="1:4" ht="16.5">
      <c r="A17" s="85"/>
      <c r="D17" s="84"/>
    </row>
    <row r="18" spans="1:4">
      <c r="A18" s="81" t="s">
        <v>83</v>
      </c>
    </row>
    <row r="19" spans="1:4">
      <c r="A19" s="82" t="s">
        <v>84</v>
      </c>
    </row>
    <row r="20" spans="1:4" ht="24">
      <c r="A20" s="86" t="s">
        <v>85</v>
      </c>
    </row>
    <row r="21" spans="1:4">
      <c r="A21" s="82" t="s">
        <v>86</v>
      </c>
    </row>
    <row r="22" spans="1:4">
      <c r="A22" s="86" t="s">
        <v>87</v>
      </c>
    </row>
    <row r="24" spans="1:4">
      <c r="A24" s="81" t="s">
        <v>88</v>
      </c>
    </row>
    <row r="25" spans="1:4">
      <c r="A25" s="82" t="s">
        <v>89</v>
      </c>
    </row>
    <row r="26" spans="1:4">
      <c r="A26" s="83" t="s">
        <v>90</v>
      </c>
    </row>
    <row r="27" spans="1:4">
      <c r="A27" s="82" t="s">
        <v>191</v>
      </c>
    </row>
    <row r="28" spans="1:4">
      <c r="A28" s="83" t="s">
        <v>192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7"/>
  <sheetViews>
    <sheetView zoomScaleNormal="100" workbookViewId="0">
      <selection activeCell="G36" sqref="G36"/>
    </sheetView>
  </sheetViews>
  <sheetFormatPr defaultRowHeight="12"/>
  <cols>
    <col min="1" max="1" width="2.5546875" style="12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5" customWidth="1"/>
    <col min="17" max="17" width="16.33203125" style="5" customWidth="1"/>
    <col min="18" max="18" width="21.21875" style="5" customWidth="1"/>
    <col min="19" max="16384" width="8.88671875" style="5"/>
  </cols>
  <sheetData>
    <row r="1" spans="2:14">
      <c r="B1" s="6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2:14">
      <c r="B2" s="4" t="s">
        <v>54</v>
      </c>
    </row>
    <row r="15" spans="2:14" ht="49.5" customHeight="1">
      <c r="C15" s="391" t="s">
        <v>560</v>
      </c>
      <c r="D15" s="391"/>
      <c r="E15" s="391"/>
      <c r="F15" s="391"/>
    </row>
    <row r="23" spans="2:15">
      <c r="B23" s="4" t="s">
        <v>32</v>
      </c>
    </row>
    <row r="24" spans="2:15" s="9" customFormat="1">
      <c r="C24" s="63" t="s">
        <v>445</v>
      </c>
      <c r="D24" s="8"/>
      <c r="E24" s="1"/>
      <c r="F24" s="8" t="s">
        <v>355</v>
      </c>
      <c r="G24" s="8"/>
      <c r="H24" s="1"/>
      <c r="I24" s="8"/>
      <c r="J24" s="8"/>
      <c r="K24" s="8"/>
      <c r="L24" s="8"/>
      <c r="M24" s="8"/>
      <c r="N24" s="8"/>
      <c r="O24" s="8"/>
    </row>
    <row r="25" spans="2:15" s="9" customFormat="1">
      <c r="C25" s="63" t="s">
        <v>382</v>
      </c>
      <c r="D25" s="8"/>
      <c r="E25" s="1"/>
      <c r="F25" s="8" t="s">
        <v>561</v>
      </c>
      <c r="G25" s="8"/>
      <c r="H25" s="1"/>
      <c r="I25" s="8"/>
      <c r="J25" s="8"/>
      <c r="K25" s="8"/>
      <c r="L25" s="8"/>
      <c r="M25" s="8"/>
      <c r="N25" s="8"/>
      <c r="O25" s="8"/>
    </row>
    <row r="26" spans="2:15" s="9" customFormat="1">
      <c r="C26" s="63" t="s">
        <v>383</v>
      </c>
      <c r="D26" s="8"/>
      <c r="E26" s="1"/>
      <c r="F26" s="8" t="s">
        <v>561</v>
      </c>
      <c r="G26" s="8"/>
      <c r="H26" s="1"/>
      <c r="I26" s="8"/>
      <c r="J26" s="8"/>
      <c r="K26" s="8"/>
      <c r="L26" s="8"/>
      <c r="M26" s="8"/>
      <c r="N26" s="8"/>
      <c r="O26" s="8"/>
    </row>
    <row r="27" spans="2:15" s="9" customFormat="1">
      <c r="C27" s="63"/>
      <c r="D27" s="8"/>
      <c r="E27" s="1"/>
      <c r="F27" s="8"/>
      <c r="G27" s="8"/>
      <c r="H27" s="1"/>
      <c r="I27" s="8"/>
      <c r="J27" s="8"/>
      <c r="K27" s="8"/>
      <c r="L27" s="8"/>
      <c r="M27" s="8"/>
      <c r="N27" s="8"/>
      <c r="O27" s="8"/>
    </row>
    <row r="28" spans="2:15">
      <c r="B28" s="5"/>
      <c r="C28" s="63"/>
    </row>
    <row r="29" spans="2:15" s="12" customFormat="1">
      <c r="C29" s="63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2:15" s="12" customFormat="1">
      <c r="C30" s="63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2" spans="2:15">
      <c r="B32" s="4" t="s">
        <v>31</v>
      </c>
    </row>
    <row r="33" spans="2:19" s="9" customFormat="1">
      <c r="C33" s="63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</row>
    <row r="34" spans="2:19">
      <c r="B34" s="5"/>
      <c r="C34" s="10"/>
    </row>
    <row r="35" spans="2:19">
      <c r="B35" s="5"/>
      <c r="C35" s="10"/>
    </row>
    <row r="36" spans="2:19">
      <c r="B36" s="5"/>
      <c r="C36" s="10"/>
    </row>
    <row r="37" spans="2:19">
      <c r="B37" s="5"/>
      <c r="C37" s="10"/>
    </row>
    <row r="38" spans="2:19">
      <c r="B38" s="5"/>
      <c r="C38" s="10"/>
    </row>
    <row r="39" spans="2:19" s="12" customFormat="1">
      <c r="B39" s="11" t="s">
        <v>29</v>
      </c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</row>
    <row r="40" spans="2:19" s="12" customFormat="1">
      <c r="C40" s="14" t="s">
        <v>55</v>
      </c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</row>
    <row r="41" spans="2:19" s="12" customFormat="1">
      <c r="C41" s="15" t="s">
        <v>65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</row>
    <row r="42" spans="2:19">
      <c r="B42" s="5"/>
      <c r="C42" s="1" t="s">
        <v>30</v>
      </c>
    </row>
    <row r="43" spans="2:19">
      <c r="C43" s="1" t="s">
        <v>64</v>
      </c>
    </row>
    <row r="44" spans="2:19" s="12" customFormat="1">
      <c r="C44" s="14" t="s">
        <v>33</v>
      </c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</row>
    <row r="45" spans="2:19" s="12" customFormat="1">
      <c r="C45" s="15" t="s">
        <v>34</v>
      </c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</row>
    <row r="46" spans="2:19" s="12" customFormat="1">
      <c r="C46" s="14" t="s">
        <v>35</v>
      </c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</row>
    <row r="47" spans="2:19" s="12" customFormat="1">
      <c r="C47" s="15" t="s">
        <v>36</v>
      </c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</row>
  </sheetData>
  <mergeCells count="1">
    <mergeCell ref="C15:F15"/>
  </mergeCells>
  <phoneticPr fontId="6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33"/>
  <sheetViews>
    <sheetView showGridLines="0" topLeftCell="A118" zoomScale="85" zoomScaleNormal="85" workbookViewId="0">
      <selection activeCell="B132" sqref="B132:D133"/>
    </sheetView>
  </sheetViews>
  <sheetFormatPr defaultRowHeight="13.5"/>
  <cols>
    <col min="1" max="1" width="7.5546875" style="160" customWidth="1"/>
    <col min="2" max="2" width="16.109375" style="160" customWidth="1"/>
    <col min="3" max="3" width="13" style="160" customWidth="1"/>
    <col min="4" max="4" width="12.33203125" style="160" customWidth="1"/>
    <col min="5" max="5" width="13" style="160" customWidth="1"/>
    <col min="6" max="6" width="1.5546875" style="160" customWidth="1"/>
    <col min="7" max="7" width="11.77734375" style="160" customWidth="1"/>
    <col min="8" max="8" width="15" style="160" customWidth="1"/>
    <col min="9" max="9" width="13.44140625" style="160" customWidth="1"/>
    <col min="10" max="10" width="12.21875" style="160" customWidth="1"/>
    <col min="11" max="11" width="13.88671875" style="160" customWidth="1"/>
    <col min="12" max="12" width="13.21875" style="160" customWidth="1"/>
    <col min="13" max="17" width="12.21875" style="160" customWidth="1"/>
    <col min="18" max="18" width="11.44140625" style="160" customWidth="1"/>
    <col min="19" max="19" width="10.5546875" style="160" bestFit="1" customWidth="1"/>
    <col min="20" max="20" width="23.6640625" style="160" customWidth="1"/>
    <col min="21" max="21" width="11.88671875" style="160" bestFit="1" customWidth="1"/>
    <col min="22" max="16384" width="8.88671875" style="160"/>
  </cols>
  <sheetData>
    <row r="1" spans="2:75" customFormat="1" ht="16.5">
      <c r="B1" s="17" t="s">
        <v>28</v>
      </c>
      <c r="BF1" s="139"/>
      <c r="BG1" s="28"/>
      <c r="BH1" s="100"/>
      <c r="BI1" s="100"/>
      <c r="BJ1" s="100"/>
      <c r="BK1" s="100"/>
      <c r="BL1" s="100"/>
      <c r="BM1" s="100"/>
      <c r="BN1" s="100"/>
      <c r="BO1" s="100"/>
      <c r="BP1" s="100"/>
      <c r="BQ1" s="100"/>
      <c r="BR1" s="100"/>
      <c r="BS1" s="100"/>
      <c r="BT1" s="100"/>
      <c r="BU1" s="100"/>
      <c r="BV1" s="100"/>
      <c r="BW1" s="100"/>
    </row>
    <row r="2" spans="2:75" customFormat="1" ht="15">
      <c r="BF2" s="139"/>
      <c r="BG2" s="28"/>
      <c r="BH2" s="100"/>
      <c r="BI2" s="100"/>
      <c r="BJ2" s="100"/>
      <c r="BK2" s="100"/>
      <c r="BL2" s="100"/>
      <c r="BM2" s="100"/>
      <c r="BN2" s="100"/>
      <c r="BO2" s="100"/>
      <c r="BP2" s="100"/>
      <c r="BQ2" s="100"/>
      <c r="BR2" s="100"/>
      <c r="BS2" s="100"/>
      <c r="BT2" s="100"/>
      <c r="BU2" s="100"/>
      <c r="BV2" s="100"/>
      <c r="BW2" s="100"/>
    </row>
    <row r="3" spans="2:75" customFormat="1" ht="15">
      <c r="B3" s="18" t="s">
        <v>384</v>
      </c>
      <c r="J3" s="266" t="s">
        <v>444</v>
      </c>
      <c r="K3" s="266"/>
      <c r="L3" s="266"/>
      <c r="M3" s="266"/>
      <c r="BF3" s="139"/>
      <c r="BG3" s="28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T3" s="100"/>
      <c r="BU3" s="100"/>
      <c r="BV3" s="100"/>
      <c r="BW3" s="100"/>
    </row>
    <row r="4" spans="2:75" customFormat="1" ht="15">
      <c r="B4" s="18"/>
      <c r="J4" s="266"/>
      <c r="K4" s="266"/>
      <c r="L4" s="266"/>
      <c r="M4" s="266"/>
      <c r="S4" s="166"/>
      <c r="BF4" s="139"/>
      <c r="BG4" s="28"/>
      <c r="BH4" s="100"/>
      <c r="BI4" s="100"/>
      <c r="BJ4" s="100"/>
      <c r="BK4" s="100"/>
      <c r="BL4" s="100"/>
      <c r="BM4" s="100"/>
      <c r="BN4" s="100"/>
      <c r="BO4" s="100"/>
      <c r="BP4" s="100"/>
      <c r="BQ4" s="100"/>
      <c r="BR4" s="100"/>
      <c r="BS4" s="100"/>
      <c r="BT4" s="100"/>
      <c r="BU4" s="100"/>
      <c r="BV4" s="100"/>
      <c r="BW4" s="100"/>
    </row>
    <row r="5" spans="2:75" customFormat="1" ht="15">
      <c r="J5" s="267" t="s">
        <v>426</v>
      </c>
      <c r="K5" s="267">
        <f>365/12</f>
        <v>30.416666666666668</v>
      </c>
      <c r="L5" s="267" t="s">
        <v>428</v>
      </c>
      <c r="M5" s="267">
        <f>365/12/7</f>
        <v>4.3452380952380958</v>
      </c>
      <c r="S5" s="168"/>
      <c r="BF5" s="139"/>
      <c r="BG5" s="28"/>
      <c r="BH5" s="100"/>
      <c r="BI5" s="100"/>
      <c r="BJ5" s="100"/>
      <c r="BK5" s="100"/>
      <c r="BL5" s="100"/>
      <c r="BM5" s="100"/>
      <c r="BN5" s="100"/>
      <c r="BO5" s="100"/>
      <c r="BP5" s="100"/>
      <c r="BQ5" s="100"/>
      <c r="BR5" s="100"/>
      <c r="BS5" s="100"/>
      <c r="BT5" s="100"/>
      <c r="BU5" s="100"/>
      <c r="BV5" s="100"/>
      <c r="BW5" s="100"/>
    </row>
    <row r="6" spans="2:75" customFormat="1" ht="17.25">
      <c r="B6" s="179" t="s">
        <v>401</v>
      </c>
      <c r="J6" s="267" t="s">
        <v>427</v>
      </c>
      <c r="K6" s="267">
        <f>52*(365/12/7)</f>
        <v>225.95238095238099</v>
      </c>
      <c r="L6" s="267" t="s">
        <v>429</v>
      </c>
      <c r="M6" s="267">
        <f>K6/K5</f>
        <v>7.4285714285714297</v>
      </c>
      <c r="S6" s="169"/>
      <c r="BF6" s="139"/>
      <c r="BG6" s="28"/>
      <c r="BH6" s="100"/>
      <c r="BI6" s="100"/>
      <c r="BJ6" s="100"/>
      <c r="BK6" s="100"/>
      <c r="BL6" s="100"/>
      <c r="BM6" s="100"/>
      <c r="BN6" s="100"/>
      <c r="BO6" s="100"/>
      <c r="BP6" s="100"/>
      <c r="BQ6" s="100"/>
      <c r="BR6" s="100"/>
      <c r="BS6" s="100"/>
      <c r="BT6" s="100"/>
      <c r="BU6" s="100"/>
      <c r="BV6" s="100"/>
      <c r="BW6" s="100"/>
    </row>
    <row r="7" spans="2:75" customFormat="1" ht="8.25" customHeight="1">
      <c r="S7" s="168"/>
      <c r="BF7" s="139"/>
      <c r="BG7" s="28"/>
      <c r="BH7" s="100"/>
      <c r="BI7" s="100"/>
      <c r="BJ7" s="100"/>
      <c r="BK7" s="100"/>
      <c r="BL7" s="100"/>
      <c r="BM7" s="100"/>
      <c r="BN7" s="100"/>
      <c r="BO7" s="100"/>
      <c r="BP7" s="100"/>
      <c r="BQ7" s="100"/>
      <c r="BR7" s="100"/>
      <c r="BS7" s="100"/>
      <c r="BT7" s="100"/>
      <c r="BU7" s="100"/>
      <c r="BV7" s="100"/>
      <c r="BW7" s="100"/>
    </row>
    <row r="8" spans="2:75" customFormat="1" ht="13.5" customHeight="1">
      <c r="B8" s="280" t="s">
        <v>483</v>
      </c>
      <c r="S8" s="168"/>
      <c r="BF8" s="139"/>
      <c r="BG8" s="28"/>
      <c r="BH8" s="100"/>
      <c r="BI8" s="100"/>
      <c r="BJ8" s="100"/>
      <c r="BK8" s="100"/>
      <c r="BL8" s="100"/>
      <c r="BM8" s="100"/>
      <c r="BN8" s="100"/>
      <c r="BO8" s="100"/>
      <c r="BP8" s="100"/>
      <c r="BQ8" s="100"/>
      <c r="BR8" s="100"/>
      <c r="BS8" s="100"/>
      <c r="BT8" s="100"/>
      <c r="BU8" s="100"/>
      <c r="BV8" s="100"/>
      <c r="BW8" s="100"/>
    </row>
    <row r="9" spans="2:75" s="180" customFormat="1" ht="23.25" customHeight="1">
      <c r="B9" s="217" t="s">
        <v>419</v>
      </c>
      <c r="C9" s="220" t="s">
        <v>422</v>
      </c>
      <c r="D9" s="217" t="s">
        <v>421</v>
      </c>
      <c r="E9" s="240"/>
      <c r="F9" s="424" t="s">
        <v>412</v>
      </c>
      <c r="G9" s="425"/>
      <c r="H9" s="221" t="s">
        <v>413</v>
      </c>
      <c r="I9"/>
      <c r="J9"/>
      <c r="M9" s="181"/>
      <c r="N9" s="426"/>
      <c r="O9" s="426"/>
      <c r="P9" s="182"/>
      <c r="Q9" s="183"/>
      <c r="R9" s="184"/>
      <c r="S9" s="184"/>
      <c r="T9" s="184"/>
    </row>
    <row r="10" spans="2:75" s="180" customFormat="1" ht="23.25" customHeight="1">
      <c r="B10" s="217" t="s">
        <v>414</v>
      </c>
      <c r="C10" s="240" t="s">
        <v>415</v>
      </c>
      <c r="D10" s="217" t="s">
        <v>416</v>
      </c>
      <c r="E10" s="240" t="s">
        <v>417</v>
      </c>
      <c r="F10" s="424" t="s">
        <v>418</v>
      </c>
      <c r="G10" s="425"/>
      <c r="H10" s="219"/>
      <c r="I10"/>
      <c r="J10"/>
      <c r="K10"/>
      <c r="L10"/>
      <c r="M10"/>
      <c r="N10"/>
      <c r="O10"/>
      <c r="P10" s="182"/>
      <c r="Q10" s="183"/>
      <c r="R10" s="184"/>
      <c r="S10" s="184"/>
      <c r="T10" s="184"/>
    </row>
    <row r="11" spans="2:75" s="186" customFormat="1" ht="8.25" customHeight="1">
      <c r="B11" s="187"/>
      <c r="C11" s="187"/>
      <c r="D11" s="187"/>
      <c r="E11" s="185"/>
      <c r="F11" s="185"/>
      <c r="J11"/>
      <c r="K11"/>
      <c r="L11"/>
      <c r="M11"/>
      <c r="N11"/>
      <c r="O11"/>
      <c r="P11" s="185"/>
      <c r="Q11" s="188"/>
      <c r="R11" s="189"/>
      <c r="S11" s="183"/>
      <c r="T11" s="189"/>
    </row>
    <row r="12" spans="2:75" customFormat="1" ht="17.25">
      <c r="B12" s="179" t="s">
        <v>402</v>
      </c>
      <c r="S12" s="169"/>
      <c r="BF12" s="139"/>
      <c r="BG12" s="28"/>
      <c r="BH12" s="100"/>
      <c r="BI12" s="100"/>
      <c r="BJ12" s="100"/>
      <c r="BK12" s="100"/>
      <c r="BL12" s="100"/>
      <c r="BM12" s="100"/>
      <c r="BN12" s="100"/>
      <c r="BO12" s="100"/>
      <c r="BP12" s="100"/>
      <c r="BQ12" s="100"/>
      <c r="BR12" s="100"/>
      <c r="BS12" s="100"/>
      <c r="BT12" s="100"/>
      <c r="BU12" s="100"/>
      <c r="BV12" s="100"/>
      <c r="BW12" s="100"/>
    </row>
    <row r="13" spans="2:75" customFormat="1" ht="4.5" customHeight="1">
      <c r="S13" s="168"/>
      <c r="BF13" s="139"/>
      <c r="BG13" s="28"/>
      <c r="BH13" s="100"/>
      <c r="BI13" s="100"/>
      <c r="BJ13" s="100"/>
      <c r="BK13" s="100"/>
      <c r="BL13" s="100"/>
      <c r="BM13" s="100"/>
      <c r="BN13" s="100"/>
      <c r="BO13" s="100"/>
      <c r="BP13" s="100"/>
      <c r="BQ13" s="100"/>
      <c r="BR13" s="100"/>
      <c r="BS13" s="100"/>
      <c r="BT13" s="100"/>
      <c r="BU13" s="100"/>
      <c r="BV13" s="100"/>
      <c r="BW13" s="100"/>
    </row>
    <row r="14" spans="2:75" customFormat="1" ht="14.25" customHeight="1">
      <c r="B14" s="280" t="s">
        <v>483</v>
      </c>
      <c r="S14" s="168"/>
      <c r="BF14" s="139"/>
      <c r="BG14" s="28"/>
      <c r="BH14" s="100"/>
      <c r="BI14" s="100"/>
      <c r="BJ14" s="100"/>
      <c r="BK14" s="100"/>
      <c r="BL14" s="100"/>
      <c r="BM14" s="100"/>
      <c r="BN14" s="100"/>
      <c r="BO14" s="100"/>
      <c r="BP14" s="100"/>
      <c r="BQ14" s="100"/>
      <c r="BR14" s="100"/>
      <c r="BS14" s="100"/>
      <c r="BT14" s="100"/>
      <c r="BU14" s="100"/>
      <c r="BV14" s="100"/>
      <c r="BW14" s="100"/>
    </row>
    <row r="15" spans="2:75" s="180" customFormat="1" ht="23.25" customHeight="1">
      <c r="B15" s="217" t="s">
        <v>424</v>
      </c>
      <c r="C15" s="218" t="s">
        <v>452</v>
      </c>
      <c r="D15" s="244" t="s">
        <v>450</v>
      </c>
      <c r="E15" s="268"/>
      <c r="F15" s="427" t="s">
        <v>449</v>
      </c>
      <c r="G15" s="428"/>
      <c r="H15" s="219" t="s">
        <v>610</v>
      </c>
      <c r="I15" s="246"/>
      <c r="J15"/>
      <c r="K15"/>
      <c r="L15"/>
      <c r="M15"/>
      <c r="N15"/>
      <c r="O15"/>
      <c r="P15" s="182"/>
      <c r="Q15" s="183"/>
      <c r="R15" s="184"/>
      <c r="S15" s="184"/>
      <c r="T15" s="184"/>
    </row>
    <row r="16" spans="2:75" s="180" customFormat="1" ht="23.25" customHeight="1">
      <c r="B16" s="217" t="s">
        <v>447</v>
      </c>
      <c r="C16" s="239" t="s">
        <v>448</v>
      </c>
      <c r="D16" s="271"/>
      <c r="E16" s="269"/>
      <c r="F16" s="429"/>
      <c r="G16" s="429"/>
      <c r="H16" s="270"/>
      <c r="I16" s="246"/>
      <c r="J16"/>
      <c r="K16"/>
      <c r="L16"/>
      <c r="M16"/>
      <c r="N16"/>
      <c r="O16"/>
      <c r="P16" s="182"/>
      <c r="Q16" s="183"/>
      <c r="R16" s="184"/>
      <c r="S16" s="184"/>
      <c r="T16" s="184"/>
    </row>
    <row r="17" spans="1:75" s="186" customFormat="1" ht="4.5" customHeight="1">
      <c r="B17" s="187"/>
      <c r="C17" s="185"/>
      <c r="D17" s="187"/>
      <c r="E17" s="185"/>
      <c r="F17" s="185"/>
      <c r="J17"/>
      <c r="K17"/>
      <c r="L17"/>
      <c r="M17"/>
      <c r="N17"/>
      <c r="O17"/>
      <c r="P17" s="185"/>
      <c r="Q17" s="188"/>
      <c r="R17" s="189"/>
      <c r="S17" s="183"/>
      <c r="T17" s="189"/>
    </row>
    <row r="18" spans="1:75" customFormat="1" ht="17.25">
      <c r="B18" s="179" t="s">
        <v>425</v>
      </c>
      <c r="I18" s="250"/>
      <c r="BF18" s="139"/>
      <c r="BG18" s="28"/>
      <c r="BH18" s="100"/>
      <c r="BI18" s="100"/>
      <c r="BJ18" s="100"/>
      <c r="BK18" s="100"/>
      <c r="BL18" s="100"/>
      <c r="BM18" s="100"/>
      <c r="BN18" s="100"/>
      <c r="BO18" s="100"/>
      <c r="BP18" s="100"/>
      <c r="BQ18" s="100"/>
      <c r="BR18" s="100"/>
      <c r="BS18" s="100"/>
      <c r="BT18" s="100"/>
      <c r="BU18" s="100"/>
      <c r="BV18" s="100"/>
      <c r="BW18" s="100"/>
    </row>
    <row r="19" spans="1:75" customFormat="1" ht="6.75" customHeight="1">
      <c r="S19" s="168"/>
      <c r="BF19" s="139"/>
      <c r="BG19" s="28"/>
      <c r="BH19" s="100"/>
      <c r="BI19" s="100"/>
      <c r="BJ19" s="100"/>
      <c r="BK19" s="100"/>
      <c r="BL19" s="100"/>
      <c r="BM19" s="100"/>
      <c r="BN19" s="100"/>
      <c r="BO19" s="100"/>
      <c r="BP19" s="100"/>
      <c r="BQ19" s="100"/>
      <c r="BR19" s="100"/>
      <c r="BS19" s="100"/>
      <c r="BT19" s="100"/>
      <c r="BU19" s="100"/>
      <c r="BV19" s="100"/>
      <c r="BW19" s="100"/>
    </row>
    <row r="20" spans="1:75" customFormat="1" ht="17.25" customHeight="1">
      <c r="B20" s="280" t="s">
        <v>465</v>
      </c>
      <c r="S20" s="168"/>
      <c r="BF20" s="139"/>
      <c r="BG20" s="28"/>
      <c r="BH20" s="100"/>
      <c r="BI20" s="100"/>
      <c r="BJ20" s="100"/>
      <c r="BK20" s="100"/>
      <c r="BL20" s="100"/>
      <c r="BM20" s="100"/>
      <c r="BN20" s="100"/>
      <c r="BO20" s="100"/>
      <c r="BP20" s="100"/>
      <c r="BQ20" s="100"/>
      <c r="BR20" s="100"/>
      <c r="BS20" s="100"/>
      <c r="BT20" s="100"/>
      <c r="BU20" s="100"/>
      <c r="BV20" s="100"/>
      <c r="BW20" s="100"/>
    </row>
    <row r="21" spans="1:75" customFormat="1" ht="26.25" customHeight="1">
      <c r="B21" s="396" t="s">
        <v>454</v>
      </c>
      <c r="C21" s="396" t="s">
        <v>619</v>
      </c>
      <c r="D21" s="396"/>
      <c r="E21" s="396"/>
      <c r="F21" s="243"/>
      <c r="G21" s="396" t="s">
        <v>455</v>
      </c>
      <c r="H21" s="396" t="s">
        <v>407</v>
      </c>
      <c r="I21" s="396"/>
      <c r="J21" s="396"/>
      <c r="S21" s="168"/>
      <c r="BF21" s="139"/>
      <c r="BG21" s="28"/>
      <c r="BH21" s="100"/>
      <c r="BI21" s="100"/>
      <c r="BJ21" s="100"/>
      <c r="BK21" s="100"/>
      <c r="BL21" s="100"/>
      <c r="BM21" s="100"/>
      <c r="BN21" s="100"/>
      <c r="BO21" s="100"/>
      <c r="BP21" s="100"/>
      <c r="BQ21" s="100"/>
      <c r="BR21" s="100"/>
      <c r="BS21" s="100"/>
      <c r="BT21" s="100"/>
      <c r="BU21" s="100"/>
      <c r="BV21" s="100"/>
      <c r="BW21" s="100"/>
    </row>
    <row r="22" spans="1:75" customFormat="1" ht="30" customHeight="1">
      <c r="B22" s="396"/>
      <c r="C22" s="222" t="s">
        <v>404</v>
      </c>
      <c r="D22" s="222" t="s">
        <v>405</v>
      </c>
      <c r="E22" s="222" t="s">
        <v>620</v>
      </c>
      <c r="F22" s="243"/>
      <c r="G22" s="396"/>
      <c r="H22" s="272" t="s">
        <v>604</v>
      </c>
      <c r="I22" s="272" t="s">
        <v>451</v>
      </c>
      <c r="J22" s="272" t="s">
        <v>645</v>
      </c>
      <c r="N22" s="341"/>
      <c r="O22" s="341"/>
      <c r="P22" s="341"/>
      <c r="Q22" s="341"/>
      <c r="BF22" s="139"/>
      <c r="BG22" s="28"/>
      <c r="BH22" s="100"/>
      <c r="BI22" s="100"/>
      <c r="BJ22" s="100"/>
      <c r="BK22" s="100"/>
      <c r="BL22" s="100"/>
      <c r="BM22" s="100"/>
      <c r="BN22" s="100"/>
      <c r="BO22" s="100"/>
      <c r="BP22" s="100"/>
      <c r="BQ22" s="100"/>
      <c r="BR22" s="100"/>
      <c r="BS22" s="100"/>
      <c r="BT22" s="100"/>
      <c r="BU22" s="100"/>
      <c r="BV22" s="100"/>
      <c r="BW22" s="100"/>
    </row>
    <row r="23" spans="1:75" s="364" customFormat="1" ht="81" customHeight="1">
      <c r="A23" s="377" t="s">
        <v>696</v>
      </c>
      <c r="B23" s="357" t="s">
        <v>685</v>
      </c>
      <c r="C23" s="358" t="s">
        <v>686</v>
      </c>
      <c r="D23" s="358" t="s">
        <v>618</v>
      </c>
      <c r="E23" s="358" t="s">
        <v>692</v>
      </c>
      <c r="F23" s="351"/>
      <c r="G23" s="274" t="s">
        <v>694</v>
      </c>
      <c r="H23" s="357" t="s">
        <v>689</v>
      </c>
      <c r="I23" s="357" t="s">
        <v>690</v>
      </c>
      <c r="J23" s="357" t="s">
        <v>691</v>
      </c>
      <c r="N23" s="352"/>
      <c r="O23" s="352"/>
      <c r="P23" s="365"/>
      <c r="Q23" s="365"/>
      <c r="BF23" s="353"/>
      <c r="BG23" s="354"/>
      <c r="BH23" s="355"/>
      <c r="BI23" s="355"/>
      <c r="BJ23" s="355"/>
      <c r="BK23" s="355"/>
      <c r="BL23" s="355"/>
      <c r="BM23" s="355"/>
      <c r="BN23" s="355"/>
      <c r="BO23" s="355"/>
      <c r="BP23" s="355"/>
      <c r="BQ23" s="355"/>
      <c r="BR23" s="355"/>
      <c r="BS23" s="355"/>
      <c r="BT23" s="355"/>
      <c r="BU23" s="355"/>
      <c r="BV23" s="355"/>
      <c r="BW23" s="355"/>
    </row>
    <row r="24" spans="1:75" s="322" customFormat="1" ht="20.25" customHeight="1">
      <c r="A24" s="322" t="s">
        <v>430</v>
      </c>
      <c r="B24" s="323" t="s">
        <v>687</v>
      </c>
      <c r="C24" s="273">
        <f>TRUNC(M6*7,1)</f>
        <v>52</v>
      </c>
      <c r="D24" s="248"/>
      <c r="E24" s="248"/>
      <c r="F24" s="324"/>
      <c r="G24" s="323" t="s">
        <v>661</v>
      </c>
      <c r="H24" s="273">
        <f>((8+1.5)*21)+(8*2)</f>
        <v>215.5</v>
      </c>
      <c r="I24" s="249"/>
      <c r="J24" s="249"/>
      <c r="K24" s="325"/>
      <c r="L24" s="325"/>
      <c r="M24" s="325"/>
      <c r="N24" s="342"/>
      <c r="O24" s="342"/>
      <c r="P24" s="343"/>
      <c r="Q24" s="344"/>
      <c r="BF24" s="320"/>
      <c r="BG24" s="326"/>
    </row>
    <row r="25" spans="1:75" s="322" customFormat="1" ht="20.25" customHeight="1">
      <c r="A25" s="322" t="s">
        <v>430</v>
      </c>
      <c r="B25" s="323" t="s">
        <v>688</v>
      </c>
      <c r="C25" s="273">
        <f>TRUNC(M6*31,1)</f>
        <v>230.2</v>
      </c>
      <c r="D25" s="248"/>
      <c r="E25" s="248"/>
      <c r="F25" s="324"/>
      <c r="G25" s="323" t="s">
        <v>693</v>
      </c>
      <c r="H25" s="273"/>
      <c r="I25" s="249"/>
      <c r="J25" s="249"/>
      <c r="K25" s="325"/>
      <c r="L25" s="325"/>
      <c r="M25" s="325"/>
      <c r="N25" s="356"/>
      <c r="O25" s="356"/>
      <c r="P25" s="344"/>
      <c r="Q25" s="344"/>
      <c r="BF25" s="320"/>
      <c r="BG25" s="326"/>
    </row>
    <row r="26" spans="1:75" s="16" customFormat="1" ht="20.25" customHeight="1">
      <c r="B26" s="321"/>
      <c r="C26" s="247"/>
      <c r="D26" s="248"/>
      <c r="E26" s="248"/>
      <c r="F26" s="243"/>
      <c r="G26" s="321"/>
      <c r="H26" s="275"/>
      <c r="I26" s="275"/>
      <c r="J26" s="275"/>
      <c r="N26" s="131"/>
      <c r="O26" s="131"/>
      <c r="P26" s="131"/>
      <c r="Q26" s="131"/>
      <c r="BF26" s="191"/>
      <c r="BG26" s="192"/>
    </row>
    <row r="27" spans="1:75" s="16" customFormat="1" ht="20.25" customHeight="1">
      <c r="B27" s="223" t="s">
        <v>403</v>
      </c>
      <c r="C27" s="241">
        <f>SUM(C21:C23)</f>
        <v>0</v>
      </c>
      <c r="D27" s="319">
        <f t="shared" ref="D27:E27" si="0">SUM(D21:D23)</f>
        <v>0</v>
      </c>
      <c r="E27" s="319">
        <f t="shared" si="0"/>
        <v>0</v>
      </c>
      <c r="F27" s="243"/>
      <c r="G27" s="223" t="s">
        <v>403</v>
      </c>
      <c r="H27" s="319">
        <f>SUM(H24:H26)</f>
        <v>215.5</v>
      </c>
      <c r="I27" s="319">
        <f>SUM(I24:I26)</f>
        <v>0</v>
      </c>
      <c r="J27" s="319">
        <f>SUM(J24:J26)</f>
        <v>0</v>
      </c>
      <c r="N27" s="131"/>
      <c r="O27" s="131"/>
      <c r="P27" s="131"/>
      <c r="Q27" s="131"/>
      <c r="BF27" s="191"/>
      <c r="BG27" s="192"/>
    </row>
    <row r="28" spans="1:75" s="16" customFormat="1" ht="20.25" customHeight="1">
      <c r="B28" s="225" t="s">
        <v>406</v>
      </c>
      <c r="C28" s="242">
        <f>C27/3</f>
        <v>0</v>
      </c>
      <c r="D28" s="226">
        <f t="shared" ref="D28:E28" si="1">D27/3</f>
        <v>0</v>
      </c>
      <c r="E28" s="226">
        <f t="shared" si="1"/>
        <v>0</v>
      </c>
      <c r="F28" s="243"/>
      <c r="G28" s="225" t="s">
        <v>406</v>
      </c>
      <c r="H28" s="226">
        <f>H27/3</f>
        <v>71.833333333333329</v>
      </c>
      <c r="I28" s="226">
        <f>I27/3</f>
        <v>0</v>
      </c>
      <c r="J28" s="226">
        <f>J27/3</f>
        <v>0</v>
      </c>
      <c r="N28" s="131"/>
      <c r="O28" s="131"/>
      <c r="P28" s="131"/>
      <c r="Q28" s="131"/>
      <c r="BF28" s="191"/>
      <c r="BG28" s="192"/>
    </row>
    <row r="29" spans="1:75" ht="12.75" customHeight="1">
      <c r="B29" s="190"/>
      <c r="C29" s="190"/>
      <c r="D29" s="363"/>
      <c r="E29" s="190"/>
      <c r="F29" s="243"/>
      <c r="G29" s="243"/>
      <c r="H29" s="243"/>
      <c r="I29" s="243"/>
      <c r="J29" s="190"/>
      <c r="K29" s="190"/>
      <c r="L29" s="163"/>
      <c r="N29" s="164"/>
      <c r="O29" s="169"/>
      <c r="P29" s="170"/>
      <c r="Q29" s="167"/>
    </row>
    <row r="30" spans="1:75" customFormat="1" ht="18" customHeight="1">
      <c r="B30" s="280" t="s">
        <v>466</v>
      </c>
      <c r="M30" s="16"/>
      <c r="N30" s="343"/>
      <c r="O30" s="343"/>
      <c r="P30" s="131"/>
      <c r="Q30" s="131"/>
      <c r="S30" s="168"/>
      <c r="BF30" s="139"/>
      <c r="BG30" s="28"/>
      <c r="BH30" s="100"/>
      <c r="BI30" s="100"/>
      <c r="BJ30" s="100"/>
      <c r="BK30" s="100"/>
      <c r="BL30" s="100"/>
      <c r="BM30" s="100"/>
      <c r="BN30" s="100"/>
      <c r="BO30" s="100"/>
      <c r="BP30" s="100"/>
      <c r="BQ30" s="100"/>
      <c r="BR30" s="100"/>
      <c r="BS30" s="100"/>
      <c r="BT30" s="100"/>
      <c r="BU30" s="100"/>
      <c r="BV30" s="100"/>
      <c r="BW30" s="100"/>
    </row>
    <row r="31" spans="1:75" customFormat="1" ht="21.75" customHeight="1">
      <c r="B31" s="396" t="s">
        <v>662</v>
      </c>
      <c r="C31" s="396"/>
      <c r="D31" s="396"/>
      <c r="E31" s="393" t="s">
        <v>425</v>
      </c>
      <c r="F31" s="394"/>
      <c r="G31" s="394"/>
      <c r="H31" s="394"/>
      <c r="I31" s="394"/>
      <c r="J31" s="394"/>
      <c r="K31" s="394"/>
      <c r="L31" s="395"/>
      <c r="M31" s="16"/>
      <c r="N31" s="343"/>
      <c r="O31" s="343"/>
      <c r="P31" s="131"/>
      <c r="Q31" s="131"/>
      <c r="S31" s="17"/>
      <c r="V31" s="17"/>
      <c r="X31" s="17"/>
      <c r="BF31" s="139"/>
      <c r="BG31" s="28"/>
      <c r="BH31" s="100"/>
      <c r="BI31" s="100"/>
      <c r="BJ31" s="100"/>
      <c r="BK31" s="100"/>
      <c r="BL31" s="100"/>
      <c r="BM31" s="100"/>
      <c r="BN31" s="100"/>
      <c r="BO31" s="100"/>
      <c r="BP31" s="100"/>
      <c r="BQ31" s="100"/>
      <c r="BR31" s="100"/>
      <c r="BS31" s="100"/>
      <c r="BT31" s="100"/>
      <c r="BU31" s="100"/>
      <c r="BV31" s="100"/>
      <c r="BW31" s="100"/>
    </row>
    <row r="32" spans="1:75" s="281" customFormat="1" ht="26.25" customHeight="1">
      <c r="B32" s="345" t="s">
        <v>462</v>
      </c>
      <c r="C32" s="345" t="s">
        <v>463</v>
      </c>
      <c r="D32" s="345" t="s">
        <v>464</v>
      </c>
      <c r="E32" s="345" t="s">
        <v>673</v>
      </c>
      <c r="F32" s="396" t="s">
        <v>672</v>
      </c>
      <c r="G32" s="396"/>
      <c r="H32" s="345" t="s">
        <v>671</v>
      </c>
      <c r="I32" s="345" t="s">
        <v>674</v>
      </c>
      <c r="J32" s="345" t="s">
        <v>675</v>
      </c>
      <c r="K32" s="345" t="s">
        <v>676</v>
      </c>
      <c r="L32" s="347" t="s">
        <v>461</v>
      </c>
      <c r="M32" s="282"/>
      <c r="N32" s="282"/>
      <c r="O32" s="282"/>
      <c r="P32" s="282"/>
      <c r="Q32" s="282"/>
      <c r="S32" s="170"/>
      <c r="BF32" s="283"/>
      <c r="BG32" s="283"/>
      <c r="BH32" s="283"/>
      <c r="BI32" s="283"/>
      <c r="BJ32" s="283"/>
      <c r="BK32" s="283"/>
      <c r="BL32" s="283"/>
      <c r="BM32" s="283"/>
      <c r="BN32" s="283"/>
      <c r="BO32" s="283"/>
      <c r="BP32" s="283"/>
      <c r="BQ32" s="283"/>
      <c r="BR32" s="283"/>
      <c r="BS32" s="283"/>
      <c r="BT32" s="283"/>
      <c r="BU32" s="283"/>
      <c r="BV32" s="283"/>
      <c r="BW32" s="283"/>
    </row>
    <row r="33" spans="1:75" s="350" customFormat="1" ht="107.25" customHeight="1">
      <c r="A33" s="377" t="s">
        <v>696</v>
      </c>
      <c r="B33" s="359" t="s">
        <v>684</v>
      </c>
      <c r="C33" s="360" t="s">
        <v>695</v>
      </c>
      <c r="D33" s="361" t="s">
        <v>683</v>
      </c>
      <c r="E33" s="361" t="s">
        <v>678</v>
      </c>
      <c r="F33" s="438" t="s">
        <v>682</v>
      </c>
      <c r="G33" s="438"/>
      <c r="H33" s="360" t="s">
        <v>680</v>
      </c>
      <c r="I33" s="360" t="s">
        <v>677</v>
      </c>
      <c r="J33" s="362" t="s">
        <v>682</v>
      </c>
      <c r="K33" s="360" t="s">
        <v>679</v>
      </c>
      <c r="L33" s="360" t="s">
        <v>681</v>
      </c>
      <c r="M33" s="349"/>
      <c r="N33" s="349"/>
      <c r="O33" s="349"/>
      <c r="P33" s="349"/>
      <c r="Q33" s="364"/>
      <c r="BF33" s="348"/>
      <c r="BG33" s="349"/>
    </row>
    <row r="34" spans="1:75" s="16" customFormat="1" ht="20.25" customHeight="1">
      <c r="B34" s="223" t="s">
        <v>403</v>
      </c>
      <c r="C34" s="241"/>
      <c r="D34" s="224"/>
      <c r="E34" s="224"/>
      <c r="F34" s="439"/>
      <c r="G34" s="439"/>
      <c r="H34" s="224"/>
      <c r="I34" s="224"/>
      <c r="J34" s="224"/>
      <c r="K34" s="284"/>
      <c r="L34" s="284"/>
      <c r="N34" s="192"/>
      <c r="O34" s="192"/>
      <c r="P34" s="192"/>
      <c r="W34" s="243"/>
      <c r="X34" s="243"/>
      <c r="BF34" s="191"/>
      <c r="BG34" s="192"/>
    </row>
    <row r="35" spans="1:75" ht="13.5" customHeight="1">
      <c r="B35" s="190"/>
      <c r="C35" s="190"/>
      <c r="D35" s="190"/>
      <c r="E35" s="190"/>
      <c r="F35" s="243"/>
      <c r="G35" s="243"/>
      <c r="H35" s="243"/>
      <c r="I35" s="243"/>
      <c r="J35" s="190"/>
      <c r="K35" s="190"/>
      <c r="L35" s="163"/>
      <c r="N35" s="192"/>
      <c r="O35" s="192"/>
      <c r="P35" s="192"/>
    </row>
    <row r="36" spans="1:75" customFormat="1" ht="17.25">
      <c r="B36" s="179" t="s">
        <v>420</v>
      </c>
      <c r="C36" s="220" t="s">
        <v>411</v>
      </c>
      <c r="E36" s="17"/>
      <c r="H36" s="17"/>
      <c r="J36" s="17"/>
      <c r="BF36" s="139"/>
      <c r="BG36" s="28"/>
      <c r="BH36" s="100"/>
      <c r="BI36" s="100"/>
      <c r="BJ36" s="100"/>
      <c r="BK36" s="100"/>
      <c r="BL36" s="100"/>
      <c r="BM36" s="100"/>
      <c r="BN36" s="100"/>
      <c r="BO36" s="100"/>
      <c r="BP36" s="100"/>
      <c r="BQ36" s="100"/>
      <c r="BR36" s="100"/>
      <c r="BS36" s="100"/>
      <c r="BT36" s="100"/>
      <c r="BU36" s="100"/>
      <c r="BV36" s="100"/>
      <c r="BW36" s="100"/>
    </row>
    <row r="37" spans="1:75" customFormat="1" ht="8.25" customHeight="1">
      <c r="B37" s="179"/>
      <c r="BF37" s="139"/>
      <c r="BG37" s="28"/>
      <c r="BH37" s="100"/>
      <c r="BI37" s="100"/>
      <c r="BJ37" s="100"/>
      <c r="BK37" s="100"/>
      <c r="BL37" s="100"/>
      <c r="BM37" s="100"/>
      <c r="BN37" s="100"/>
      <c r="BO37" s="100"/>
      <c r="BP37" s="100"/>
      <c r="BQ37" s="100"/>
      <c r="BR37" s="100"/>
      <c r="BS37" s="100"/>
      <c r="BT37" s="100"/>
      <c r="BU37" s="100"/>
      <c r="BV37" s="100"/>
      <c r="BW37" s="100"/>
    </row>
    <row r="38" spans="1:75" customFormat="1" ht="17.25" customHeight="1">
      <c r="B38" s="280" t="s">
        <v>465</v>
      </c>
      <c r="S38" s="168"/>
      <c r="BF38" s="139"/>
      <c r="BG38" s="28"/>
      <c r="BH38" s="100"/>
      <c r="BI38" s="100"/>
      <c r="BJ38" s="100"/>
      <c r="BK38" s="100"/>
      <c r="BL38" s="100"/>
      <c r="BM38" s="100"/>
      <c r="BN38" s="100"/>
      <c r="BO38" s="100"/>
      <c r="BP38" s="100"/>
      <c r="BQ38" s="100"/>
      <c r="BR38" s="100"/>
      <c r="BS38" s="100"/>
      <c r="BT38" s="100"/>
      <c r="BU38" s="100"/>
      <c r="BV38" s="100"/>
      <c r="BW38" s="100"/>
    </row>
    <row r="39" spans="1:75" ht="24.75" customHeight="1">
      <c r="A39" s="171"/>
      <c r="B39" s="193" t="s">
        <v>386</v>
      </c>
      <c r="C39" s="418" t="s">
        <v>387</v>
      </c>
      <c r="D39" s="418" t="e">
        <f>IF(WEEKDAY(DATEVALUE(Month1&amp;" 1, "&amp;Year1))=COLUMN(#REF!),1,IF(LEN(Q39)&gt;0,Q39+1,""))</f>
        <v>#NAME?</v>
      </c>
      <c r="E39" s="419" t="s">
        <v>388</v>
      </c>
      <c r="F39" s="420"/>
      <c r="G39" s="421" t="e">
        <f>IF(WEEKDAY(DATEVALUE(Month1&amp;" 1, "&amp;Year1))=COLUMN(#REF!),1,IF(LEN(D39)&gt;0,D39+1,""))</f>
        <v>#NAME?</v>
      </c>
      <c r="H39" s="418" t="s">
        <v>389</v>
      </c>
      <c r="I39" s="418" t="e">
        <f>IF(WEEKDAY(DATEVALUE(Month1&amp;" 1, "&amp;Year1))=COLUMN(#REF!),1,IF(LEN(G39)&gt;0,G39+1,""))</f>
        <v>#NAME?</v>
      </c>
      <c r="J39" s="418" t="s">
        <v>390</v>
      </c>
      <c r="K39" s="418" t="e">
        <f>IF(WEEKDAY(DATEVALUE(Month1&amp;" 1, "&amp;Year1))=COLUMN(#REF!),1,IF(LEN(I39)&gt;0,I39+1,""))</f>
        <v>#NAME?</v>
      </c>
      <c r="L39" s="418" t="s">
        <v>391</v>
      </c>
      <c r="M39" s="418" t="e">
        <f>IF(WEEKDAY(DATEVALUE(Month1&amp;" 1, "&amp;Year1))=COLUMN(#REF!),1,IF(LEN(K39)&gt;0,K39+1,""))</f>
        <v>#NAME?</v>
      </c>
      <c r="N39" s="422" t="s">
        <v>392</v>
      </c>
      <c r="O39" s="422" t="e">
        <f>IF(WEEKDAY(DATEVALUE(Month1&amp;" 1, "&amp;Year1))=COLUMN(#REF!),1,IF(LEN(M39)&gt;0,M39+1,""))</f>
        <v>#NAME?</v>
      </c>
      <c r="P39" s="422" t="s">
        <v>393</v>
      </c>
      <c r="Q39" s="422"/>
      <c r="R39" s="210" t="s">
        <v>409</v>
      </c>
    </row>
    <row r="40" spans="1:75" ht="19.5" customHeight="1">
      <c r="A40" s="172"/>
      <c r="B40" s="198" t="s">
        <v>394</v>
      </c>
      <c r="C40" s="199"/>
      <c r="D40" s="200"/>
      <c r="E40" s="201"/>
      <c r="F40" s="409"/>
      <c r="G40" s="410"/>
      <c r="H40" s="201"/>
      <c r="I40" s="202"/>
      <c r="J40" s="201"/>
      <c r="K40" s="202"/>
      <c r="L40" s="201"/>
      <c r="M40" s="202"/>
      <c r="N40" s="199"/>
      <c r="O40" s="200"/>
      <c r="P40" s="203">
        <v>1</v>
      </c>
      <c r="Q40" s="203"/>
      <c r="R40" s="211" t="s">
        <v>408</v>
      </c>
    </row>
    <row r="41" spans="1:75" ht="19.5" customHeight="1">
      <c r="A41" s="171"/>
      <c r="B41" s="194" t="s">
        <v>395</v>
      </c>
      <c r="C41" s="412"/>
      <c r="D41" s="414"/>
      <c r="E41" s="412"/>
      <c r="F41" s="413"/>
      <c r="G41" s="414"/>
      <c r="H41" s="412"/>
      <c r="I41" s="414"/>
      <c r="J41" s="412"/>
      <c r="K41" s="414"/>
      <c r="L41" s="412"/>
      <c r="M41" s="414"/>
      <c r="N41" s="412"/>
      <c r="O41" s="414"/>
      <c r="P41" s="423"/>
      <c r="Q41" s="423"/>
      <c r="R41" s="214"/>
    </row>
    <row r="42" spans="1:75" ht="19.5" customHeight="1">
      <c r="A42" s="171"/>
      <c r="B42" s="194" t="s">
        <v>669</v>
      </c>
      <c r="C42" s="195"/>
      <c r="D42" s="196"/>
      <c r="E42" s="195"/>
      <c r="F42" s="407"/>
      <c r="G42" s="408"/>
      <c r="H42" s="195"/>
      <c r="I42" s="196"/>
      <c r="J42" s="195"/>
      <c r="K42" s="196"/>
      <c r="L42" s="195"/>
      <c r="M42" s="196"/>
      <c r="N42" s="195"/>
      <c r="O42" s="196"/>
      <c r="P42" s="195"/>
      <c r="Q42" s="196"/>
      <c r="R42" s="215"/>
    </row>
    <row r="43" spans="1:75" ht="19.5" customHeight="1">
      <c r="A43" s="173"/>
      <c r="B43" s="212" t="s">
        <v>396</v>
      </c>
      <c r="C43" s="431">
        <f>IF(C42=0,0,D42-C42-TIME(1,0,0))</f>
        <v>0</v>
      </c>
      <c r="D43" s="431"/>
      <c r="E43" s="432">
        <f>IF(E42=0,0,G42-E42-TIME(1,0,0))</f>
        <v>0</v>
      </c>
      <c r="F43" s="433"/>
      <c r="G43" s="434"/>
      <c r="H43" s="431">
        <f>IF(H42=0,0,I42-H42-TIME(1,0,0))</f>
        <v>0</v>
      </c>
      <c r="I43" s="431"/>
      <c r="J43" s="431">
        <f>IF(J42=0,0,K42-J42-TIME(1,0,0))</f>
        <v>0</v>
      </c>
      <c r="K43" s="431"/>
      <c r="L43" s="431">
        <f>IF(L42=0,0,M42-L42-TIME(1,0,0))</f>
        <v>0</v>
      </c>
      <c r="M43" s="431"/>
      <c r="N43" s="431">
        <f>IF(N42=0,0,O42-N42-TIME(1,0,0))</f>
        <v>0</v>
      </c>
      <c r="O43" s="431"/>
      <c r="P43" s="431">
        <f>IF(P42=0,0,Q42-P42-TIME(1,0,0))</f>
        <v>0</v>
      </c>
      <c r="Q43" s="431"/>
      <c r="R43" s="213">
        <f>SUM(C43:O43)</f>
        <v>0</v>
      </c>
    </row>
    <row r="44" spans="1:75" ht="19.5" customHeight="1">
      <c r="A44" s="172"/>
      <c r="B44" s="198" t="s">
        <v>394</v>
      </c>
      <c r="C44" s="203">
        <v>2</v>
      </c>
      <c r="D44" s="203"/>
      <c r="E44" s="203">
        <f>C44+1</f>
        <v>3</v>
      </c>
      <c r="F44" s="203"/>
      <c r="G44" s="203"/>
      <c r="H44" s="203">
        <f>E44+1</f>
        <v>4</v>
      </c>
      <c r="I44" s="203"/>
      <c r="J44" s="203">
        <f>H44+1</f>
        <v>5</v>
      </c>
      <c r="K44" s="203"/>
      <c r="L44" s="203">
        <f>J44+1</f>
        <v>6</v>
      </c>
      <c r="M44" s="203"/>
      <c r="N44" s="205">
        <f>L44+1</f>
        <v>7</v>
      </c>
      <c r="O44" s="205"/>
      <c r="P44" s="205">
        <v>8</v>
      </c>
      <c r="Q44" s="205"/>
      <c r="R44" s="204"/>
    </row>
    <row r="45" spans="1:75" ht="19.5" customHeight="1">
      <c r="A45" s="171"/>
      <c r="B45" s="194" t="s">
        <v>395</v>
      </c>
      <c r="C45" s="411" t="s">
        <v>397</v>
      </c>
      <c r="D45" s="411"/>
      <c r="E45" s="412" t="s">
        <v>397</v>
      </c>
      <c r="F45" s="413"/>
      <c r="G45" s="414"/>
      <c r="H45" s="411" t="s">
        <v>397</v>
      </c>
      <c r="I45" s="411"/>
      <c r="J45" s="411" t="s">
        <v>397</v>
      </c>
      <c r="K45" s="411"/>
      <c r="L45" s="411" t="s">
        <v>397</v>
      </c>
      <c r="M45" s="411"/>
      <c r="N45" s="411"/>
      <c r="O45" s="411"/>
      <c r="P45" s="411" t="s">
        <v>819</v>
      </c>
      <c r="Q45" s="411"/>
      <c r="R45" s="214"/>
    </row>
    <row r="46" spans="1:75" ht="19.5" customHeight="1">
      <c r="A46" s="171"/>
      <c r="B46" s="194" t="s">
        <v>669</v>
      </c>
      <c r="C46" s="195">
        <v>0.29166666666666669</v>
      </c>
      <c r="D46" s="196">
        <v>0.72916666666666663</v>
      </c>
      <c r="E46" s="195">
        <v>0.29166666666666669</v>
      </c>
      <c r="F46" s="401">
        <v>0.72916666666666663</v>
      </c>
      <c r="G46" s="402"/>
      <c r="H46" s="195">
        <v>0.29166666666666669</v>
      </c>
      <c r="I46" s="196">
        <v>0.72916666666666663</v>
      </c>
      <c r="J46" s="195">
        <v>0.29166666666666669</v>
      </c>
      <c r="K46" s="196">
        <v>0.72916666666666663</v>
      </c>
      <c r="L46" s="195">
        <v>0.29166666666666669</v>
      </c>
      <c r="M46" s="196">
        <v>0.72916666666666663</v>
      </c>
      <c r="N46" s="195"/>
      <c r="O46" s="196"/>
      <c r="P46" s="195">
        <v>0.33333333333333331</v>
      </c>
      <c r="Q46" s="196">
        <v>0.70833333333333337</v>
      </c>
      <c r="R46" s="215"/>
      <c r="S46" s="175"/>
      <c r="T46" s="166"/>
    </row>
    <row r="47" spans="1:75" ht="19.5" customHeight="1">
      <c r="A47" s="173"/>
      <c r="B47" s="212" t="s">
        <v>396</v>
      </c>
      <c r="C47" s="431">
        <f>IF(C46=0,0,D46-C46-TIME(1,0,0))</f>
        <v>0.39583333333333326</v>
      </c>
      <c r="D47" s="431"/>
      <c r="E47" s="432">
        <f>IF(E46=0,0,F46-E46-TIME(1,0,0))</f>
        <v>0.39583333333333326</v>
      </c>
      <c r="F47" s="433"/>
      <c r="G47" s="434"/>
      <c r="H47" s="431">
        <f>IF(H46=0,0,I46-H46-TIME(1,0,0))</f>
        <v>0.39583333333333326</v>
      </c>
      <c r="I47" s="431"/>
      <c r="J47" s="431">
        <f>IF(J46=0,0,K46-J46-TIME(1,0,0))</f>
        <v>0.39583333333333326</v>
      </c>
      <c r="K47" s="431"/>
      <c r="L47" s="431">
        <f>IF(L46=0,0,M46-L46-TIME(1,0,0))</f>
        <v>0.39583333333333326</v>
      </c>
      <c r="M47" s="431"/>
      <c r="N47" s="431">
        <f>IF(N46=0,0,O46-N46-TIME(1,0,0))</f>
        <v>0</v>
      </c>
      <c r="O47" s="431"/>
      <c r="P47" s="431">
        <f>IF(P46=0,0,Q46-P46-TIME(1,0,0))</f>
        <v>0.33333333333333337</v>
      </c>
      <c r="Q47" s="431"/>
      <c r="R47" s="213">
        <f>SUM(C47:Q47)</f>
        <v>2.3124999999999996</v>
      </c>
      <c r="S47" s="245"/>
      <c r="T47" s="162"/>
      <c r="U47" s="197"/>
    </row>
    <row r="48" spans="1:75" ht="19.5" customHeight="1">
      <c r="A48" s="172"/>
      <c r="B48" s="198" t="s">
        <v>394</v>
      </c>
      <c r="C48" s="203">
        <v>9</v>
      </c>
      <c r="D48" s="203"/>
      <c r="E48" s="203">
        <f>C48+1</f>
        <v>10</v>
      </c>
      <c r="F48" s="203"/>
      <c r="G48" s="203"/>
      <c r="H48" s="203">
        <f>E48+1</f>
        <v>11</v>
      </c>
      <c r="I48" s="203"/>
      <c r="J48" s="203">
        <f>H48+1</f>
        <v>12</v>
      </c>
      <c r="K48" s="203"/>
      <c r="L48" s="203">
        <f>J48+1</f>
        <v>13</v>
      </c>
      <c r="M48" s="203"/>
      <c r="N48" s="205">
        <f>L48+1</f>
        <v>14</v>
      </c>
      <c r="O48" s="205"/>
      <c r="P48" s="205">
        <v>15</v>
      </c>
      <c r="Q48" s="205"/>
      <c r="R48" s="204"/>
    </row>
    <row r="49" spans="1:21" ht="19.5" customHeight="1">
      <c r="A49" s="171"/>
      <c r="B49" s="194" t="s">
        <v>395</v>
      </c>
      <c r="C49" s="411" t="s">
        <v>397</v>
      </c>
      <c r="D49" s="411"/>
      <c r="E49" s="412" t="s">
        <v>397</v>
      </c>
      <c r="F49" s="413"/>
      <c r="G49" s="414"/>
      <c r="H49" s="411" t="s">
        <v>397</v>
      </c>
      <c r="I49" s="411"/>
      <c r="J49" s="415" t="s">
        <v>399</v>
      </c>
      <c r="K49" s="415"/>
      <c r="L49" s="411" t="s">
        <v>397</v>
      </c>
      <c r="M49" s="411"/>
      <c r="N49" s="411"/>
      <c r="O49" s="411"/>
      <c r="P49" s="415" t="s">
        <v>400</v>
      </c>
      <c r="Q49" s="415"/>
      <c r="R49" s="214"/>
    </row>
    <row r="50" spans="1:21" ht="19.5" customHeight="1">
      <c r="A50" s="171"/>
      <c r="B50" s="194" t="s">
        <v>669</v>
      </c>
      <c r="C50" s="195">
        <v>0.29166666666666669</v>
      </c>
      <c r="D50" s="196">
        <v>0.72916666666666663</v>
      </c>
      <c r="E50" s="195">
        <v>0.29166666666666669</v>
      </c>
      <c r="F50" s="401">
        <v>0.72916666666666663</v>
      </c>
      <c r="G50" s="402"/>
      <c r="H50" s="195">
        <v>0.29166666666666669</v>
      </c>
      <c r="I50" s="196">
        <v>0.72916666666666663</v>
      </c>
      <c r="J50" s="195"/>
      <c r="K50" s="196"/>
      <c r="L50" s="195">
        <v>0.29166666666666669</v>
      </c>
      <c r="M50" s="196">
        <v>0.72916666666666663</v>
      </c>
      <c r="N50" s="195"/>
      <c r="O50" s="196"/>
      <c r="P50" s="195">
        <v>0.29166666666666669</v>
      </c>
      <c r="Q50" s="196">
        <v>0.72916666666666663</v>
      </c>
      <c r="R50" s="215"/>
    </row>
    <row r="51" spans="1:21" ht="19.5" customHeight="1">
      <c r="A51" s="173"/>
      <c r="B51" s="212" t="s">
        <v>396</v>
      </c>
      <c r="C51" s="431">
        <f>IF(C50=0,0,D50-C50-TIME(1,0,0))</f>
        <v>0.39583333333333326</v>
      </c>
      <c r="D51" s="431"/>
      <c r="E51" s="432">
        <f>IF(E50=0,0,F50-E50-TIME(1,0,0))</f>
        <v>0.39583333333333326</v>
      </c>
      <c r="F51" s="433"/>
      <c r="G51" s="434"/>
      <c r="H51" s="431">
        <f>IF(H50=0,0,I50-H50-TIME(1,0,0))</f>
        <v>0.39583333333333326</v>
      </c>
      <c r="I51" s="431"/>
      <c r="J51" s="431">
        <f>IF(J50=0,0,K50-J50-TIME(1,0,0))</f>
        <v>0</v>
      </c>
      <c r="K51" s="431"/>
      <c r="L51" s="431">
        <f>IF(L50=0,0,M50-L50-TIME(1,0,0))</f>
        <v>0.39583333333333326</v>
      </c>
      <c r="M51" s="431"/>
      <c r="N51" s="431">
        <f>IF(N50=0,0,O50-N50-TIME(1,0,0))</f>
        <v>0</v>
      </c>
      <c r="O51" s="431"/>
      <c r="P51" s="431">
        <f>IF(P50=0,0,Q50-P50-TIME(1,0,0))</f>
        <v>0.39583333333333326</v>
      </c>
      <c r="Q51" s="431"/>
      <c r="R51" s="213">
        <f>SUM(C51:Q51)</f>
        <v>1.9791666666666663</v>
      </c>
      <c r="S51" s="175"/>
      <c r="T51" s="175"/>
    </row>
    <row r="52" spans="1:21" ht="19.5" customHeight="1">
      <c r="A52" s="172"/>
      <c r="B52" s="198" t="s">
        <v>394</v>
      </c>
      <c r="C52" s="203">
        <v>16</v>
      </c>
      <c r="D52" s="203"/>
      <c r="E52" s="203">
        <f>C52+1</f>
        <v>17</v>
      </c>
      <c r="F52" s="203"/>
      <c r="G52" s="203"/>
      <c r="H52" s="203">
        <f>E52+1</f>
        <v>18</v>
      </c>
      <c r="I52" s="203"/>
      <c r="J52" s="203">
        <f>H52+1</f>
        <v>19</v>
      </c>
      <c r="K52" s="203"/>
      <c r="L52" s="203">
        <f>J52+1</f>
        <v>20</v>
      </c>
      <c r="M52" s="203"/>
      <c r="N52" s="205">
        <f>L52+1</f>
        <v>21</v>
      </c>
      <c r="O52" s="205"/>
      <c r="P52" s="205">
        <v>22</v>
      </c>
      <c r="Q52" s="205"/>
      <c r="R52" s="204"/>
    </row>
    <row r="53" spans="1:21" ht="19.5" customHeight="1">
      <c r="A53" s="171"/>
      <c r="B53" s="194" t="s">
        <v>395</v>
      </c>
      <c r="C53" s="415" t="s">
        <v>423</v>
      </c>
      <c r="D53" s="415"/>
      <c r="E53" s="435" t="s">
        <v>821</v>
      </c>
      <c r="F53" s="436"/>
      <c r="G53" s="437"/>
      <c r="H53" s="411" t="s">
        <v>397</v>
      </c>
      <c r="I53" s="411"/>
      <c r="J53" s="411" t="s">
        <v>397</v>
      </c>
      <c r="K53" s="411"/>
      <c r="L53" s="411" t="s">
        <v>397</v>
      </c>
      <c r="M53" s="411"/>
      <c r="N53" s="411"/>
      <c r="O53" s="411"/>
      <c r="P53" s="411" t="s">
        <v>819</v>
      </c>
      <c r="Q53" s="411"/>
      <c r="R53" s="214"/>
    </row>
    <row r="54" spans="1:21" ht="19.5" customHeight="1">
      <c r="A54" s="171"/>
      <c r="B54" s="194" t="s">
        <v>669</v>
      </c>
      <c r="C54" s="216"/>
      <c r="D54" s="216"/>
      <c r="E54" s="195">
        <v>0.29166666666666669</v>
      </c>
      <c r="F54" s="401">
        <v>0.72916666666666663</v>
      </c>
      <c r="G54" s="402"/>
      <c r="H54" s="195">
        <v>0.29166666666666669</v>
      </c>
      <c r="I54" s="196">
        <v>0.72916666666666663</v>
      </c>
      <c r="J54" s="195">
        <v>0.29166666666666669</v>
      </c>
      <c r="K54" s="196">
        <v>0.72916666666666663</v>
      </c>
      <c r="L54" s="195">
        <v>0.29166666666666669</v>
      </c>
      <c r="M54" s="196">
        <v>0.72916666666666663</v>
      </c>
      <c r="N54" s="195"/>
      <c r="O54" s="196"/>
      <c r="P54" s="195">
        <v>0.33333333333333331</v>
      </c>
      <c r="Q54" s="196">
        <v>0.70833333333333337</v>
      </c>
      <c r="R54" s="215"/>
    </row>
    <row r="55" spans="1:21" ht="19.5" customHeight="1">
      <c r="A55" s="173"/>
      <c r="B55" s="212" t="s">
        <v>396</v>
      </c>
      <c r="C55" s="431">
        <f>IF(C54=0,0,D54-C54-TIME(1,0,0))</f>
        <v>0</v>
      </c>
      <c r="D55" s="431"/>
      <c r="E55" s="432">
        <f>IF(E54=0,0,F54-E54-TIME(1,0,0))</f>
        <v>0.39583333333333326</v>
      </c>
      <c r="F55" s="433"/>
      <c r="G55" s="434"/>
      <c r="H55" s="431">
        <f>IF(H54=0,0,I54-H54-TIME(1,0,0))</f>
        <v>0.39583333333333326</v>
      </c>
      <c r="I55" s="431"/>
      <c r="J55" s="431">
        <f>IF(J54=0,0,K54-J54-TIME(1,0,0))</f>
        <v>0.39583333333333326</v>
      </c>
      <c r="K55" s="431"/>
      <c r="L55" s="431">
        <f>IF(L54=0,0,M54-L54-TIME(1,0,0))</f>
        <v>0.39583333333333326</v>
      </c>
      <c r="M55" s="431"/>
      <c r="N55" s="431">
        <f>IF(N54=0,0,O54-N54-TIME(1,0,0))</f>
        <v>0</v>
      </c>
      <c r="O55" s="431"/>
      <c r="P55" s="431">
        <f>IF(P54=0,0,Q54-P54-TIME(1,0,0))</f>
        <v>0.33333333333333337</v>
      </c>
      <c r="Q55" s="431"/>
      <c r="R55" s="213">
        <f>SUM(C55:Q55)</f>
        <v>1.9166666666666665</v>
      </c>
    </row>
    <row r="56" spans="1:21" ht="19.5" customHeight="1">
      <c r="A56" s="172"/>
      <c r="B56" s="198" t="s">
        <v>394</v>
      </c>
      <c r="C56" s="203">
        <v>23</v>
      </c>
      <c r="D56" s="203"/>
      <c r="E56" s="203">
        <v>24</v>
      </c>
      <c r="F56" s="203"/>
      <c r="G56" s="203"/>
      <c r="H56" s="206">
        <v>25</v>
      </c>
      <c r="I56" s="206"/>
      <c r="J56" s="206">
        <v>26</v>
      </c>
      <c r="K56" s="206"/>
      <c r="L56" s="206">
        <v>27</v>
      </c>
      <c r="M56" s="206"/>
      <c r="N56" s="205">
        <v>28</v>
      </c>
      <c r="O56" s="205"/>
      <c r="P56" s="205">
        <v>29</v>
      </c>
      <c r="Q56" s="205"/>
      <c r="R56" s="204"/>
    </row>
    <row r="57" spans="1:21" ht="19.5" customHeight="1">
      <c r="A57" s="171"/>
      <c r="B57" s="194" t="s">
        <v>395</v>
      </c>
      <c r="C57" s="411" t="s">
        <v>397</v>
      </c>
      <c r="D57" s="411"/>
      <c r="E57" s="412" t="s">
        <v>397</v>
      </c>
      <c r="F57" s="413"/>
      <c r="G57" s="414"/>
      <c r="H57" s="411" t="s">
        <v>397</v>
      </c>
      <c r="I57" s="411"/>
      <c r="J57" s="411" t="s">
        <v>397</v>
      </c>
      <c r="K57" s="411"/>
      <c r="L57" s="411" t="s">
        <v>397</v>
      </c>
      <c r="M57" s="411"/>
      <c r="N57" s="411"/>
      <c r="O57" s="411"/>
      <c r="P57" s="411"/>
      <c r="Q57" s="411"/>
      <c r="R57" s="214"/>
      <c r="T57" s="175"/>
    </row>
    <row r="58" spans="1:21" ht="19.5" customHeight="1">
      <c r="A58" s="171"/>
      <c r="B58" s="194" t="s">
        <v>669</v>
      </c>
      <c r="C58" s="195">
        <v>0.29166666666666669</v>
      </c>
      <c r="D58" s="196">
        <v>0.72916666666666663</v>
      </c>
      <c r="E58" s="195">
        <v>0.29166666666666669</v>
      </c>
      <c r="F58" s="401">
        <v>0.72916666666666663</v>
      </c>
      <c r="G58" s="402"/>
      <c r="H58" s="195">
        <v>0.29166666666666669</v>
      </c>
      <c r="I58" s="196">
        <v>0.72916666666666663</v>
      </c>
      <c r="J58" s="195">
        <v>0.29166666666666669</v>
      </c>
      <c r="K58" s="196">
        <v>0.72916666666666663</v>
      </c>
      <c r="L58" s="195">
        <v>0.29166666666666669</v>
      </c>
      <c r="M58" s="196">
        <v>0.72916666666666663</v>
      </c>
      <c r="N58" s="195"/>
      <c r="O58" s="196"/>
      <c r="P58" s="195"/>
      <c r="Q58" s="196"/>
      <c r="R58" s="215"/>
    </row>
    <row r="59" spans="1:21" ht="19.5" customHeight="1">
      <c r="A59" s="173"/>
      <c r="B59" s="212" t="s">
        <v>396</v>
      </c>
      <c r="C59" s="431">
        <f>IF(C58=0,0,D58-C58-TIME(1,0,0))</f>
        <v>0.39583333333333326</v>
      </c>
      <c r="D59" s="431"/>
      <c r="E59" s="432">
        <f>IF(E58=0,0,F58-E58-TIME(1,0,0))</f>
        <v>0.39583333333333326</v>
      </c>
      <c r="F59" s="433"/>
      <c r="G59" s="434"/>
      <c r="H59" s="431">
        <f>IF(H58=0,0,I58-H58-TIME(1,0,0))</f>
        <v>0.39583333333333326</v>
      </c>
      <c r="I59" s="431"/>
      <c r="J59" s="431">
        <f>IF(J58=0,0,K58-J58-TIME(1,0,0))</f>
        <v>0.39583333333333326</v>
      </c>
      <c r="K59" s="431"/>
      <c r="L59" s="431">
        <f>IF(L58=0,0,M58-L58-TIME(1,0,0))</f>
        <v>0.39583333333333326</v>
      </c>
      <c r="M59" s="431"/>
      <c r="N59" s="431">
        <f>IF(N58=0,0,O58-N58-TIME(1,0,0))</f>
        <v>0</v>
      </c>
      <c r="O59" s="431"/>
      <c r="P59" s="431">
        <f>IF(P58=0,0,Q58-P58-TIME(1,0,0))</f>
        <v>0</v>
      </c>
      <c r="Q59" s="431"/>
      <c r="R59" s="213">
        <f>SUM(C59:Q59)</f>
        <v>1.9791666666666663</v>
      </c>
    </row>
    <row r="60" spans="1:21" ht="19.5" customHeight="1">
      <c r="A60" s="172"/>
      <c r="B60" s="198" t="s">
        <v>394</v>
      </c>
      <c r="C60" s="201">
        <v>30</v>
      </c>
      <c r="D60" s="202"/>
      <c r="E60" s="207">
        <v>31</v>
      </c>
      <c r="F60" s="409"/>
      <c r="G60" s="410"/>
      <c r="H60" s="208"/>
      <c r="I60" s="209"/>
      <c r="J60" s="208"/>
      <c r="K60" s="209"/>
      <c r="L60" s="208"/>
      <c r="M60" s="209"/>
      <c r="N60" s="208"/>
      <c r="O60" s="209"/>
      <c r="P60" s="201"/>
      <c r="Q60" s="202"/>
      <c r="R60" s="204"/>
    </row>
    <row r="61" spans="1:21" ht="19.5" customHeight="1">
      <c r="A61" s="171"/>
      <c r="B61" s="194" t="s">
        <v>395</v>
      </c>
      <c r="C61" s="411" t="s">
        <v>397</v>
      </c>
      <c r="D61" s="411"/>
      <c r="E61" s="412" t="s">
        <v>397</v>
      </c>
      <c r="F61" s="413"/>
      <c r="G61" s="414"/>
      <c r="H61" s="411"/>
      <c r="I61" s="411"/>
      <c r="J61" s="411"/>
      <c r="K61" s="411"/>
      <c r="L61" s="411"/>
      <c r="M61" s="411"/>
      <c r="N61" s="411"/>
      <c r="O61" s="411"/>
      <c r="P61" s="411"/>
      <c r="Q61" s="411"/>
      <c r="R61" s="214"/>
    </row>
    <row r="62" spans="1:21" ht="19.5" customHeight="1">
      <c r="A62" s="171"/>
      <c r="B62" s="194" t="s">
        <v>669</v>
      </c>
      <c r="C62" s="195">
        <v>0.29166666666666669</v>
      </c>
      <c r="D62" s="196">
        <v>0.72916666666666663</v>
      </c>
      <c r="E62" s="195">
        <v>0.29166666666666669</v>
      </c>
      <c r="F62" s="401">
        <v>0.72916666666666663</v>
      </c>
      <c r="G62" s="402"/>
      <c r="H62" s="195"/>
      <c r="I62" s="196"/>
      <c r="J62" s="195"/>
      <c r="K62" s="196"/>
      <c r="L62" s="195"/>
      <c r="M62" s="196"/>
      <c r="N62" s="195"/>
      <c r="O62" s="196"/>
      <c r="P62" s="195"/>
      <c r="Q62" s="196"/>
      <c r="R62" s="215"/>
      <c r="U62" s="175"/>
    </row>
    <row r="63" spans="1:21" ht="19.5" customHeight="1">
      <c r="A63" s="173"/>
      <c r="B63" s="212" t="s">
        <v>396</v>
      </c>
      <c r="C63" s="431">
        <f>IF(C62=0,0,D62-C62-TIME(1,0,0))</f>
        <v>0.39583333333333326</v>
      </c>
      <c r="D63" s="431"/>
      <c r="E63" s="432">
        <f>IF(E62=0,0,F62-E62-TIME(1,0,0))</f>
        <v>0.39583333333333326</v>
      </c>
      <c r="F63" s="433"/>
      <c r="G63" s="434"/>
      <c r="H63" s="431">
        <f>IF(H62=0,0,I62-H62-TIME(1,0,0))</f>
        <v>0</v>
      </c>
      <c r="I63" s="431"/>
      <c r="J63" s="431">
        <f>IF(J62=0,0,K62-J62-TIME(1,0,0))</f>
        <v>0</v>
      </c>
      <c r="K63" s="431"/>
      <c r="L63" s="431">
        <f>IF(L62=0,0,M62-L62-TIME(1,0,0))</f>
        <v>0</v>
      </c>
      <c r="M63" s="431"/>
      <c r="N63" s="431">
        <f>IF(N62=0,0,O62-N62-TIME(1,0,0))</f>
        <v>0</v>
      </c>
      <c r="O63" s="431"/>
      <c r="P63" s="431">
        <f>IF(P62=0,0,Q62-P62-TIME(1,0,0))</f>
        <v>0</v>
      </c>
      <c r="Q63" s="431"/>
      <c r="R63" s="213">
        <f>SUM(C63:Q63)</f>
        <v>0.79166666666666652</v>
      </c>
      <c r="U63" s="175"/>
    </row>
    <row r="64" spans="1:21" ht="10.5" customHeight="1">
      <c r="A64" s="171"/>
      <c r="B64" s="176"/>
      <c r="C64" s="430"/>
      <c r="D64" s="430"/>
      <c r="E64" s="430"/>
      <c r="F64" s="430"/>
      <c r="G64" s="430"/>
      <c r="H64" s="165"/>
      <c r="I64" s="165"/>
      <c r="J64" s="165"/>
      <c r="K64" s="165"/>
      <c r="L64" s="165"/>
      <c r="M64" s="165"/>
      <c r="N64" s="165"/>
      <c r="O64" s="165"/>
      <c r="P64" s="165"/>
      <c r="Q64" s="165"/>
      <c r="R64" s="174"/>
    </row>
    <row r="65" spans="1:75" customFormat="1" ht="18" customHeight="1">
      <c r="B65" s="280" t="s">
        <v>466</v>
      </c>
      <c r="M65" s="16"/>
      <c r="N65" s="192"/>
      <c r="O65" s="192"/>
      <c r="P65" s="16"/>
      <c r="Q65" s="16"/>
      <c r="S65" s="168"/>
      <c r="BF65" s="139"/>
      <c r="BG65" s="28"/>
      <c r="BH65" s="100"/>
      <c r="BI65" s="100"/>
      <c r="BJ65" s="100"/>
      <c r="BK65" s="100"/>
      <c r="BL65" s="100"/>
      <c r="BM65" s="100"/>
      <c r="BN65" s="100"/>
      <c r="BO65" s="100"/>
      <c r="BP65" s="100"/>
      <c r="BQ65" s="100"/>
      <c r="BR65" s="100"/>
      <c r="BS65" s="100"/>
      <c r="BT65" s="100"/>
      <c r="BU65" s="100"/>
      <c r="BV65" s="100"/>
      <c r="BW65" s="100"/>
    </row>
    <row r="66" spans="1:75" customFormat="1" ht="18" customHeight="1">
      <c r="B66" s="289" t="s">
        <v>670</v>
      </c>
      <c r="M66" s="16"/>
      <c r="N66" s="192"/>
      <c r="O66" s="192"/>
      <c r="P66" s="16"/>
      <c r="Q66" s="16"/>
      <c r="S66" s="168"/>
      <c r="BF66" s="139"/>
      <c r="BG66" s="28"/>
      <c r="BH66" s="100"/>
      <c r="BI66" s="100"/>
      <c r="BJ66" s="100"/>
      <c r="BK66" s="100"/>
      <c r="BL66" s="100"/>
      <c r="BM66" s="100"/>
      <c r="BN66" s="100"/>
      <c r="BO66" s="100"/>
      <c r="BP66" s="100"/>
      <c r="BQ66" s="100"/>
      <c r="BR66" s="100"/>
      <c r="BS66" s="100"/>
      <c r="BT66" s="100"/>
      <c r="BU66" s="100"/>
      <c r="BV66" s="100"/>
      <c r="BW66" s="100"/>
    </row>
    <row r="67" spans="1:75" ht="24.75" customHeight="1">
      <c r="A67" s="171"/>
      <c r="B67" s="278" t="s">
        <v>467</v>
      </c>
      <c r="C67" s="418" t="s">
        <v>387</v>
      </c>
      <c r="D67" s="418" t="e">
        <f>IF(WEEKDAY(DATEVALUE(Month1&amp;" 1, "&amp;Year1))=COLUMN(#REF!),1,IF(LEN(Q67)&gt;0,Q67+1,""))</f>
        <v>#NAME?</v>
      </c>
      <c r="E67" s="419" t="s">
        <v>388</v>
      </c>
      <c r="F67" s="420"/>
      <c r="G67" s="421" t="e">
        <f>IF(WEEKDAY(DATEVALUE(Month1&amp;" 1, "&amp;Year1))=COLUMN(#REF!),1,IF(LEN(D67)&gt;0,D67+1,""))</f>
        <v>#NAME?</v>
      </c>
      <c r="H67" s="418" t="s">
        <v>389</v>
      </c>
      <c r="I67" s="418" t="e">
        <f>IF(WEEKDAY(DATEVALUE(Month1&amp;" 1, "&amp;Year1))=COLUMN(#REF!),1,IF(LEN(G67)&gt;0,G67+1,""))</f>
        <v>#NAME?</v>
      </c>
      <c r="J67" s="418" t="s">
        <v>390</v>
      </c>
      <c r="K67" s="418" t="e">
        <f>IF(WEEKDAY(DATEVALUE(Month1&amp;" 1, "&amp;Year1))=COLUMN(#REF!),1,IF(LEN(I67)&gt;0,I67+1,""))</f>
        <v>#NAME?</v>
      </c>
      <c r="L67" s="418" t="s">
        <v>391</v>
      </c>
      <c r="M67" s="418" t="e">
        <f>IF(WEEKDAY(DATEVALUE(Month1&amp;" 1, "&amp;Year1))=COLUMN(#REF!),1,IF(LEN(K67)&gt;0,K67+1,""))</f>
        <v>#NAME?</v>
      </c>
      <c r="N67" s="422" t="s">
        <v>392</v>
      </c>
      <c r="O67" s="422" t="e">
        <f>IF(WEEKDAY(DATEVALUE(Month1&amp;" 1, "&amp;Year1))=COLUMN(#REF!),1,IF(LEN(M67)&gt;0,M67+1,""))</f>
        <v>#NAME?</v>
      </c>
      <c r="P67" s="422" t="s">
        <v>393</v>
      </c>
      <c r="Q67" s="422"/>
      <c r="R67" s="210" t="s">
        <v>468</v>
      </c>
    </row>
    <row r="68" spans="1:75" ht="19.5" customHeight="1">
      <c r="A68" s="172"/>
      <c r="B68" s="198" t="s">
        <v>469</v>
      </c>
      <c r="C68" s="199"/>
      <c r="D68" s="277"/>
      <c r="E68" s="201"/>
      <c r="F68" s="409"/>
      <c r="G68" s="410"/>
      <c r="H68" s="201"/>
      <c r="I68" s="202"/>
      <c r="J68" s="201"/>
      <c r="K68" s="202"/>
      <c r="L68" s="201"/>
      <c r="M68" s="202"/>
      <c r="N68" s="199"/>
      <c r="O68" s="277"/>
      <c r="P68" s="203">
        <v>1</v>
      </c>
      <c r="Q68" s="203"/>
      <c r="R68" s="211" t="s">
        <v>470</v>
      </c>
    </row>
    <row r="69" spans="1:75" ht="19.5" customHeight="1">
      <c r="A69" s="171"/>
      <c r="B69" s="194" t="s">
        <v>471</v>
      </c>
      <c r="C69" s="412"/>
      <c r="D69" s="414"/>
      <c r="E69" s="412"/>
      <c r="F69" s="413"/>
      <c r="G69" s="414"/>
      <c r="H69" s="412"/>
      <c r="I69" s="414"/>
      <c r="J69" s="412"/>
      <c r="K69" s="414"/>
      <c r="L69" s="412"/>
      <c r="M69" s="414"/>
      <c r="N69" s="412"/>
      <c r="O69" s="414"/>
      <c r="P69" s="423"/>
      <c r="Q69" s="423"/>
      <c r="R69" s="279"/>
    </row>
    <row r="70" spans="1:75" ht="19.5" customHeight="1">
      <c r="A70" s="171"/>
      <c r="B70" s="194" t="s">
        <v>669</v>
      </c>
      <c r="C70" s="195"/>
      <c r="D70" s="196"/>
      <c r="E70" s="195"/>
      <c r="F70" s="407"/>
      <c r="G70" s="408"/>
      <c r="H70" s="195"/>
      <c r="I70" s="196"/>
      <c r="J70" s="195"/>
      <c r="K70" s="196"/>
      <c r="L70" s="195"/>
      <c r="M70" s="196"/>
      <c r="N70" s="195"/>
      <c r="O70" s="196"/>
      <c r="P70" s="195"/>
      <c r="Q70" s="196"/>
      <c r="R70" s="215"/>
    </row>
    <row r="71" spans="1:75" ht="19.5" customHeight="1">
      <c r="A71" s="173"/>
      <c r="B71" s="287" t="s">
        <v>668</v>
      </c>
      <c r="C71" s="403">
        <f>IF(C70=0,0,D70-C70-TIME(1,0,0))</f>
        <v>0</v>
      </c>
      <c r="D71" s="403"/>
      <c r="E71" s="404">
        <f>IF(E70=0,0,G70-E70-TIME(1,0,0))</f>
        <v>0</v>
      </c>
      <c r="F71" s="405"/>
      <c r="G71" s="406"/>
      <c r="H71" s="403">
        <f>IF(H70=0,0,I70-H70-TIME(1,0,0))</f>
        <v>0</v>
      </c>
      <c r="I71" s="403"/>
      <c r="J71" s="403">
        <f>IF(J70=0,0,K70-J70-TIME(1,0,0))</f>
        <v>0</v>
      </c>
      <c r="K71" s="403"/>
      <c r="L71" s="403">
        <f>IF(L70=0,0,M70-L70-TIME(1,0,0))</f>
        <v>0</v>
      </c>
      <c r="M71" s="403"/>
      <c r="N71" s="403">
        <f>IF(N70=0,0,O70-N70-TIME(1,0,0))</f>
        <v>0</v>
      </c>
      <c r="O71" s="403"/>
      <c r="P71" s="403">
        <f>IF(P70=0,0,Q70-P70-TIME(1,0,0))</f>
        <v>0</v>
      </c>
      <c r="Q71" s="403"/>
      <c r="R71" s="288">
        <f>SUM(C71:O71)</f>
        <v>0</v>
      </c>
    </row>
    <row r="72" spans="1:75" ht="19.5" customHeight="1">
      <c r="A72" s="171"/>
      <c r="B72" s="194" t="s">
        <v>472</v>
      </c>
      <c r="C72" s="195"/>
      <c r="D72" s="196"/>
      <c r="E72" s="195"/>
      <c r="F72" s="407"/>
      <c r="G72" s="408"/>
      <c r="H72" s="195"/>
      <c r="I72" s="196"/>
      <c r="J72" s="195"/>
      <c r="K72" s="196"/>
      <c r="L72" s="195"/>
      <c r="M72" s="196"/>
      <c r="N72" s="195"/>
      <c r="O72" s="196"/>
      <c r="P72" s="195"/>
      <c r="Q72" s="196"/>
      <c r="R72" s="215"/>
    </row>
    <row r="73" spans="1:75" ht="19.5" customHeight="1">
      <c r="A73" s="173"/>
      <c r="B73" s="290" t="s">
        <v>473</v>
      </c>
      <c r="C73" s="397">
        <f>IF(C72=0,0,D72-C72-TIME(1,0,0))</f>
        <v>0</v>
      </c>
      <c r="D73" s="397"/>
      <c r="E73" s="398">
        <f>IF(E72=0,0,G72-E72-TIME(1,0,0))</f>
        <v>0</v>
      </c>
      <c r="F73" s="399"/>
      <c r="G73" s="400"/>
      <c r="H73" s="397">
        <f>IF(H72=0,0,I72-H72-TIME(1,0,0))</f>
        <v>0</v>
      </c>
      <c r="I73" s="397"/>
      <c r="J73" s="397">
        <f>IF(J72=0,0,K72-J72-TIME(1,0,0))</f>
        <v>0</v>
      </c>
      <c r="K73" s="397"/>
      <c r="L73" s="397">
        <f>IF(L72=0,0,M72-L72-TIME(1,0,0))</f>
        <v>0</v>
      </c>
      <c r="M73" s="397"/>
      <c r="N73" s="397">
        <f>IF(N72=0,0,O72-N72-TIME(1,0,0))</f>
        <v>0</v>
      </c>
      <c r="O73" s="397"/>
      <c r="P73" s="397">
        <f>IF(P72=0,0,Q72-P72-TIME(1,0,0))</f>
        <v>0</v>
      </c>
      <c r="Q73" s="397"/>
      <c r="R73" s="291">
        <f>SUM(C73:O73)</f>
        <v>0</v>
      </c>
    </row>
    <row r="74" spans="1:75" ht="19.5" customHeight="1">
      <c r="A74" s="172"/>
      <c r="B74" s="198" t="s">
        <v>394</v>
      </c>
      <c r="C74" s="203">
        <v>2</v>
      </c>
      <c r="D74" s="203"/>
      <c r="E74" s="203">
        <f>C74+1</f>
        <v>3</v>
      </c>
      <c r="F74" s="203"/>
      <c r="G74" s="203"/>
      <c r="H74" s="203">
        <f>E74+1</f>
        <v>4</v>
      </c>
      <c r="I74" s="203"/>
      <c r="J74" s="203">
        <f>H74+1</f>
        <v>5</v>
      </c>
      <c r="K74" s="203"/>
      <c r="L74" s="203">
        <f>J74+1</f>
        <v>6</v>
      </c>
      <c r="M74" s="203"/>
      <c r="N74" s="205">
        <f>L74+1</f>
        <v>7</v>
      </c>
      <c r="O74" s="205"/>
      <c r="P74" s="205">
        <v>8</v>
      </c>
      <c r="Q74" s="205"/>
      <c r="R74" s="204"/>
    </row>
    <row r="75" spans="1:75" ht="19.5" customHeight="1">
      <c r="A75" s="171"/>
      <c r="B75" s="194" t="s">
        <v>395</v>
      </c>
      <c r="C75" s="411" t="s">
        <v>397</v>
      </c>
      <c r="D75" s="411"/>
      <c r="E75" s="412" t="s">
        <v>397</v>
      </c>
      <c r="F75" s="413"/>
      <c r="G75" s="414"/>
      <c r="H75" s="411" t="s">
        <v>397</v>
      </c>
      <c r="I75" s="411"/>
      <c r="J75" s="411" t="s">
        <v>397</v>
      </c>
      <c r="K75" s="411"/>
      <c r="L75" s="411" t="s">
        <v>397</v>
      </c>
      <c r="M75" s="411"/>
      <c r="N75" s="411"/>
      <c r="O75" s="411"/>
      <c r="P75" s="411"/>
      <c r="Q75" s="411"/>
      <c r="R75" s="279"/>
    </row>
    <row r="76" spans="1:75" ht="19.5" customHeight="1">
      <c r="A76" s="171"/>
      <c r="B76" s="194" t="s">
        <v>669</v>
      </c>
      <c r="C76" s="195">
        <v>0.29166666666666669</v>
      </c>
      <c r="D76" s="196">
        <v>0.66666666666666663</v>
      </c>
      <c r="E76" s="195">
        <v>0.29166666666666669</v>
      </c>
      <c r="F76" s="401">
        <v>0.66666666666666663</v>
      </c>
      <c r="G76" s="402"/>
      <c r="H76" s="195">
        <v>0.29166666666666669</v>
      </c>
      <c r="I76" s="196">
        <v>0.66666666666666663</v>
      </c>
      <c r="J76" s="195">
        <v>0.29166666666666669</v>
      </c>
      <c r="K76" s="196">
        <v>0.66666666666666663</v>
      </c>
      <c r="L76" s="195">
        <v>0.29166666666666669</v>
      </c>
      <c r="M76" s="196">
        <v>0.66666666666666663</v>
      </c>
      <c r="N76" s="195"/>
      <c r="O76" s="196"/>
      <c r="P76" s="195"/>
      <c r="Q76" s="196"/>
      <c r="R76" s="215"/>
      <c r="T76" s="166"/>
    </row>
    <row r="77" spans="1:75" ht="19.5" customHeight="1">
      <c r="A77" s="173"/>
      <c r="B77" s="287" t="s">
        <v>668</v>
      </c>
      <c r="C77" s="403">
        <f>IF(C76=0,0,D76-C76-TIME(1,0,0))</f>
        <v>0.33333333333333326</v>
      </c>
      <c r="D77" s="403"/>
      <c r="E77" s="404">
        <f>IF(E76=0,0,F76-E76-TIME(1,0,0))</f>
        <v>0.33333333333333326</v>
      </c>
      <c r="F77" s="405"/>
      <c r="G77" s="406"/>
      <c r="H77" s="403">
        <f>IF(H76=0,0,I76-H76-TIME(1,0,0))</f>
        <v>0.33333333333333326</v>
      </c>
      <c r="I77" s="403"/>
      <c r="J77" s="403">
        <f>IF(J76=0,0,K76-J76-TIME(1,0,0))</f>
        <v>0.33333333333333326</v>
      </c>
      <c r="K77" s="403"/>
      <c r="L77" s="403">
        <f>IF(L76=0,0,M76-L76-TIME(1,0,0))</f>
        <v>0.33333333333333326</v>
      </c>
      <c r="M77" s="403"/>
      <c r="N77" s="403">
        <f>IF(N76=0,0,O76-N76-TIME(1,0,0))</f>
        <v>0</v>
      </c>
      <c r="O77" s="403"/>
      <c r="P77" s="416">
        <f>IF(P76=0,0,Q76-P76-TIME(1,0,0))</f>
        <v>0</v>
      </c>
      <c r="Q77" s="417"/>
      <c r="R77" s="288">
        <f>SUM(C77:Q77)</f>
        <v>1.6666666666666663</v>
      </c>
      <c r="S77" s="197"/>
      <c r="T77" s="162"/>
      <c r="U77" s="197"/>
    </row>
    <row r="78" spans="1:75" ht="19.5" customHeight="1">
      <c r="A78" s="171"/>
      <c r="B78" s="194" t="s">
        <v>472</v>
      </c>
      <c r="C78" s="195">
        <v>0.66666666666666663</v>
      </c>
      <c r="D78" s="196">
        <v>0.72916666666666663</v>
      </c>
      <c r="E78" s="195">
        <v>0.66666666666666663</v>
      </c>
      <c r="F78" s="407">
        <v>0.72916666666666663</v>
      </c>
      <c r="G78" s="408"/>
      <c r="H78" s="195">
        <v>0.66666666666666663</v>
      </c>
      <c r="I78" s="196">
        <v>0.72916666666666663</v>
      </c>
      <c r="J78" s="195">
        <v>0.66666666666666663</v>
      </c>
      <c r="K78" s="196">
        <v>0.72916666666666663</v>
      </c>
      <c r="L78" s="195">
        <v>0.66666666666666663</v>
      </c>
      <c r="M78" s="196">
        <v>0.72916666666666663</v>
      </c>
      <c r="N78" s="195"/>
      <c r="O78" s="196"/>
      <c r="P78" s="195"/>
      <c r="Q78" s="196"/>
      <c r="R78" s="215"/>
    </row>
    <row r="79" spans="1:75" ht="19.5" customHeight="1">
      <c r="A79" s="173"/>
      <c r="B79" s="290" t="s">
        <v>473</v>
      </c>
      <c r="C79" s="397">
        <f>D78-C78</f>
        <v>6.25E-2</v>
      </c>
      <c r="D79" s="397"/>
      <c r="E79" s="398">
        <v>6.25E-2</v>
      </c>
      <c r="F79" s="399"/>
      <c r="G79" s="400"/>
      <c r="H79" s="397">
        <f>I78-H78</f>
        <v>6.25E-2</v>
      </c>
      <c r="I79" s="397"/>
      <c r="J79" s="397">
        <f>K78-J78</f>
        <v>6.25E-2</v>
      </c>
      <c r="K79" s="397"/>
      <c r="L79" s="397">
        <f>M78-L78</f>
        <v>6.25E-2</v>
      </c>
      <c r="M79" s="397"/>
      <c r="N79" s="397">
        <f>O78-N78</f>
        <v>0</v>
      </c>
      <c r="O79" s="397"/>
      <c r="P79" s="397">
        <f>Q78-P78</f>
        <v>0</v>
      </c>
      <c r="Q79" s="397"/>
      <c r="R79" s="291">
        <f>SUM(C79:O79)</f>
        <v>0.3125</v>
      </c>
    </row>
    <row r="80" spans="1:75" ht="19.5" customHeight="1">
      <c r="A80" s="172"/>
      <c r="B80" s="198" t="s">
        <v>394</v>
      </c>
      <c r="C80" s="203">
        <v>9</v>
      </c>
      <c r="D80" s="203"/>
      <c r="E80" s="203">
        <f>C80+1</f>
        <v>10</v>
      </c>
      <c r="F80" s="203"/>
      <c r="G80" s="203"/>
      <c r="H80" s="203">
        <f>E80+1</f>
        <v>11</v>
      </c>
      <c r="I80" s="203"/>
      <c r="J80" s="203">
        <f>H80+1</f>
        <v>12</v>
      </c>
      <c r="K80" s="203"/>
      <c r="L80" s="203">
        <f>J80+1</f>
        <v>13</v>
      </c>
      <c r="M80" s="203"/>
      <c r="N80" s="205">
        <f>L80+1</f>
        <v>14</v>
      </c>
      <c r="O80" s="205"/>
      <c r="P80" s="205">
        <v>15</v>
      </c>
      <c r="Q80" s="205"/>
      <c r="R80" s="204"/>
    </row>
    <row r="81" spans="1:20" ht="19.5" customHeight="1">
      <c r="A81" s="171"/>
      <c r="B81" s="194" t="s">
        <v>395</v>
      </c>
      <c r="C81" s="411" t="s">
        <v>397</v>
      </c>
      <c r="D81" s="411"/>
      <c r="E81" s="412" t="s">
        <v>397</v>
      </c>
      <c r="F81" s="413"/>
      <c r="G81" s="414"/>
      <c r="H81" s="411" t="s">
        <v>397</v>
      </c>
      <c r="I81" s="411"/>
      <c r="J81" s="415" t="s">
        <v>474</v>
      </c>
      <c r="K81" s="415"/>
      <c r="L81" s="411" t="s">
        <v>397</v>
      </c>
      <c r="M81" s="411"/>
      <c r="N81" s="411"/>
      <c r="O81" s="411"/>
      <c r="P81" s="415" t="s">
        <v>400</v>
      </c>
      <c r="Q81" s="415"/>
      <c r="R81" s="279"/>
      <c r="S81" s="292"/>
    </row>
    <row r="82" spans="1:20" ht="19.5" customHeight="1">
      <c r="A82" s="171"/>
      <c r="B82" s="194" t="s">
        <v>669</v>
      </c>
      <c r="C82" s="195">
        <v>0.29166666666666669</v>
      </c>
      <c r="D82" s="196">
        <v>0.625</v>
      </c>
      <c r="E82" s="195">
        <v>0.29166666666666669</v>
      </c>
      <c r="F82" s="401">
        <v>0.625</v>
      </c>
      <c r="G82" s="402"/>
      <c r="H82" s="195">
        <v>0.29166666666666669</v>
      </c>
      <c r="I82" s="196">
        <v>0.625</v>
      </c>
      <c r="J82" s="195"/>
      <c r="K82" s="196"/>
      <c r="L82" s="195">
        <v>0.29166666666666669</v>
      </c>
      <c r="M82" s="196">
        <v>0.625</v>
      </c>
      <c r="N82" s="195"/>
      <c r="O82" s="196"/>
      <c r="P82" s="195">
        <v>0.29166666666666669</v>
      </c>
      <c r="Q82" s="196">
        <v>0.625</v>
      </c>
      <c r="R82" s="215"/>
    </row>
    <row r="83" spans="1:20" ht="19.5" customHeight="1">
      <c r="A83" s="173"/>
      <c r="B83" s="287" t="s">
        <v>668</v>
      </c>
      <c r="C83" s="403">
        <f>IF(C82=0,0,D82-C82-TIME(1,0,0))</f>
        <v>0.29166666666666663</v>
      </c>
      <c r="D83" s="403"/>
      <c r="E83" s="404">
        <f>IF(E82=0,0,F82-E82-TIME(1,0,0))</f>
        <v>0.29166666666666663</v>
      </c>
      <c r="F83" s="405"/>
      <c r="G83" s="406"/>
      <c r="H83" s="403">
        <f>IF(H82=0,0,I82-H82-TIME(1,0,0))</f>
        <v>0.29166666666666663</v>
      </c>
      <c r="I83" s="403"/>
      <c r="J83" s="403">
        <f>IF(J82=0,0,K82-J82-TIME(1,0,0))</f>
        <v>0</v>
      </c>
      <c r="K83" s="403"/>
      <c r="L83" s="403">
        <f>IF(L82=0,0,M82-L82-TIME(1,0,0))</f>
        <v>0.29166666666666663</v>
      </c>
      <c r="M83" s="403"/>
      <c r="N83" s="403">
        <f>IF(N82=0,0,O82-N82-TIME(1,0,0))</f>
        <v>0</v>
      </c>
      <c r="O83" s="403"/>
      <c r="P83" s="403">
        <f>IF(P82=0,0,Q82-P82-TIME(1,0,0))</f>
        <v>0.29166666666666663</v>
      </c>
      <c r="Q83" s="403"/>
      <c r="R83" s="288">
        <f>SUM(C83:Q83)</f>
        <v>1.458333333333333</v>
      </c>
      <c r="S83" s="175"/>
      <c r="T83" s="175"/>
    </row>
    <row r="84" spans="1:20" ht="19.5" customHeight="1">
      <c r="A84" s="171"/>
      <c r="B84" s="194" t="s">
        <v>472</v>
      </c>
      <c r="C84" s="195">
        <v>0.70833333333333337</v>
      </c>
      <c r="D84" s="196">
        <v>0.72916666666666663</v>
      </c>
      <c r="E84" s="195">
        <v>0.70833333333333337</v>
      </c>
      <c r="F84" s="407">
        <v>0.72916666666666663</v>
      </c>
      <c r="G84" s="408"/>
      <c r="H84" s="195">
        <v>0.70833333333333337</v>
      </c>
      <c r="I84" s="196">
        <v>0.72916666666666663</v>
      </c>
      <c r="J84" s="195"/>
      <c r="K84" s="196"/>
      <c r="L84" s="195">
        <v>0.70833333333333337</v>
      </c>
      <c r="M84" s="196">
        <v>0.72916666666666663</v>
      </c>
      <c r="N84" s="195"/>
      <c r="O84" s="196"/>
      <c r="P84" s="195"/>
      <c r="Q84" s="196"/>
      <c r="R84" s="215"/>
    </row>
    <row r="85" spans="1:20" ht="19.5" customHeight="1">
      <c r="A85" s="173"/>
      <c r="B85" s="290" t="s">
        <v>473</v>
      </c>
      <c r="C85" s="397">
        <f>D84-C84</f>
        <v>2.0833333333333259E-2</v>
      </c>
      <c r="D85" s="397"/>
      <c r="E85" s="398">
        <f>F84-E84</f>
        <v>2.0833333333333259E-2</v>
      </c>
      <c r="F85" s="399"/>
      <c r="G85" s="400"/>
      <c r="H85" s="397">
        <f>I84-H84</f>
        <v>2.0833333333333259E-2</v>
      </c>
      <c r="I85" s="397"/>
      <c r="J85" s="397">
        <f>K84-J84</f>
        <v>0</v>
      </c>
      <c r="K85" s="397"/>
      <c r="L85" s="397">
        <f>M84-L84</f>
        <v>2.0833333333333259E-2</v>
      </c>
      <c r="M85" s="397"/>
      <c r="N85" s="397">
        <f>O84-N84</f>
        <v>0</v>
      </c>
      <c r="O85" s="397"/>
      <c r="P85" s="397">
        <f>Q84-P84</f>
        <v>0</v>
      </c>
      <c r="Q85" s="397"/>
      <c r="R85" s="291">
        <f>SUM(C85,E85,H85,J85,L85,N85,P85)</f>
        <v>8.3333333333333037E-2</v>
      </c>
      <c r="S85" s="175"/>
    </row>
    <row r="86" spans="1:20" ht="19.5" customHeight="1">
      <c r="A86" s="172"/>
      <c r="B86" s="198" t="s">
        <v>394</v>
      </c>
      <c r="C86" s="203">
        <v>16</v>
      </c>
      <c r="D86" s="203"/>
      <c r="E86" s="203">
        <f>C86+1</f>
        <v>17</v>
      </c>
      <c r="F86" s="203"/>
      <c r="G86" s="203"/>
      <c r="H86" s="203">
        <f>E86+1</f>
        <v>18</v>
      </c>
      <c r="I86" s="203"/>
      <c r="J86" s="203">
        <f>H86+1</f>
        <v>19</v>
      </c>
      <c r="K86" s="203"/>
      <c r="L86" s="203">
        <f>J86+1</f>
        <v>20</v>
      </c>
      <c r="M86" s="203"/>
      <c r="N86" s="205">
        <f>L86+1</f>
        <v>21</v>
      </c>
      <c r="O86" s="205"/>
      <c r="P86" s="205">
        <v>22</v>
      </c>
      <c r="Q86" s="205"/>
      <c r="R86" s="204"/>
    </row>
    <row r="87" spans="1:20" ht="19.5" customHeight="1">
      <c r="A87" s="171"/>
      <c r="B87" s="194" t="s">
        <v>475</v>
      </c>
      <c r="C87" s="415" t="s">
        <v>476</v>
      </c>
      <c r="D87" s="415"/>
      <c r="E87" s="412" t="s">
        <v>477</v>
      </c>
      <c r="F87" s="413"/>
      <c r="G87" s="414"/>
      <c r="H87" s="411" t="s">
        <v>477</v>
      </c>
      <c r="I87" s="411"/>
      <c r="J87" s="411" t="s">
        <v>477</v>
      </c>
      <c r="K87" s="411"/>
      <c r="L87" s="411" t="s">
        <v>477</v>
      </c>
      <c r="M87" s="411"/>
      <c r="N87" s="411"/>
      <c r="O87" s="411"/>
      <c r="P87" s="411" t="s">
        <v>397</v>
      </c>
      <c r="Q87" s="411"/>
      <c r="R87" s="279"/>
    </row>
    <row r="88" spans="1:20" ht="19.5" customHeight="1">
      <c r="A88" s="171"/>
      <c r="B88" s="194" t="s">
        <v>669</v>
      </c>
      <c r="C88" s="216"/>
      <c r="D88" s="216"/>
      <c r="E88" s="195">
        <v>0.29166666666666669</v>
      </c>
      <c r="F88" s="401">
        <v>0.70833333333333337</v>
      </c>
      <c r="G88" s="402"/>
      <c r="H88" s="195">
        <v>0.29166666666666669</v>
      </c>
      <c r="I88" s="196">
        <v>0.70833333333333337</v>
      </c>
      <c r="J88" s="195">
        <v>0.29166666666666669</v>
      </c>
      <c r="K88" s="196">
        <v>0.6875</v>
      </c>
      <c r="L88" s="195">
        <v>0.29166666666666669</v>
      </c>
      <c r="M88" s="196">
        <v>0.6875</v>
      </c>
      <c r="N88" s="195"/>
      <c r="O88" s="196"/>
      <c r="P88" s="195"/>
      <c r="Q88" s="196"/>
      <c r="R88" s="215"/>
    </row>
    <row r="89" spans="1:20" ht="19.5" customHeight="1">
      <c r="A89" s="173"/>
      <c r="B89" s="287" t="s">
        <v>668</v>
      </c>
      <c r="C89" s="403">
        <f>IF(C88=0,0,D88-C88-TIME(1,0,0))</f>
        <v>0</v>
      </c>
      <c r="D89" s="403"/>
      <c r="E89" s="404">
        <f>IF(E88=0,0,F88-E88-TIME(1,0,0))</f>
        <v>0.375</v>
      </c>
      <c r="F89" s="405"/>
      <c r="G89" s="406"/>
      <c r="H89" s="403">
        <f>IF(H88=0,0,I88-H88-TIME(1,0,0))</f>
        <v>0.375</v>
      </c>
      <c r="I89" s="403"/>
      <c r="J89" s="403">
        <f>IF(J88=0,0,K88-J88-TIME(1,0,0))</f>
        <v>0.35416666666666663</v>
      </c>
      <c r="K89" s="403"/>
      <c r="L89" s="403">
        <f>IF(L88=0,0,M88-L88-TIME(1,0,0))</f>
        <v>0.35416666666666663</v>
      </c>
      <c r="M89" s="403"/>
      <c r="N89" s="403">
        <f>IF(N88=0,0,O88-N88-TIME(1,0,0))</f>
        <v>0</v>
      </c>
      <c r="O89" s="403"/>
      <c r="P89" s="403">
        <f>IF(P88=0,0,Q88-P88-TIME(1,0,0))</f>
        <v>0</v>
      </c>
      <c r="Q89" s="403"/>
      <c r="R89" s="288">
        <f>SUM(C89:Q89)</f>
        <v>1.458333333333333</v>
      </c>
    </row>
    <row r="90" spans="1:20" ht="19.5" customHeight="1">
      <c r="A90" s="171"/>
      <c r="B90" s="194" t="s">
        <v>478</v>
      </c>
      <c r="C90" s="195"/>
      <c r="D90" s="196"/>
      <c r="E90" s="195">
        <v>0.70833333333333337</v>
      </c>
      <c r="F90" s="407">
        <v>0.72916666666666663</v>
      </c>
      <c r="G90" s="408"/>
      <c r="H90" s="195">
        <v>0.70833333333333337</v>
      </c>
      <c r="I90" s="196">
        <v>0.72916666666666663</v>
      </c>
      <c r="J90" s="195">
        <v>0.6875</v>
      </c>
      <c r="K90" s="196">
        <v>0.72916666666666663</v>
      </c>
      <c r="L90" s="195">
        <v>0.6875</v>
      </c>
      <c r="M90" s="196">
        <v>0.72916666666666663</v>
      </c>
      <c r="N90" s="195"/>
      <c r="O90" s="196"/>
      <c r="P90" s="195"/>
      <c r="Q90" s="196"/>
      <c r="R90" s="215"/>
    </row>
    <row r="91" spans="1:20" ht="19.5" customHeight="1">
      <c r="A91" s="173"/>
      <c r="B91" s="290" t="s">
        <v>479</v>
      </c>
      <c r="C91" s="397">
        <f>D90-C90</f>
        <v>0</v>
      </c>
      <c r="D91" s="397"/>
      <c r="E91" s="398">
        <f>F90-E90</f>
        <v>2.0833333333333259E-2</v>
      </c>
      <c r="F91" s="399"/>
      <c r="G91" s="400"/>
      <c r="H91" s="397">
        <f>I90-H90</f>
        <v>2.0833333333333259E-2</v>
      </c>
      <c r="I91" s="397"/>
      <c r="J91" s="397">
        <f>K90-J90</f>
        <v>4.166666666666663E-2</v>
      </c>
      <c r="K91" s="397"/>
      <c r="L91" s="397">
        <f>M90-L90</f>
        <v>4.166666666666663E-2</v>
      </c>
      <c r="M91" s="397"/>
      <c r="N91" s="397">
        <f>O90-N90</f>
        <v>0</v>
      </c>
      <c r="O91" s="397"/>
      <c r="P91" s="397">
        <f>Q90-P90</f>
        <v>0</v>
      </c>
      <c r="Q91" s="397"/>
      <c r="R91" s="291">
        <f>SUM(C91:O91)</f>
        <v>0.12499999999999978</v>
      </c>
    </row>
    <row r="92" spans="1:20" ht="19.5" customHeight="1">
      <c r="A92" s="172"/>
      <c r="B92" s="198" t="s">
        <v>480</v>
      </c>
      <c r="C92" s="203">
        <v>23</v>
      </c>
      <c r="D92" s="203"/>
      <c r="E92" s="203">
        <v>24</v>
      </c>
      <c r="F92" s="203"/>
      <c r="G92" s="203"/>
      <c r="H92" s="206">
        <v>25</v>
      </c>
      <c r="I92" s="206"/>
      <c r="J92" s="206">
        <v>26</v>
      </c>
      <c r="K92" s="206"/>
      <c r="L92" s="206">
        <v>27</v>
      </c>
      <c r="M92" s="206"/>
      <c r="N92" s="205">
        <v>28</v>
      </c>
      <c r="O92" s="205"/>
      <c r="P92" s="205">
        <v>29</v>
      </c>
      <c r="Q92" s="205"/>
      <c r="R92" s="204"/>
    </row>
    <row r="93" spans="1:20" ht="19.5" customHeight="1">
      <c r="A93" s="171"/>
      <c r="B93" s="194" t="s">
        <v>475</v>
      </c>
      <c r="C93" s="411" t="s">
        <v>477</v>
      </c>
      <c r="D93" s="411"/>
      <c r="E93" s="412" t="s">
        <v>477</v>
      </c>
      <c r="F93" s="413"/>
      <c r="G93" s="414"/>
      <c r="H93" s="411" t="s">
        <v>477</v>
      </c>
      <c r="I93" s="411"/>
      <c r="J93" s="411" t="s">
        <v>477</v>
      </c>
      <c r="K93" s="411"/>
      <c r="L93" s="411" t="s">
        <v>477</v>
      </c>
      <c r="M93" s="411"/>
      <c r="N93" s="411"/>
      <c r="O93" s="411"/>
      <c r="P93" s="411"/>
      <c r="Q93" s="411"/>
      <c r="R93" s="279"/>
    </row>
    <row r="94" spans="1:20" ht="19.5" customHeight="1">
      <c r="A94" s="171"/>
      <c r="B94" s="194" t="s">
        <v>669</v>
      </c>
      <c r="C94" s="195">
        <v>0.29166666666666669</v>
      </c>
      <c r="D94" s="196">
        <v>0.70833333333333337</v>
      </c>
      <c r="E94" s="195">
        <v>0.29166666666666669</v>
      </c>
      <c r="F94" s="401">
        <v>0.70833333333333337</v>
      </c>
      <c r="G94" s="402"/>
      <c r="H94" s="195">
        <v>0.29166666666666669</v>
      </c>
      <c r="I94" s="196">
        <v>0.70833333333333337</v>
      </c>
      <c r="J94" s="195">
        <v>0.29166666666666669</v>
      </c>
      <c r="K94" s="196">
        <v>0.70833333333333337</v>
      </c>
      <c r="L94" s="195">
        <v>0.29166666666666669</v>
      </c>
      <c r="M94" s="196">
        <v>0.70833333333333337</v>
      </c>
      <c r="N94" s="195"/>
      <c r="O94" s="196"/>
      <c r="P94" s="195"/>
      <c r="Q94" s="196"/>
      <c r="R94" s="215"/>
    </row>
    <row r="95" spans="1:20" ht="19.5" customHeight="1">
      <c r="A95" s="173"/>
      <c r="B95" s="287" t="s">
        <v>668</v>
      </c>
      <c r="C95" s="403">
        <f>IF(C94=0,0,D94-C94-TIME(1,0,0))</f>
        <v>0.375</v>
      </c>
      <c r="D95" s="403"/>
      <c r="E95" s="404">
        <f>IF(E94=0,0,F94-E94-TIME(1,0,0))</f>
        <v>0.375</v>
      </c>
      <c r="F95" s="405"/>
      <c r="G95" s="406"/>
      <c r="H95" s="403">
        <f>IF(H94=0,0,I94-H94-TIME(1,0,0))</f>
        <v>0.375</v>
      </c>
      <c r="I95" s="403"/>
      <c r="J95" s="403">
        <f>IF(J94=0,0,K94-J94-TIME(1,0,0))</f>
        <v>0.375</v>
      </c>
      <c r="K95" s="403"/>
      <c r="L95" s="403">
        <f>IF(L94=0,0,M94-L94-TIME(1,0,0))</f>
        <v>0.375</v>
      </c>
      <c r="M95" s="403"/>
      <c r="N95" s="403">
        <f>IF(N94=0,0,O94-N94-TIME(1,0,0))</f>
        <v>0</v>
      </c>
      <c r="O95" s="403"/>
      <c r="P95" s="403">
        <f>IF(P94=0,0,Q94-P94-TIME(1,0,0))</f>
        <v>0</v>
      </c>
      <c r="Q95" s="403"/>
      <c r="R95" s="288">
        <f>SUM(C95:Q95)</f>
        <v>1.875</v>
      </c>
    </row>
    <row r="96" spans="1:20" ht="19.5" customHeight="1">
      <c r="A96" s="171"/>
      <c r="B96" s="194" t="s">
        <v>478</v>
      </c>
      <c r="C96" s="195">
        <v>0.70833333333333337</v>
      </c>
      <c r="D96" s="196">
        <v>0.72916666666666663</v>
      </c>
      <c r="E96" s="195">
        <v>0.70833333333333337</v>
      </c>
      <c r="F96" s="407">
        <v>0.72916666666666663</v>
      </c>
      <c r="G96" s="408"/>
      <c r="H96" s="195">
        <v>0.70833333333333337</v>
      </c>
      <c r="I96" s="196">
        <v>0.72916666666666663</v>
      </c>
      <c r="J96" s="195">
        <v>0.70833333333333337</v>
      </c>
      <c r="K96" s="196">
        <v>0.72916666666666663</v>
      </c>
      <c r="L96" s="195">
        <v>0.70833333333333337</v>
      </c>
      <c r="M96" s="196">
        <v>0.72916666666666663</v>
      </c>
      <c r="N96" s="195"/>
      <c r="O96" s="196"/>
      <c r="P96" s="195"/>
      <c r="Q96" s="196"/>
      <c r="R96" s="215"/>
    </row>
    <row r="97" spans="1:75" ht="19.5" customHeight="1">
      <c r="A97" s="173"/>
      <c r="B97" s="290" t="s">
        <v>479</v>
      </c>
      <c r="C97" s="397">
        <f>D96-C96</f>
        <v>2.0833333333333259E-2</v>
      </c>
      <c r="D97" s="397"/>
      <c r="E97" s="398">
        <f>F96-E96</f>
        <v>2.0833333333333259E-2</v>
      </c>
      <c r="F97" s="399"/>
      <c r="G97" s="400"/>
      <c r="H97" s="397">
        <f>I96-H96</f>
        <v>2.0833333333333259E-2</v>
      </c>
      <c r="I97" s="397"/>
      <c r="J97" s="397">
        <f>K96-J96</f>
        <v>2.0833333333333259E-2</v>
      </c>
      <c r="K97" s="397"/>
      <c r="L97" s="397">
        <f>M96-L96</f>
        <v>2.0833333333333259E-2</v>
      </c>
      <c r="M97" s="397"/>
      <c r="N97" s="397">
        <f>O96-N96</f>
        <v>0</v>
      </c>
      <c r="O97" s="397"/>
      <c r="P97" s="397">
        <f>Q96-P96</f>
        <v>0</v>
      </c>
      <c r="Q97" s="397"/>
      <c r="R97" s="291">
        <f>SUM(C97:O97)</f>
        <v>0.1041666666666663</v>
      </c>
    </row>
    <row r="98" spans="1:75" ht="19.5" customHeight="1">
      <c r="A98" s="172"/>
      <c r="B98" s="198" t="s">
        <v>480</v>
      </c>
      <c r="C98" s="201">
        <v>30</v>
      </c>
      <c r="D98" s="202"/>
      <c r="E98" s="207">
        <v>31</v>
      </c>
      <c r="F98" s="409"/>
      <c r="G98" s="410"/>
      <c r="H98" s="208"/>
      <c r="I98" s="209"/>
      <c r="J98" s="208"/>
      <c r="K98" s="209"/>
      <c r="L98" s="208"/>
      <c r="M98" s="209"/>
      <c r="N98" s="208"/>
      <c r="O98" s="209"/>
      <c r="P98" s="201"/>
      <c r="Q98" s="202"/>
      <c r="R98" s="204"/>
    </row>
    <row r="99" spans="1:75" ht="19.5" customHeight="1">
      <c r="A99" s="171"/>
      <c r="B99" s="194" t="s">
        <v>475</v>
      </c>
      <c r="C99" s="411" t="s">
        <v>477</v>
      </c>
      <c r="D99" s="411"/>
      <c r="E99" s="412" t="s">
        <v>477</v>
      </c>
      <c r="F99" s="413"/>
      <c r="G99" s="414"/>
      <c r="H99" s="411"/>
      <c r="I99" s="411"/>
      <c r="J99" s="411"/>
      <c r="K99" s="411"/>
      <c r="L99" s="411"/>
      <c r="M99" s="411"/>
      <c r="N99" s="411"/>
      <c r="O99" s="411"/>
      <c r="P99" s="411"/>
      <c r="Q99" s="411"/>
      <c r="R99" s="279"/>
      <c r="S99" s="175"/>
    </row>
    <row r="100" spans="1:75" ht="19.5" customHeight="1">
      <c r="A100" s="171"/>
      <c r="B100" s="194" t="s">
        <v>669</v>
      </c>
      <c r="C100" s="195">
        <v>0.29166666666666669</v>
      </c>
      <c r="D100" s="196">
        <v>0.70833333333333337</v>
      </c>
      <c r="E100" s="195">
        <v>0.29166666666666669</v>
      </c>
      <c r="F100" s="401">
        <v>0.70833333333333337</v>
      </c>
      <c r="G100" s="402"/>
      <c r="H100" s="195"/>
      <c r="I100" s="196"/>
      <c r="J100" s="195"/>
      <c r="K100" s="196"/>
      <c r="L100" s="195"/>
      <c r="M100" s="196"/>
      <c r="N100" s="195"/>
      <c r="O100" s="196"/>
      <c r="P100" s="195"/>
      <c r="Q100" s="196"/>
      <c r="R100" s="215"/>
      <c r="U100" s="175"/>
    </row>
    <row r="101" spans="1:75" ht="19.5" customHeight="1">
      <c r="A101" s="173"/>
      <c r="B101" s="287" t="s">
        <v>481</v>
      </c>
      <c r="C101" s="403">
        <f>IF(C100=0,0,D100-C100-TIME(1,0,0))</f>
        <v>0.375</v>
      </c>
      <c r="D101" s="403"/>
      <c r="E101" s="404">
        <f>IF(E100=0,0,F100-E100-TIME(1,0,0))</f>
        <v>0.375</v>
      </c>
      <c r="F101" s="405"/>
      <c r="G101" s="406"/>
      <c r="H101" s="403">
        <f>IF(H100=0,0,I100-H100-TIME(1,0,0))</f>
        <v>0</v>
      </c>
      <c r="I101" s="403"/>
      <c r="J101" s="403">
        <f>IF(J100=0,0,K100-J100-TIME(1,0,0))</f>
        <v>0</v>
      </c>
      <c r="K101" s="403"/>
      <c r="L101" s="403">
        <f>IF(L100=0,0,M100-L100-TIME(1,0,0))</f>
        <v>0</v>
      </c>
      <c r="M101" s="403"/>
      <c r="N101" s="403">
        <f>IF(N100=0,0,O100-N100-TIME(1,0,0))</f>
        <v>0</v>
      </c>
      <c r="O101" s="403"/>
      <c r="P101" s="403">
        <f>IF(P100=0,0,Q100-P100-TIME(1,0,0))</f>
        <v>0</v>
      </c>
      <c r="Q101" s="403"/>
      <c r="R101" s="288">
        <f>SUM(C101:Q101)</f>
        <v>0.75</v>
      </c>
      <c r="S101" s="175"/>
      <c r="U101" s="175"/>
    </row>
    <row r="102" spans="1:75" ht="19.5" customHeight="1">
      <c r="A102" s="171"/>
      <c r="B102" s="194" t="s">
        <v>478</v>
      </c>
      <c r="C102" s="195">
        <v>0.70833333333333337</v>
      </c>
      <c r="D102" s="196">
        <v>0.72916666666666663</v>
      </c>
      <c r="E102" s="195">
        <v>0.70833333333333337</v>
      </c>
      <c r="F102" s="407">
        <v>0.72916666666666663</v>
      </c>
      <c r="G102" s="408"/>
      <c r="H102" s="195"/>
      <c r="I102" s="196"/>
      <c r="J102" s="195"/>
      <c r="K102" s="196"/>
      <c r="L102" s="195"/>
      <c r="M102" s="196"/>
      <c r="N102" s="195"/>
      <c r="O102" s="196"/>
      <c r="P102" s="195"/>
      <c r="Q102" s="196"/>
      <c r="R102" s="215"/>
    </row>
    <row r="103" spans="1:75" ht="19.5" customHeight="1">
      <c r="A103" s="173"/>
      <c r="B103" s="290" t="s">
        <v>479</v>
      </c>
      <c r="C103" s="397">
        <f>D102-C102</f>
        <v>2.0833333333333259E-2</v>
      </c>
      <c r="D103" s="397"/>
      <c r="E103" s="398">
        <f>F102-E102</f>
        <v>2.0833333333333259E-2</v>
      </c>
      <c r="F103" s="399"/>
      <c r="G103" s="400"/>
      <c r="H103" s="397">
        <f>I102-H102</f>
        <v>0</v>
      </c>
      <c r="I103" s="397"/>
      <c r="J103" s="397">
        <f>K102-J102</f>
        <v>0</v>
      </c>
      <c r="K103" s="397"/>
      <c r="L103" s="397">
        <f>M102-L102</f>
        <v>0</v>
      </c>
      <c r="M103" s="397"/>
      <c r="N103" s="397">
        <f>O102-N102</f>
        <v>0</v>
      </c>
      <c r="O103" s="397"/>
      <c r="P103" s="397">
        <f>Q102-P102</f>
        <v>0</v>
      </c>
      <c r="Q103" s="397"/>
      <c r="R103" s="291">
        <f>SUM(C103:O103)</f>
        <v>4.1666666666666519E-2</v>
      </c>
      <c r="S103" s="175"/>
    </row>
    <row r="104" spans="1:75" ht="12.75" customHeight="1">
      <c r="A104" s="171"/>
      <c r="B104" s="171"/>
      <c r="C104" s="293"/>
      <c r="D104" s="293"/>
      <c r="E104" s="293"/>
      <c r="F104" s="293"/>
      <c r="G104" s="293"/>
      <c r="H104" s="165"/>
      <c r="I104" s="165"/>
      <c r="J104" s="293"/>
      <c r="K104" s="293"/>
      <c r="L104" s="293"/>
      <c r="M104" s="293"/>
      <c r="N104" s="293"/>
      <c r="O104" s="293"/>
      <c r="P104" s="293"/>
      <c r="Q104" s="293"/>
      <c r="R104" s="294"/>
      <c r="S104" s="175"/>
    </row>
    <row r="105" spans="1:75" s="300" customFormat="1" ht="21.75" customHeight="1">
      <c r="A105" s="295"/>
      <c r="B105" s="392" t="s">
        <v>482</v>
      </c>
      <c r="C105" s="392"/>
      <c r="D105" s="392"/>
      <c r="E105" s="392"/>
      <c r="F105" s="392"/>
      <c r="G105" s="392"/>
      <c r="H105" s="296"/>
      <c r="I105" s="297"/>
      <c r="J105" s="297"/>
      <c r="K105" s="297"/>
      <c r="L105" s="297"/>
      <c r="M105" s="297"/>
      <c r="N105" s="297"/>
      <c r="O105" s="298"/>
      <c r="P105" s="297"/>
      <c r="Q105" s="297"/>
      <c r="R105" s="299"/>
    </row>
    <row r="106" spans="1:75" s="300" customFormat="1" ht="12.75" customHeight="1">
      <c r="A106" s="295"/>
      <c r="B106" s="301"/>
      <c r="C106" s="301"/>
      <c r="D106" s="301"/>
      <c r="E106" s="301"/>
      <c r="F106" s="301"/>
      <c r="G106" s="301"/>
      <c r="H106" s="296"/>
      <c r="I106" s="297"/>
      <c r="J106" s="297"/>
      <c r="K106" s="297"/>
      <c r="L106" s="297"/>
      <c r="M106" s="297"/>
      <c r="N106" s="297"/>
      <c r="O106" s="298"/>
      <c r="P106" s="297"/>
      <c r="Q106" s="297"/>
      <c r="R106" s="299"/>
    </row>
    <row r="107" spans="1:75" ht="17.25">
      <c r="A107" s="171"/>
      <c r="B107" s="179" t="s">
        <v>410</v>
      </c>
      <c r="C107" s="161"/>
      <c r="D107" s="161"/>
      <c r="E107" s="161"/>
      <c r="F107" s="177"/>
      <c r="G107" s="161"/>
      <c r="H107" s="165"/>
      <c r="I107" s="165"/>
      <c r="J107" s="165"/>
      <c r="K107" s="165"/>
      <c r="L107" s="165"/>
      <c r="M107" s="165"/>
      <c r="N107" s="165"/>
      <c r="O107" s="165"/>
      <c r="P107" s="165"/>
      <c r="Q107" s="165"/>
      <c r="R107" s="174"/>
    </row>
    <row r="108" spans="1:75" customFormat="1" ht="8.25" customHeight="1">
      <c r="B108" s="179"/>
      <c r="BF108" s="139"/>
      <c r="BG108" s="28"/>
      <c r="BH108" s="100"/>
      <c r="BI108" s="100"/>
      <c r="BJ108" s="100"/>
      <c r="BK108" s="100"/>
      <c r="BL108" s="100"/>
      <c r="BM108" s="100"/>
      <c r="BN108" s="100"/>
      <c r="BO108" s="100"/>
      <c r="BP108" s="100"/>
      <c r="BQ108" s="100"/>
      <c r="BR108" s="100"/>
      <c r="BS108" s="100"/>
      <c r="BT108" s="100"/>
      <c r="BU108" s="100"/>
      <c r="BV108" s="100"/>
      <c r="BW108" s="100"/>
    </row>
    <row r="109" spans="1:75" customFormat="1" ht="14.25" customHeight="1">
      <c r="B109" s="280" t="s">
        <v>483</v>
      </c>
      <c r="S109" s="168"/>
      <c r="BF109" s="139"/>
      <c r="BG109" s="28"/>
      <c r="BH109" s="100"/>
      <c r="BI109" s="100"/>
      <c r="BJ109" s="100"/>
      <c r="BK109" s="100"/>
      <c r="BL109" s="100"/>
      <c r="BM109" s="100"/>
      <c r="BN109" s="100"/>
      <c r="BO109" s="100"/>
      <c r="BP109" s="100"/>
      <c r="BQ109" s="100"/>
      <c r="BR109" s="100"/>
      <c r="BS109" s="100"/>
      <c r="BT109" s="100"/>
      <c r="BU109" s="100"/>
      <c r="BV109" s="100"/>
      <c r="BW109" s="100"/>
    </row>
    <row r="110" spans="1:75">
      <c r="A110" s="171"/>
      <c r="B110" s="227"/>
      <c r="C110" s="228"/>
      <c r="D110" s="228"/>
      <c r="E110" s="228"/>
      <c r="F110" s="228"/>
      <c r="G110" s="228"/>
      <c r="H110" s="229"/>
      <c r="I110" s="229"/>
      <c r="J110" s="229"/>
      <c r="K110" s="229"/>
      <c r="L110" s="229"/>
      <c r="M110" s="229"/>
      <c r="N110" s="229"/>
      <c r="O110" s="229"/>
      <c r="P110" s="229"/>
      <c r="Q110" s="229"/>
      <c r="R110" s="230"/>
    </row>
    <row r="111" spans="1:75">
      <c r="B111" s="231"/>
      <c r="C111" s="167"/>
      <c r="D111" s="167"/>
      <c r="E111" s="167"/>
      <c r="F111" s="167"/>
      <c r="G111" s="167"/>
      <c r="H111" s="167"/>
      <c r="I111" s="167"/>
      <c r="J111" s="167"/>
      <c r="K111" s="167"/>
      <c r="L111" s="167"/>
      <c r="M111" s="167"/>
      <c r="N111" s="167"/>
      <c r="O111" s="167"/>
      <c r="P111" s="167"/>
      <c r="Q111" s="167"/>
      <c r="R111" s="232"/>
    </row>
    <row r="112" spans="1:75">
      <c r="B112" s="231"/>
      <c r="C112" s="167"/>
      <c r="D112" s="167"/>
      <c r="E112" s="167"/>
      <c r="F112" s="167"/>
      <c r="G112" s="167"/>
      <c r="H112" s="167"/>
      <c r="I112" s="167"/>
      <c r="J112" s="167"/>
      <c r="K112" s="167"/>
      <c r="L112" s="167"/>
      <c r="M112" s="167"/>
      <c r="N112" s="167"/>
      <c r="O112" s="167"/>
      <c r="P112" s="167"/>
      <c r="Q112" s="167"/>
      <c r="R112" s="232"/>
    </row>
    <row r="113" spans="1:75">
      <c r="B113" s="231"/>
      <c r="C113" s="167"/>
      <c r="D113" s="167"/>
      <c r="E113" s="167"/>
      <c r="F113" s="167"/>
      <c r="G113" s="167"/>
      <c r="H113" s="167"/>
      <c r="I113" s="167"/>
      <c r="J113" s="167"/>
      <c r="K113" s="167"/>
      <c r="L113" s="167"/>
      <c r="M113" s="167"/>
      <c r="N113" s="167"/>
      <c r="O113" s="167"/>
      <c r="P113" s="167"/>
      <c r="Q113" s="167"/>
      <c r="R113" s="232"/>
    </row>
    <row r="114" spans="1:75">
      <c r="A114" s="171"/>
      <c r="B114" s="233"/>
      <c r="C114" s="178"/>
      <c r="D114" s="178"/>
      <c r="E114" s="178"/>
      <c r="F114" s="178"/>
      <c r="G114" s="178"/>
      <c r="H114" s="234"/>
      <c r="I114" s="234"/>
      <c r="J114" s="234"/>
      <c r="K114" s="234"/>
      <c r="L114" s="234"/>
      <c r="M114" s="234"/>
      <c r="N114" s="234"/>
      <c r="O114" s="234"/>
      <c r="P114" s="234"/>
      <c r="Q114" s="234"/>
      <c r="R114" s="235"/>
    </row>
    <row r="115" spans="1:75">
      <c r="B115" s="231"/>
      <c r="C115" s="167"/>
      <c r="D115" s="167"/>
      <c r="E115" s="167"/>
      <c r="F115" s="167"/>
      <c r="G115" s="167"/>
      <c r="H115" s="167"/>
      <c r="I115" s="167"/>
      <c r="J115" s="167"/>
      <c r="K115" s="167"/>
      <c r="L115" s="167"/>
      <c r="M115" s="167"/>
      <c r="N115" s="167"/>
      <c r="O115" s="167"/>
      <c r="P115" s="167"/>
      <c r="Q115" s="167"/>
      <c r="R115" s="232"/>
    </row>
    <row r="116" spans="1:75">
      <c r="B116" s="231"/>
      <c r="C116" s="167"/>
      <c r="D116" s="167"/>
      <c r="E116" s="167"/>
      <c r="F116" s="167"/>
      <c r="G116" s="167"/>
      <c r="H116" s="167"/>
      <c r="I116" s="167"/>
      <c r="J116" s="167"/>
      <c r="K116" s="167"/>
      <c r="L116" s="167"/>
      <c r="M116" s="167"/>
      <c r="N116" s="167"/>
      <c r="O116" s="167"/>
      <c r="P116" s="167"/>
      <c r="Q116" s="167"/>
      <c r="R116" s="232"/>
    </row>
    <row r="117" spans="1:75">
      <c r="B117" s="236"/>
      <c r="C117" s="237"/>
      <c r="D117" s="237"/>
      <c r="E117" s="237"/>
      <c r="F117" s="237"/>
      <c r="G117" s="237"/>
      <c r="H117" s="237"/>
      <c r="I117" s="237"/>
      <c r="J117" s="237"/>
      <c r="K117" s="237"/>
      <c r="L117" s="237"/>
      <c r="M117" s="237"/>
      <c r="N117" s="237"/>
      <c r="O117" s="237"/>
      <c r="P117" s="237"/>
      <c r="Q117" s="237"/>
      <c r="R117" s="238"/>
    </row>
    <row r="120" spans="1:75" s="83" customFormat="1">
      <c r="A120" s="160"/>
      <c r="B120" s="18" t="s">
        <v>385</v>
      </c>
      <c r="BF120" s="139"/>
      <c r="BG120" s="28"/>
      <c r="BH120" s="100"/>
      <c r="BI120" s="100"/>
      <c r="BJ120" s="100"/>
      <c r="BK120" s="100"/>
      <c r="BL120" s="100"/>
      <c r="BM120" s="100"/>
      <c r="BN120" s="100"/>
      <c r="BO120" s="100"/>
      <c r="BP120" s="100"/>
      <c r="BQ120" s="100"/>
      <c r="BR120" s="100"/>
      <c r="BS120" s="100"/>
      <c r="BT120" s="100"/>
      <c r="BU120" s="100"/>
      <c r="BV120" s="100"/>
      <c r="BW120" s="100"/>
    </row>
    <row r="121" spans="1:75" s="83" customFormat="1">
      <c r="A121" s="100"/>
      <c r="B121" s="100" t="s">
        <v>456</v>
      </c>
      <c r="C121" s="100"/>
      <c r="D121" s="100"/>
      <c r="BF121" s="139"/>
      <c r="BG121" s="28"/>
      <c r="BH121" s="100"/>
      <c r="BI121" s="100"/>
      <c r="BJ121" s="100"/>
      <c r="BK121" s="100"/>
      <c r="BL121" s="100"/>
      <c r="BM121" s="100"/>
      <c r="BN121" s="100"/>
      <c r="BO121" s="100"/>
      <c r="BP121" s="100"/>
      <c r="BQ121" s="100"/>
      <c r="BR121" s="100"/>
      <c r="BS121" s="100"/>
      <c r="BT121" s="100"/>
      <c r="BU121" s="100"/>
      <c r="BV121" s="100"/>
      <c r="BW121" s="100"/>
    </row>
    <row r="122" spans="1:75" s="83" customFormat="1">
      <c r="A122" s="100"/>
      <c r="B122" s="100" t="s">
        <v>457</v>
      </c>
      <c r="C122" s="42"/>
      <c r="D122" s="42"/>
      <c r="BF122" s="139"/>
      <c r="BG122" s="28"/>
      <c r="BH122" s="100"/>
      <c r="BI122" s="100"/>
      <c r="BJ122" s="100"/>
      <c r="BK122" s="100"/>
      <c r="BL122" s="100"/>
      <c r="BM122" s="100"/>
      <c r="BN122" s="100"/>
      <c r="BO122" s="100"/>
      <c r="BP122" s="100"/>
      <c r="BQ122" s="100"/>
      <c r="BR122" s="100"/>
      <c r="BS122" s="100"/>
      <c r="BT122" s="100"/>
      <c r="BU122" s="100"/>
      <c r="BV122" s="100"/>
      <c r="BW122" s="100"/>
    </row>
    <row r="123" spans="1:75" s="83" customFormat="1">
      <c r="A123" s="100"/>
      <c r="B123" s="100" t="s">
        <v>458</v>
      </c>
      <c r="C123" s="42"/>
      <c r="D123" s="42"/>
      <c r="BF123" s="139"/>
      <c r="BG123" s="28"/>
      <c r="BH123" s="100"/>
      <c r="BI123" s="100"/>
      <c r="BJ123" s="100"/>
      <c r="BK123" s="100"/>
      <c r="BL123" s="100"/>
      <c r="BM123" s="100"/>
      <c r="BN123" s="100"/>
      <c r="BO123" s="100"/>
      <c r="BP123" s="100"/>
      <c r="BQ123" s="100"/>
      <c r="BR123" s="100"/>
      <c r="BS123" s="100"/>
      <c r="BT123" s="100"/>
      <c r="BU123" s="100"/>
      <c r="BV123" s="100"/>
      <c r="BW123" s="100"/>
    </row>
    <row r="124" spans="1:75" s="83" customFormat="1">
      <c r="A124" s="100"/>
      <c r="B124" s="18"/>
      <c r="C124" s="42"/>
      <c r="D124" s="42"/>
      <c r="BF124" s="139"/>
      <c r="BG124" s="28"/>
      <c r="BH124" s="100"/>
      <c r="BI124" s="100"/>
      <c r="BJ124" s="100"/>
      <c r="BK124" s="100"/>
      <c r="BL124" s="100"/>
      <c r="BM124" s="100"/>
      <c r="BN124" s="100"/>
      <c r="BO124" s="100"/>
      <c r="BP124" s="100"/>
      <c r="BQ124" s="100"/>
      <c r="BR124" s="100"/>
      <c r="BS124" s="100"/>
      <c r="BT124" s="100"/>
      <c r="BU124" s="100"/>
      <c r="BV124" s="100"/>
      <c r="BW124" s="100"/>
    </row>
    <row r="125" spans="1:75" s="83" customFormat="1">
      <c r="A125" s="100"/>
      <c r="B125" s="18"/>
      <c r="C125" s="42"/>
      <c r="D125" s="42"/>
      <c r="BF125" s="139"/>
      <c r="BG125" s="28"/>
      <c r="BH125" s="100"/>
      <c r="BI125" s="100"/>
      <c r="BJ125" s="100"/>
      <c r="BK125" s="100"/>
      <c r="BL125" s="100"/>
      <c r="BM125" s="100"/>
      <c r="BN125" s="100"/>
      <c r="BO125" s="100"/>
      <c r="BP125" s="100"/>
      <c r="BQ125" s="100"/>
      <c r="BR125" s="100"/>
      <c r="BS125" s="100"/>
      <c r="BT125" s="100"/>
      <c r="BU125" s="100"/>
      <c r="BV125" s="100"/>
      <c r="BW125" s="100"/>
    </row>
    <row r="126" spans="1:75" s="83" customFormat="1">
      <c r="A126" s="100"/>
      <c r="B126" s="100" t="s">
        <v>22</v>
      </c>
      <c r="C126" s="100"/>
      <c r="D126" s="100"/>
      <c r="BF126" s="139"/>
      <c r="BG126" s="28"/>
      <c r="BH126" s="100"/>
      <c r="BI126" s="100"/>
      <c r="BJ126" s="100"/>
      <c r="BK126" s="100"/>
      <c r="BL126" s="100"/>
      <c r="BM126" s="100"/>
      <c r="BN126" s="100"/>
      <c r="BO126" s="100"/>
      <c r="BP126" s="100"/>
      <c r="BQ126" s="100"/>
      <c r="BR126" s="100"/>
      <c r="BS126" s="100"/>
      <c r="BT126" s="100"/>
      <c r="BU126" s="100"/>
      <c r="BV126" s="100"/>
      <c r="BW126" s="100"/>
    </row>
    <row r="127" spans="1:75" s="83" customFormat="1">
      <c r="A127" s="100"/>
      <c r="B127" s="100"/>
      <c r="C127" s="100"/>
      <c r="D127" s="100"/>
      <c r="BF127" s="139"/>
      <c r="BG127" s="28"/>
      <c r="BH127" s="100"/>
      <c r="BI127" s="100"/>
      <c r="BJ127" s="100"/>
      <c r="BK127" s="100"/>
      <c r="BL127" s="100"/>
      <c r="BM127" s="100"/>
      <c r="BN127" s="100"/>
      <c r="BO127" s="100"/>
      <c r="BP127" s="100"/>
      <c r="BQ127" s="100"/>
      <c r="BR127" s="100"/>
      <c r="BS127" s="100"/>
      <c r="BT127" s="100"/>
      <c r="BU127" s="100"/>
      <c r="BV127" s="100"/>
      <c r="BW127" s="100"/>
    </row>
    <row r="128" spans="1:75" s="83" customFormat="1">
      <c r="A128" s="100"/>
      <c r="B128" s="100" t="s">
        <v>63</v>
      </c>
      <c r="C128" s="100"/>
      <c r="D128" s="100"/>
      <c r="BF128" s="139"/>
      <c r="BG128" s="28"/>
      <c r="BH128" s="100"/>
      <c r="BI128" s="100"/>
      <c r="BJ128" s="100"/>
      <c r="BK128" s="100"/>
      <c r="BL128" s="100"/>
      <c r="BM128" s="100"/>
      <c r="BN128" s="100"/>
      <c r="BO128" s="100"/>
      <c r="BP128" s="100"/>
      <c r="BQ128" s="100"/>
      <c r="BR128" s="100"/>
      <c r="BS128" s="100"/>
      <c r="BT128" s="100"/>
      <c r="BU128" s="100"/>
      <c r="BV128" s="100"/>
      <c r="BW128" s="100"/>
    </row>
    <row r="129" spans="1:75" s="83" customFormat="1">
      <c r="A129" s="100"/>
      <c r="B129" s="100"/>
      <c r="C129" s="100"/>
      <c r="D129" s="100"/>
      <c r="BF129" s="139"/>
      <c r="BG129" s="28"/>
      <c r="BH129" s="100"/>
      <c r="BI129" s="100"/>
      <c r="BJ129" s="100"/>
      <c r="BK129" s="100"/>
      <c r="BL129" s="100"/>
      <c r="BM129" s="100"/>
      <c r="BN129" s="100"/>
      <c r="BO129" s="100"/>
      <c r="BP129" s="100"/>
      <c r="BQ129" s="100"/>
      <c r="BR129" s="100"/>
      <c r="BS129" s="100"/>
      <c r="BT129" s="100"/>
      <c r="BU129" s="100"/>
      <c r="BV129" s="100"/>
      <c r="BW129" s="100"/>
    </row>
    <row r="132" spans="1:75">
      <c r="B132" s="495" t="s">
        <v>1463</v>
      </c>
    </row>
    <row r="133" spans="1:75">
      <c r="B133" s="495" t="s">
        <v>1464</v>
      </c>
      <c r="C133" s="495"/>
      <c r="D133" s="495"/>
    </row>
  </sheetData>
  <mergeCells count="262">
    <mergeCell ref="B31:D31"/>
    <mergeCell ref="F32:G32"/>
    <mergeCell ref="F33:G33"/>
    <mergeCell ref="F34:G34"/>
    <mergeCell ref="J39:K39"/>
    <mergeCell ref="P39:Q39"/>
    <mergeCell ref="C41:D41"/>
    <mergeCell ref="E41:G41"/>
    <mergeCell ref="H41:I41"/>
    <mergeCell ref="J41:K41"/>
    <mergeCell ref="L41:M41"/>
    <mergeCell ref="N41:O41"/>
    <mergeCell ref="P41:Q41"/>
    <mergeCell ref="F40:G40"/>
    <mergeCell ref="L39:M39"/>
    <mergeCell ref="N39:O39"/>
    <mergeCell ref="P43:Q43"/>
    <mergeCell ref="C45:D45"/>
    <mergeCell ref="E45:G45"/>
    <mergeCell ref="H45:I45"/>
    <mergeCell ref="J45:K45"/>
    <mergeCell ref="L45:M45"/>
    <mergeCell ref="N45:O45"/>
    <mergeCell ref="P45:Q45"/>
    <mergeCell ref="C43:D43"/>
    <mergeCell ref="E43:G43"/>
    <mergeCell ref="H43:I43"/>
    <mergeCell ref="J43:K43"/>
    <mergeCell ref="L43:M43"/>
    <mergeCell ref="N43:O43"/>
    <mergeCell ref="P47:Q47"/>
    <mergeCell ref="C47:D47"/>
    <mergeCell ref="E47:G47"/>
    <mergeCell ref="H47:I47"/>
    <mergeCell ref="J47:K47"/>
    <mergeCell ref="L47:M47"/>
    <mergeCell ref="N47:O47"/>
    <mergeCell ref="P49:Q49"/>
    <mergeCell ref="C51:D51"/>
    <mergeCell ref="E51:G51"/>
    <mergeCell ref="H51:I51"/>
    <mergeCell ref="J51:K51"/>
    <mergeCell ref="L51:M51"/>
    <mergeCell ref="N51:O51"/>
    <mergeCell ref="P51:Q51"/>
    <mergeCell ref="C49:D49"/>
    <mergeCell ref="E49:G49"/>
    <mergeCell ref="H49:I49"/>
    <mergeCell ref="J49:K49"/>
    <mergeCell ref="L49:M49"/>
    <mergeCell ref="N49:O49"/>
    <mergeCell ref="F50:G50"/>
    <mergeCell ref="P53:Q53"/>
    <mergeCell ref="C55:D55"/>
    <mergeCell ref="E55:G55"/>
    <mergeCell ref="H55:I55"/>
    <mergeCell ref="J55:K55"/>
    <mergeCell ref="L55:M55"/>
    <mergeCell ref="N55:O55"/>
    <mergeCell ref="P55:Q55"/>
    <mergeCell ref="F54:G54"/>
    <mergeCell ref="C53:D53"/>
    <mergeCell ref="E53:G53"/>
    <mergeCell ref="H53:I53"/>
    <mergeCell ref="J53:K53"/>
    <mergeCell ref="L53:M53"/>
    <mergeCell ref="P57:Q57"/>
    <mergeCell ref="C59:D59"/>
    <mergeCell ref="E59:G59"/>
    <mergeCell ref="H59:I59"/>
    <mergeCell ref="J59:K59"/>
    <mergeCell ref="L59:M59"/>
    <mergeCell ref="N59:O59"/>
    <mergeCell ref="P59:Q59"/>
    <mergeCell ref="F58:G58"/>
    <mergeCell ref="C64:G64"/>
    <mergeCell ref="N61:O61"/>
    <mergeCell ref="P61:Q61"/>
    <mergeCell ref="C63:D63"/>
    <mergeCell ref="E63:G63"/>
    <mergeCell ref="H63:I63"/>
    <mergeCell ref="J63:K63"/>
    <mergeCell ref="L63:M63"/>
    <mergeCell ref="N63:O63"/>
    <mergeCell ref="P63:Q63"/>
    <mergeCell ref="F62:G62"/>
    <mergeCell ref="F10:G10"/>
    <mergeCell ref="F9:G9"/>
    <mergeCell ref="N9:O9"/>
    <mergeCell ref="F60:G60"/>
    <mergeCell ref="C61:D61"/>
    <mergeCell ref="E61:G61"/>
    <mergeCell ref="H61:I61"/>
    <mergeCell ref="J61:K61"/>
    <mergeCell ref="L61:M61"/>
    <mergeCell ref="C57:D57"/>
    <mergeCell ref="E57:G57"/>
    <mergeCell ref="H57:I57"/>
    <mergeCell ref="J57:K57"/>
    <mergeCell ref="L57:M57"/>
    <mergeCell ref="N57:O57"/>
    <mergeCell ref="F42:G42"/>
    <mergeCell ref="F46:G46"/>
    <mergeCell ref="N53:O53"/>
    <mergeCell ref="F15:G15"/>
    <mergeCell ref="F16:G16"/>
    <mergeCell ref="G21:G22"/>
    <mergeCell ref="C39:D39"/>
    <mergeCell ref="E39:G39"/>
    <mergeCell ref="H39:I39"/>
    <mergeCell ref="C67:D67"/>
    <mergeCell ref="E67:G67"/>
    <mergeCell ref="H67:I67"/>
    <mergeCell ref="J67:K67"/>
    <mergeCell ref="L67:M67"/>
    <mergeCell ref="N67:O67"/>
    <mergeCell ref="P67:Q67"/>
    <mergeCell ref="F68:G68"/>
    <mergeCell ref="C69:D69"/>
    <mergeCell ref="E69:G69"/>
    <mergeCell ref="H69:I69"/>
    <mergeCell ref="J69:K69"/>
    <mergeCell ref="L69:M69"/>
    <mergeCell ref="N69:O69"/>
    <mergeCell ref="P69:Q69"/>
    <mergeCell ref="F70:G70"/>
    <mergeCell ref="C71:D71"/>
    <mergeCell ref="E71:G71"/>
    <mergeCell ref="H71:I71"/>
    <mergeCell ref="J71:K71"/>
    <mergeCell ref="L71:M71"/>
    <mergeCell ref="N71:O71"/>
    <mergeCell ref="P71:Q71"/>
    <mergeCell ref="F72:G72"/>
    <mergeCell ref="C73:D73"/>
    <mergeCell ref="E73:G73"/>
    <mergeCell ref="H73:I73"/>
    <mergeCell ref="J73:K73"/>
    <mergeCell ref="L73:M73"/>
    <mergeCell ref="N73:O73"/>
    <mergeCell ref="P73:Q73"/>
    <mergeCell ref="C75:D75"/>
    <mergeCell ref="E75:G75"/>
    <mergeCell ref="H75:I75"/>
    <mergeCell ref="J75:K75"/>
    <mergeCell ref="L75:M75"/>
    <mergeCell ref="N75:O75"/>
    <mergeCell ref="P75:Q75"/>
    <mergeCell ref="F76:G76"/>
    <mergeCell ref="C77:D77"/>
    <mergeCell ref="E77:G77"/>
    <mergeCell ref="H77:I77"/>
    <mergeCell ref="J77:K77"/>
    <mergeCell ref="L77:M77"/>
    <mergeCell ref="N77:O77"/>
    <mergeCell ref="P77:Q77"/>
    <mergeCell ref="F78:G78"/>
    <mergeCell ref="C79:D79"/>
    <mergeCell ref="E79:G79"/>
    <mergeCell ref="H79:I79"/>
    <mergeCell ref="J79:K79"/>
    <mergeCell ref="L79:M79"/>
    <mergeCell ref="N79:O79"/>
    <mergeCell ref="P79:Q79"/>
    <mergeCell ref="C81:D81"/>
    <mergeCell ref="E81:G81"/>
    <mergeCell ref="H81:I81"/>
    <mergeCell ref="J81:K81"/>
    <mergeCell ref="L81:M81"/>
    <mergeCell ref="N81:O81"/>
    <mergeCell ref="P81:Q81"/>
    <mergeCell ref="F82:G82"/>
    <mergeCell ref="C83:D83"/>
    <mergeCell ref="E83:G83"/>
    <mergeCell ref="H83:I83"/>
    <mergeCell ref="J83:K83"/>
    <mergeCell ref="L83:M83"/>
    <mergeCell ref="N83:O83"/>
    <mergeCell ref="P83:Q83"/>
    <mergeCell ref="F84:G84"/>
    <mergeCell ref="H89:I89"/>
    <mergeCell ref="J89:K89"/>
    <mergeCell ref="L89:M89"/>
    <mergeCell ref="N89:O89"/>
    <mergeCell ref="P89:Q89"/>
    <mergeCell ref="F90:G90"/>
    <mergeCell ref="C85:D85"/>
    <mergeCell ref="E85:G85"/>
    <mergeCell ref="H85:I85"/>
    <mergeCell ref="J85:K85"/>
    <mergeCell ref="L85:M85"/>
    <mergeCell ref="N85:O85"/>
    <mergeCell ref="P85:Q85"/>
    <mergeCell ref="C87:D87"/>
    <mergeCell ref="E87:G87"/>
    <mergeCell ref="H87:I87"/>
    <mergeCell ref="J87:K87"/>
    <mergeCell ref="L87:M87"/>
    <mergeCell ref="N87:O87"/>
    <mergeCell ref="P87:Q87"/>
    <mergeCell ref="N95:O95"/>
    <mergeCell ref="P95:Q95"/>
    <mergeCell ref="F96:G96"/>
    <mergeCell ref="C91:D91"/>
    <mergeCell ref="E91:G91"/>
    <mergeCell ref="H91:I91"/>
    <mergeCell ref="J91:K91"/>
    <mergeCell ref="L91:M91"/>
    <mergeCell ref="N91:O91"/>
    <mergeCell ref="P91:Q91"/>
    <mergeCell ref="C93:D93"/>
    <mergeCell ref="E93:G93"/>
    <mergeCell ref="H93:I93"/>
    <mergeCell ref="J93:K93"/>
    <mergeCell ref="L93:M93"/>
    <mergeCell ref="N93:O93"/>
    <mergeCell ref="P93:Q93"/>
    <mergeCell ref="N97:O97"/>
    <mergeCell ref="P97:Q97"/>
    <mergeCell ref="F98:G98"/>
    <mergeCell ref="C99:D99"/>
    <mergeCell ref="E99:G99"/>
    <mergeCell ref="H99:I99"/>
    <mergeCell ref="J99:K99"/>
    <mergeCell ref="L99:M99"/>
    <mergeCell ref="N99:O99"/>
    <mergeCell ref="P99:Q99"/>
    <mergeCell ref="N103:O103"/>
    <mergeCell ref="P103:Q103"/>
    <mergeCell ref="F100:G100"/>
    <mergeCell ref="C101:D101"/>
    <mergeCell ref="E101:G101"/>
    <mergeCell ref="H101:I101"/>
    <mergeCell ref="J101:K101"/>
    <mergeCell ref="L101:M101"/>
    <mergeCell ref="N101:O101"/>
    <mergeCell ref="P101:Q101"/>
    <mergeCell ref="F102:G102"/>
    <mergeCell ref="B105:G105"/>
    <mergeCell ref="E31:L31"/>
    <mergeCell ref="B21:B22"/>
    <mergeCell ref="C21:E21"/>
    <mergeCell ref="H21:J21"/>
    <mergeCell ref="C103:D103"/>
    <mergeCell ref="E103:G103"/>
    <mergeCell ref="H103:I103"/>
    <mergeCell ref="J103:K103"/>
    <mergeCell ref="L103:M103"/>
    <mergeCell ref="C97:D97"/>
    <mergeCell ref="E97:G97"/>
    <mergeCell ref="H97:I97"/>
    <mergeCell ref="J97:K97"/>
    <mergeCell ref="L97:M97"/>
    <mergeCell ref="F94:G94"/>
    <mergeCell ref="C95:D95"/>
    <mergeCell ref="E95:G95"/>
    <mergeCell ref="H95:I95"/>
    <mergeCell ref="J95:K95"/>
    <mergeCell ref="L95:M95"/>
    <mergeCell ref="F88:G88"/>
    <mergeCell ref="C89:D89"/>
    <mergeCell ref="E89:G89"/>
  </mergeCells>
  <phoneticPr fontId="6" type="noConversion"/>
  <conditionalFormatting sqref="P47:Q47">
    <cfRule type="cellIs" dxfId="266" priority="60" operator="lessThan">
      <formula>"0시간 00분"</formula>
    </cfRule>
  </conditionalFormatting>
  <conditionalFormatting sqref="C47:R47 C51:R51 C43:R43 P59:R59 C55:R55">
    <cfRule type="cellIs" dxfId="265" priority="59" operator="equal">
      <formula>#REF!</formula>
    </cfRule>
  </conditionalFormatting>
  <conditionalFormatting sqref="E59:G59">
    <cfRule type="cellIs" dxfId="264" priority="58" operator="equal">
      <formula>#REF!</formula>
    </cfRule>
  </conditionalFormatting>
  <conditionalFormatting sqref="C59:D59">
    <cfRule type="cellIs" dxfId="263" priority="57" operator="equal">
      <formula>#REF!</formula>
    </cfRule>
  </conditionalFormatting>
  <conditionalFormatting sqref="H59:I59">
    <cfRule type="cellIs" dxfId="262" priority="56" operator="equal">
      <formula>#REF!</formula>
    </cfRule>
  </conditionalFormatting>
  <conditionalFormatting sqref="J59:K59">
    <cfRule type="cellIs" dxfId="261" priority="55" operator="equal">
      <formula>#REF!</formula>
    </cfRule>
  </conditionalFormatting>
  <conditionalFormatting sqref="L59:M59">
    <cfRule type="cellIs" dxfId="260" priority="54" operator="equal">
      <formula>#REF!</formula>
    </cfRule>
  </conditionalFormatting>
  <conditionalFormatting sqref="N59:O59">
    <cfRule type="cellIs" dxfId="259" priority="53" operator="equal">
      <formula>#REF!</formula>
    </cfRule>
  </conditionalFormatting>
  <conditionalFormatting sqref="P63:Q63">
    <cfRule type="cellIs" dxfId="258" priority="52" operator="equal">
      <formula>#REF!</formula>
    </cfRule>
  </conditionalFormatting>
  <conditionalFormatting sqref="E63:G63">
    <cfRule type="cellIs" dxfId="257" priority="51" operator="equal">
      <formula>#REF!</formula>
    </cfRule>
  </conditionalFormatting>
  <conditionalFormatting sqref="C63:D63">
    <cfRule type="cellIs" dxfId="256" priority="50" operator="equal">
      <formula>#REF!</formula>
    </cfRule>
  </conditionalFormatting>
  <conditionalFormatting sqref="H63:I63">
    <cfRule type="cellIs" dxfId="255" priority="49" operator="equal">
      <formula>#REF!</formula>
    </cfRule>
  </conditionalFormatting>
  <conditionalFormatting sqref="J63:K63">
    <cfRule type="cellIs" dxfId="254" priority="48" operator="equal">
      <formula>#REF!</formula>
    </cfRule>
  </conditionalFormatting>
  <conditionalFormatting sqref="L63:M63">
    <cfRule type="cellIs" dxfId="253" priority="47" operator="equal">
      <formula>#REF!</formula>
    </cfRule>
  </conditionalFormatting>
  <conditionalFormatting sqref="N63:O63">
    <cfRule type="cellIs" dxfId="252" priority="46" operator="equal">
      <formula>#REF!</formula>
    </cfRule>
  </conditionalFormatting>
  <conditionalFormatting sqref="R63">
    <cfRule type="cellIs" dxfId="251" priority="40" operator="equal">
      <formula>#REF!</formula>
    </cfRule>
  </conditionalFormatting>
  <conditionalFormatting sqref="P77:Q77">
    <cfRule type="cellIs" dxfId="250" priority="39" operator="lessThan">
      <formula>"0시간 00분"</formula>
    </cfRule>
  </conditionalFormatting>
  <conditionalFormatting sqref="C77:R77 C83:R83 C71:R71 P95:R95 C89:R89">
    <cfRule type="cellIs" dxfId="249" priority="38" operator="equal">
      <formula>#REF!</formula>
    </cfRule>
  </conditionalFormatting>
  <conditionalFormatting sqref="E95:G95">
    <cfRule type="cellIs" dxfId="248" priority="37" operator="equal">
      <formula>#REF!</formula>
    </cfRule>
  </conditionalFormatting>
  <conditionalFormatting sqref="C95:D95">
    <cfRule type="cellIs" dxfId="247" priority="36" operator="equal">
      <formula>#REF!</formula>
    </cfRule>
  </conditionalFormatting>
  <conditionalFormatting sqref="H95:I95">
    <cfRule type="cellIs" dxfId="246" priority="35" operator="equal">
      <formula>#REF!</formula>
    </cfRule>
  </conditionalFormatting>
  <conditionalFormatting sqref="J95:K95">
    <cfRule type="cellIs" dxfId="245" priority="34" operator="equal">
      <formula>#REF!</formula>
    </cfRule>
  </conditionalFormatting>
  <conditionalFormatting sqref="L95:M95">
    <cfRule type="cellIs" dxfId="244" priority="33" operator="equal">
      <formula>#REF!</formula>
    </cfRule>
  </conditionalFormatting>
  <conditionalFormatting sqref="N95:O95">
    <cfRule type="cellIs" dxfId="243" priority="32" operator="equal">
      <formula>#REF!</formula>
    </cfRule>
  </conditionalFormatting>
  <conditionalFormatting sqref="P101:Q101">
    <cfRule type="cellIs" dxfId="242" priority="31" operator="equal">
      <formula>#REF!</formula>
    </cfRule>
  </conditionalFormatting>
  <conditionalFormatting sqref="E101:G101">
    <cfRule type="cellIs" dxfId="241" priority="30" operator="equal">
      <formula>#REF!</formula>
    </cfRule>
  </conditionalFormatting>
  <conditionalFormatting sqref="C101:D101">
    <cfRule type="cellIs" dxfId="240" priority="29" operator="equal">
      <formula>#REF!</formula>
    </cfRule>
  </conditionalFormatting>
  <conditionalFormatting sqref="H101:I101">
    <cfRule type="cellIs" dxfId="239" priority="28" operator="equal">
      <formula>#REF!</formula>
    </cfRule>
  </conditionalFormatting>
  <conditionalFormatting sqref="J101:K101">
    <cfRule type="cellIs" dxfId="238" priority="27" operator="equal">
      <formula>#REF!</formula>
    </cfRule>
  </conditionalFormatting>
  <conditionalFormatting sqref="L101:M101">
    <cfRule type="cellIs" dxfId="237" priority="26" operator="equal">
      <formula>#REF!</formula>
    </cfRule>
  </conditionalFormatting>
  <conditionalFormatting sqref="N101:O101">
    <cfRule type="cellIs" dxfId="236" priority="25" operator="equal">
      <formula>#REF!</formula>
    </cfRule>
  </conditionalFormatting>
  <conditionalFormatting sqref="R101">
    <cfRule type="cellIs" dxfId="235" priority="24" operator="equal">
      <formula>#REF!</formula>
    </cfRule>
  </conditionalFormatting>
  <conditionalFormatting sqref="C73:R73">
    <cfRule type="cellIs" dxfId="234" priority="23" operator="equal">
      <formula>#REF!</formula>
    </cfRule>
  </conditionalFormatting>
  <conditionalFormatting sqref="C79:R79">
    <cfRule type="cellIs" dxfId="233" priority="22" operator="equal">
      <formula>#REF!</formula>
    </cfRule>
  </conditionalFormatting>
  <conditionalFormatting sqref="E85:G85 R85">
    <cfRule type="cellIs" dxfId="232" priority="21" operator="equal">
      <formula>#REF!</formula>
    </cfRule>
  </conditionalFormatting>
  <conditionalFormatting sqref="R91">
    <cfRule type="cellIs" dxfId="231" priority="20" operator="equal">
      <formula>#REF!</formula>
    </cfRule>
  </conditionalFormatting>
  <conditionalFormatting sqref="H97:R97">
    <cfRule type="cellIs" dxfId="230" priority="19" operator="equal">
      <formula>#REF!</formula>
    </cfRule>
  </conditionalFormatting>
  <conditionalFormatting sqref="H103:R103">
    <cfRule type="cellIs" dxfId="229" priority="18" operator="equal">
      <formula>#REF!</formula>
    </cfRule>
  </conditionalFormatting>
  <conditionalFormatting sqref="E91:G91">
    <cfRule type="cellIs" dxfId="228" priority="17" operator="equal">
      <formula>#REF!</formula>
    </cfRule>
  </conditionalFormatting>
  <conditionalFormatting sqref="E97:G97">
    <cfRule type="cellIs" dxfId="227" priority="16" operator="equal">
      <formula>#REF!</formula>
    </cfRule>
  </conditionalFormatting>
  <conditionalFormatting sqref="C85:D85">
    <cfRule type="cellIs" dxfId="226" priority="15" operator="equal">
      <formula>#REF!</formula>
    </cfRule>
  </conditionalFormatting>
  <conditionalFormatting sqref="H85:I85">
    <cfRule type="cellIs" dxfId="225" priority="14" operator="equal">
      <formula>#REF!</formula>
    </cfRule>
  </conditionalFormatting>
  <conditionalFormatting sqref="J85:K85">
    <cfRule type="cellIs" dxfId="224" priority="13" operator="equal">
      <formula>#REF!</formula>
    </cfRule>
  </conditionalFormatting>
  <conditionalFormatting sqref="L85:M85">
    <cfRule type="cellIs" dxfId="223" priority="12" operator="equal">
      <formula>#REF!</formula>
    </cfRule>
  </conditionalFormatting>
  <conditionalFormatting sqref="N85:O85">
    <cfRule type="cellIs" dxfId="222" priority="11" operator="equal">
      <formula>#REF!</formula>
    </cfRule>
  </conditionalFormatting>
  <conditionalFormatting sqref="P85:Q85">
    <cfRule type="cellIs" dxfId="221" priority="10" operator="equal">
      <formula>#REF!</formula>
    </cfRule>
  </conditionalFormatting>
  <conditionalFormatting sqref="P91:Q91">
    <cfRule type="cellIs" dxfId="220" priority="9" operator="equal">
      <formula>#REF!</formula>
    </cfRule>
  </conditionalFormatting>
  <conditionalFormatting sqref="N91:O91">
    <cfRule type="cellIs" dxfId="219" priority="8" operator="equal">
      <formula>#REF!</formula>
    </cfRule>
  </conditionalFormatting>
  <conditionalFormatting sqref="L91:M91">
    <cfRule type="cellIs" dxfId="218" priority="7" operator="equal">
      <formula>#REF!</formula>
    </cfRule>
  </conditionalFormatting>
  <conditionalFormatting sqref="J91:K91">
    <cfRule type="cellIs" dxfId="217" priority="6" operator="equal">
      <formula>#REF!</formula>
    </cfRule>
  </conditionalFormatting>
  <conditionalFormatting sqref="H91:I91">
    <cfRule type="cellIs" dxfId="216" priority="5" operator="equal">
      <formula>#REF!</formula>
    </cfRule>
  </conditionalFormatting>
  <conditionalFormatting sqref="C91:D91">
    <cfRule type="cellIs" dxfId="215" priority="4" operator="equal">
      <formula>#REF!</formula>
    </cfRule>
  </conditionalFormatting>
  <conditionalFormatting sqref="C97:D97">
    <cfRule type="cellIs" dxfId="214" priority="3" operator="equal">
      <formula>#REF!</formula>
    </cfRule>
  </conditionalFormatting>
  <conditionalFormatting sqref="E103:G103">
    <cfRule type="cellIs" dxfId="213" priority="2" operator="equal">
      <formula>#REF!</formula>
    </cfRule>
  </conditionalFormatting>
  <conditionalFormatting sqref="C103:D103">
    <cfRule type="cellIs" dxfId="212" priority="1" operator="equal">
      <formula>#REF!</formula>
    </cfRule>
  </conditionalFormatting>
  <pageMargins left="0.31496062992125984" right="0.19685039370078741" top="0.55118110236220474" bottom="0.35433070866141736" header="0.31496062992125984" footer="0.31496062992125984"/>
  <pageSetup paperSize="9" scale="52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24"/>
  <sheetViews>
    <sheetView showGridLines="0" topLeftCell="A106" zoomScale="85" zoomScaleNormal="85" workbookViewId="0">
      <selection activeCell="L167" sqref="L167"/>
    </sheetView>
  </sheetViews>
  <sheetFormatPr defaultRowHeight="13.5"/>
  <cols>
    <col min="1" max="1" width="5.88671875" style="160" customWidth="1"/>
    <col min="2" max="2" width="14.21875" style="160" customWidth="1"/>
    <col min="3" max="3" width="13" style="160" customWidth="1"/>
    <col min="4" max="4" width="11.109375" style="160" customWidth="1"/>
    <col min="5" max="5" width="13" style="160" customWidth="1"/>
    <col min="6" max="6" width="2.44140625" style="160" customWidth="1"/>
    <col min="7" max="7" width="11.21875" style="160" customWidth="1"/>
    <col min="8" max="8" width="14" style="160" customWidth="1"/>
    <col min="9" max="9" width="13.44140625" style="160" customWidth="1"/>
    <col min="10" max="10" width="12.21875" style="160" customWidth="1"/>
    <col min="11" max="11" width="13.88671875" style="160" customWidth="1"/>
    <col min="12" max="17" width="12.21875" style="160" customWidth="1"/>
    <col min="18" max="18" width="11.44140625" style="160" customWidth="1"/>
    <col min="19" max="19" width="10.5546875" style="160" bestFit="1" customWidth="1"/>
    <col min="20" max="20" width="23.6640625" style="160" customWidth="1"/>
    <col min="21" max="21" width="11.88671875" style="160" bestFit="1" customWidth="1"/>
    <col min="22" max="16384" width="8.88671875" style="160"/>
  </cols>
  <sheetData>
    <row r="1" spans="2:75" customFormat="1" ht="16.5">
      <c r="B1" s="17" t="s">
        <v>28</v>
      </c>
      <c r="BF1" s="139"/>
      <c r="BG1" s="28"/>
      <c r="BH1" s="100"/>
      <c r="BI1" s="100"/>
      <c r="BJ1" s="100"/>
      <c r="BK1" s="100"/>
      <c r="BL1" s="100"/>
      <c r="BM1" s="100"/>
      <c r="BN1" s="100"/>
      <c r="BO1" s="100"/>
      <c r="BP1" s="100"/>
      <c r="BQ1" s="100"/>
      <c r="BR1" s="100"/>
      <c r="BS1" s="100"/>
      <c r="BT1" s="100"/>
      <c r="BU1" s="100"/>
      <c r="BV1" s="100"/>
      <c r="BW1" s="100"/>
    </row>
    <row r="2" spans="2:75" customFormat="1" ht="15">
      <c r="BF2" s="139"/>
      <c r="BG2" s="28"/>
      <c r="BH2" s="100"/>
      <c r="BI2" s="100"/>
      <c r="BJ2" s="100"/>
      <c r="BK2" s="100"/>
      <c r="BL2" s="100"/>
      <c r="BM2" s="100"/>
      <c r="BN2" s="100"/>
      <c r="BO2" s="100"/>
      <c r="BP2" s="100"/>
      <c r="BQ2" s="100"/>
      <c r="BR2" s="100"/>
      <c r="BS2" s="100"/>
      <c r="BT2" s="100"/>
      <c r="BU2" s="100"/>
      <c r="BV2" s="100"/>
      <c r="BW2" s="100"/>
    </row>
    <row r="3" spans="2:75" customFormat="1" ht="15">
      <c r="B3" s="18" t="s">
        <v>384</v>
      </c>
      <c r="BF3" s="139"/>
      <c r="BG3" s="28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T3" s="100"/>
      <c r="BU3" s="100"/>
      <c r="BV3" s="100"/>
      <c r="BW3" s="100"/>
    </row>
    <row r="4" spans="2:75" customFormat="1" ht="15">
      <c r="B4" s="18"/>
      <c r="S4" s="166"/>
      <c r="BF4" s="139"/>
      <c r="BG4" s="28"/>
      <c r="BH4" s="100"/>
      <c r="BI4" s="100"/>
      <c r="BJ4" s="100"/>
      <c r="BK4" s="100"/>
      <c r="BL4" s="100"/>
      <c r="BM4" s="100"/>
      <c r="BN4" s="100"/>
      <c r="BO4" s="100"/>
      <c r="BP4" s="100"/>
      <c r="BQ4" s="100"/>
      <c r="BR4" s="100"/>
      <c r="BS4" s="100"/>
      <c r="BT4" s="100"/>
      <c r="BU4" s="100"/>
      <c r="BV4" s="100"/>
      <c r="BW4" s="100"/>
    </row>
    <row r="5" spans="2:75" customFormat="1" ht="14.25" customHeight="1">
      <c r="S5" s="168"/>
      <c r="BF5" s="139"/>
      <c r="BG5" s="28"/>
      <c r="BH5" s="100"/>
      <c r="BI5" s="100"/>
      <c r="BJ5" s="100"/>
      <c r="BK5" s="100"/>
      <c r="BL5" s="100"/>
      <c r="BM5" s="100"/>
      <c r="BN5" s="100"/>
      <c r="BO5" s="100"/>
      <c r="BP5" s="100"/>
      <c r="BQ5" s="100"/>
      <c r="BR5" s="100"/>
      <c r="BS5" s="100"/>
      <c r="BT5" s="100"/>
      <c r="BU5" s="100"/>
      <c r="BV5" s="100"/>
      <c r="BW5" s="100"/>
    </row>
    <row r="6" spans="2:75" customFormat="1" ht="14.25" customHeight="1">
      <c r="B6" s="179"/>
      <c r="S6" s="169"/>
      <c r="BF6" s="139"/>
      <c r="BG6" s="28"/>
      <c r="BH6" s="100"/>
      <c r="BI6" s="100"/>
      <c r="BJ6" s="100"/>
      <c r="BK6" s="100"/>
      <c r="BL6" s="100"/>
      <c r="BM6" s="100"/>
      <c r="BN6" s="100"/>
      <c r="BO6" s="100"/>
      <c r="BP6" s="100"/>
      <c r="BQ6" s="100"/>
      <c r="BR6" s="100"/>
      <c r="BS6" s="100"/>
      <c r="BT6" s="100"/>
      <c r="BU6" s="100"/>
      <c r="BV6" s="100"/>
      <c r="BW6" s="100"/>
    </row>
    <row r="7" spans="2:75" customFormat="1" ht="14.25" customHeight="1">
      <c r="S7" s="168"/>
      <c r="BF7" s="139"/>
      <c r="BG7" s="28"/>
      <c r="BH7" s="100"/>
      <c r="BI7" s="100"/>
      <c r="BJ7" s="100"/>
      <c r="BK7" s="100"/>
      <c r="BL7" s="100"/>
      <c r="BM7" s="100"/>
      <c r="BN7" s="100"/>
      <c r="BO7" s="100"/>
      <c r="BP7" s="100"/>
      <c r="BQ7" s="100"/>
      <c r="BR7" s="100"/>
      <c r="BS7" s="100"/>
      <c r="BT7" s="100"/>
      <c r="BU7" s="100"/>
      <c r="BV7" s="100"/>
      <c r="BW7" s="100"/>
    </row>
    <row r="8" spans="2:75" customFormat="1" ht="14.25" customHeight="1">
      <c r="B8" s="280"/>
      <c r="S8" s="168"/>
      <c r="BF8" s="139"/>
      <c r="BG8" s="28"/>
      <c r="BH8" s="100"/>
      <c r="BI8" s="100"/>
      <c r="BJ8" s="100"/>
      <c r="BK8" s="100"/>
      <c r="BL8" s="100"/>
      <c r="BM8" s="100"/>
      <c r="BN8" s="100"/>
      <c r="BO8" s="100"/>
      <c r="BP8" s="100"/>
      <c r="BQ8" s="100"/>
      <c r="BR8" s="100"/>
      <c r="BS8" s="100"/>
      <c r="BT8" s="100"/>
      <c r="BU8" s="100"/>
      <c r="BV8" s="100"/>
      <c r="BW8" s="100"/>
    </row>
    <row r="9" spans="2:75" customFormat="1" ht="14.25" customHeight="1">
      <c r="S9" s="168"/>
      <c r="BF9" s="139"/>
      <c r="BG9" s="28"/>
      <c r="BH9" s="100"/>
      <c r="BI9" s="100"/>
      <c r="BJ9" s="100"/>
      <c r="BK9" s="100"/>
      <c r="BL9" s="100"/>
      <c r="BM9" s="100"/>
      <c r="BN9" s="100"/>
      <c r="BO9" s="100"/>
      <c r="BP9" s="100"/>
      <c r="BQ9" s="100"/>
      <c r="BR9" s="100"/>
      <c r="BS9" s="100"/>
      <c r="BT9" s="100"/>
      <c r="BU9" s="100"/>
      <c r="BV9" s="100"/>
      <c r="BW9" s="100"/>
    </row>
    <row r="10" spans="2:75" customFormat="1" ht="14.25" customHeight="1">
      <c r="B10" s="179"/>
      <c r="S10" s="169"/>
      <c r="BF10" s="139"/>
      <c r="BG10" s="28"/>
      <c r="BH10" s="100"/>
      <c r="BI10" s="100"/>
      <c r="BJ10" s="100"/>
      <c r="BK10" s="100"/>
      <c r="BL10" s="100"/>
      <c r="BM10" s="100"/>
      <c r="BN10" s="100"/>
      <c r="BO10" s="100"/>
      <c r="BP10" s="100"/>
      <c r="BQ10" s="100"/>
      <c r="BR10" s="100"/>
      <c r="BS10" s="100"/>
      <c r="BT10" s="100"/>
      <c r="BU10" s="100"/>
      <c r="BV10" s="100"/>
      <c r="BW10" s="100"/>
    </row>
    <row r="11" spans="2:75" customFormat="1" ht="14.25" customHeight="1">
      <c r="S11" s="168"/>
      <c r="BF11" s="139"/>
      <c r="BG11" s="28"/>
      <c r="BH11" s="100"/>
      <c r="BI11" s="100"/>
      <c r="BJ11" s="100"/>
      <c r="BK11" s="100"/>
      <c r="BL11" s="100"/>
      <c r="BM11" s="100"/>
      <c r="BN11" s="100"/>
      <c r="BO11" s="100"/>
      <c r="BP11" s="100"/>
      <c r="BQ11" s="100"/>
      <c r="BR11" s="100"/>
      <c r="BS11" s="100"/>
      <c r="BT11" s="100"/>
      <c r="BU11" s="100"/>
      <c r="BV11" s="100"/>
      <c r="BW11" s="100"/>
    </row>
    <row r="12" spans="2:75" customFormat="1" ht="14.25" customHeight="1">
      <c r="B12" s="280"/>
      <c r="S12" s="168"/>
      <c r="BF12" s="139"/>
      <c r="BG12" s="28"/>
      <c r="BH12" s="100"/>
      <c r="BI12" s="100"/>
      <c r="BJ12" s="100"/>
      <c r="BK12" s="100"/>
      <c r="BL12" s="100"/>
      <c r="BM12" s="100"/>
      <c r="BN12" s="100"/>
      <c r="BO12" s="100"/>
      <c r="BP12" s="100"/>
      <c r="BQ12" s="100"/>
      <c r="BR12" s="100"/>
      <c r="BS12" s="100"/>
      <c r="BT12" s="100"/>
      <c r="BU12" s="100"/>
      <c r="BV12" s="100"/>
      <c r="BW12" s="100"/>
    </row>
    <row r="13" spans="2:75" customFormat="1" ht="14.25" customHeight="1">
      <c r="S13" s="168"/>
      <c r="BF13" s="139"/>
      <c r="BG13" s="28"/>
      <c r="BH13" s="100"/>
      <c r="BI13" s="100"/>
      <c r="BJ13" s="100"/>
      <c r="BK13" s="100"/>
      <c r="BL13" s="100"/>
      <c r="BM13" s="100"/>
      <c r="BN13" s="100"/>
      <c r="BO13" s="100"/>
      <c r="BP13" s="100"/>
      <c r="BQ13" s="100"/>
      <c r="BR13" s="100"/>
      <c r="BS13" s="100"/>
      <c r="BT13" s="100"/>
      <c r="BU13" s="100"/>
      <c r="BV13" s="100"/>
      <c r="BW13" s="100"/>
    </row>
    <row r="14" spans="2:75" customFormat="1" ht="14.25" customHeight="1">
      <c r="B14" s="179"/>
      <c r="S14" s="169"/>
      <c r="BF14" s="139"/>
      <c r="BG14" s="28"/>
      <c r="BH14" s="100"/>
      <c r="BI14" s="100"/>
      <c r="BJ14" s="100"/>
      <c r="BK14" s="100"/>
      <c r="BL14" s="100"/>
      <c r="BM14" s="100"/>
      <c r="BN14" s="100"/>
      <c r="BO14" s="100"/>
      <c r="BP14" s="100"/>
      <c r="BQ14" s="100"/>
      <c r="BR14" s="100"/>
      <c r="BS14" s="100"/>
      <c r="BT14" s="100"/>
      <c r="BU14" s="100"/>
      <c r="BV14" s="100"/>
      <c r="BW14" s="100"/>
    </row>
    <row r="15" spans="2:75" customFormat="1" ht="14.25" customHeight="1">
      <c r="S15" s="168"/>
      <c r="BF15" s="139"/>
      <c r="BG15" s="28"/>
      <c r="BH15" s="100"/>
      <c r="BI15" s="100"/>
      <c r="BJ15" s="100"/>
      <c r="BK15" s="100"/>
      <c r="BL15" s="100"/>
      <c r="BM15" s="100"/>
      <c r="BN15" s="100"/>
      <c r="BO15" s="100"/>
      <c r="BP15" s="100"/>
      <c r="BQ15" s="100"/>
      <c r="BR15" s="100"/>
      <c r="BS15" s="100"/>
      <c r="BT15" s="100"/>
      <c r="BU15" s="100"/>
      <c r="BV15" s="100"/>
      <c r="BW15" s="100"/>
    </row>
    <row r="16" spans="2:75" customFormat="1" ht="14.25" customHeight="1">
      <c r="B16" s="280"/>
      <c r="S16" s="168"/>
      <c r="BF16" s="139"/>
      <c r="BG16" s="28"/>
      <c r="BH16" s="100"/>
      <c r="BI16" s="100"/>
      <c r="BJ16" s="100"/>
      <c r="BK16" s="100"/>
      <c r="BL16" s="100"/>
      <c r="BM16" s="100"/>
      <c r="BN16" s="100"/>
      <c r="BO16" s="100"/>
      <c r="BP16" s="100"/>
      <c r="BQ16" s="100"/>
      <c r="BR16" s="100"/>
      <c r="BS16" s="100"/>
      <c r="BT16" s="100"/>
      <c r="BU16" s="100"/>
      <c r="BV16" s="100"/>
      <c r="BW16" s="100"/>
    </row>
    <row r="17" spans="2:75" customFormat="1" ht="14.25" customHeight="1">
      <c r="S17" s="168"/>
      <c r="BF17" s="139"/>
      <c r="BG17" s="28"/>
      <c r="BH17" s="100"/>
      <c r="BI17" s="100"/>
      <c r="BJ17" s="100"/>
      <c r="BK17" s="100"/>
      <c r="BL17" s="100"/>
      <c r="BM17" s="100"/>
      <c r="BN17" s="100"/>
      <c r="BO17" s="100"/>
      <c r="BP17" s="100"/>
      <c r="BQ17" s="100"/>
      <c r="BR17" s="100"/>
      <c r="BS17" s="100"/>
      <c r="BT17" s="100"/>
      <c r="BU17" s="100"/>
      <c r="BV17" s="100"/>
      <c r="BW17" s="100"/>
    </row>
    <row r="18" spans="2:75" customFormat="1" ht="14.25" customHeight="1">
      <c r="B18" s="179"/>
      <c r="S18" s="169"/>
      <c r="BF18" s="139"/>
      <c r="BG18" s="28"/>
      <c r="BH18" s="100"/>
      <c r="BI18" s="100"/>
      <c r="BJ18" s="100"/>
      <c r="BK18" s="100"/>
      <c r="BL18" s="100"/>
      <c r="BM18" s="100"/>
      <c r="BN18" s="100"/>
      <c r="BO18" s="100"/>
      <c r="BP18" s="100"/>
      <c r="BQ18" s="100"/>
      <c r="BR18" s="100"/>
      <c r="BS18" s="100"/>
      <c r="BT18" s="100"/>
      <c r="BU18" s="100"/>
      <c r="BV18" s="100"/>
      <c r="BW18" s="100"/>
    </row>
    <row r="19" spans="2:75" customFormat="1" ht="14.25" customHeight="1">
      <c r="S19" s="168"/>
      <c r="BF19" s="139"/>
      <c r="BG19" s="28"/>
      <c r="BH19" s="100"/>
      <c r="BI19" s="100"/>
      <c r="BJ19" s="100"/>
      <c r="BK19" s="100"/>
      <c r="BL19" s="100"/>
      <c r="BM19" s="100"/>
      <c r="BN19" s="100"/>
      <c r="BO19" s="100"/>
      <c r="BP19" s="100"/>
      <c r="BQ19" s="100"/>
      <c r="BR19" s="100"/>
      <c r="BS19" s="100"/>
      <c r="BT19" s="100"/>
      <c r="BU19" s="100"/>
      <c r="BV19" s="100"/>
      <c r="BW19" s="100"/>
    </row>
    <row r="20" spans="2:75" customFormat="1" ht="14.25" customHeight="1">
      <c r="B20" s="280"/>
      <c r="S20" s="168"/>
      <c r="BF20" s="139"/>
      <c r="BG20" s="28"/>
      <c r="BH20" s="100"/>
      <c r="BI20" s="100"/>
      <c r="BJ20" s="100"/>
      <c r="BK20" s="100"/>
      <c r="BL20" s="100"/>
      <c r="BM20" s="100"/>
      <c r="BN20" s="100"/>
      <c r="BO20" s="100"/>
      <c r="BP20" s="100"/>
      <c r="BQ20" s="100"/>
      <c r="BR20" s="100"/>
      <c r="BS20" s="100"/>
      <c r="BT20" s="100"/>
      <c r="BU20" s="100"/>
      <c r="BV20" s="100"/>
      <c r="BW20" s="100"/>
    </row>
    <row r="21" spans="2:75" customFormat="1" ht="14.25" customHeight="1">
      <c r="S21" s="168"/>
      <c r="BF21" s="139"/>
      <c r="BG21" s="28"/>
      <c r="BH21" s="100"/>
      <c r="BI21" s="100"/>
      <c r="BJ21" s="100"/>
      <c r="BK21" s="100"/>
      <c r="BL21" s="100"/>
      <c r="BM21" s="100"/>
      <c r="BN21" s="100"/>
      <c r="BO21" s="100"/>
      <c r="BP21" s="100"/>
      <c r="BQ21" s="100"/>
      <c r="BR21" s="100"/>
      <c r="BS21" s="100"/>
      <c r="BT21" s="100"/>
      <c r="BU21" s="100"/>
      <c r="BV21" s="100"/>
      <c r="BW21" s="100"/>
    </row>
    <row r="22" spans="2:75" customFormat="1" ht="14.25" customHeight="1">
      <c r="B22" s="179"/>
      <c r="S22" s="169"/>
      <c r="BF22" s="139"/>
      <c r="BG22" s="28"/>
      <c r="BH22" s="100"/>
      <c r="BI22" s="100"/>
      <c r="BJ22" s="100"/>
      <c r="BK22" s="100"/>
      <c r="BL22" s="100"/>
      <c r="BM22" s="100"/>
      <c r="BN22" s="100"/>
      <c r="BO22" s="100"/>
      <c r="BP22" s="100"/>
      <c r="BQ22" s="100"/>
      <c r="BR22" s="100"/>
      <c r="BS22" s="100"/>
      <c r="BT22" s="100"/>
      <c r="BU22" s="100"/>
      <c r="BV22" s="100"/>
      <c r="BW22" s="100"/>
    </row>
    <row r="23" spans="2:75" customFormat="1" ht="14.25" customHeight="1">
      <c r="S23" s="168"/>
      <c r="BF23" s="139"/>
      <c r="BG23" s="28"/>
      <c r="BH23" s="100"/>
      <c r="BI23" s="100"/>
      <c r="BJ23" s="100"/>
      <c r="BK23" s="100"/>
      <c r="BL23" s="100"/>
      <c r="BM23" s="100"/>
      <c r="BN23" s="100"/>
      <c r="BO23" s="100"/>
      <c r="BP23" s="100"/>
      <c r="BQ23" s="100"/>
      <c r="BR23" s="100"/>
      <c r="BS23" s="100"/>
      <c r="BT23" s="100"/>
      <c r="BU23" s="100"/>
      <c r="BV23" s="100"/>
      <c r="BW23" s="100"/>
    </row>
    <row r="24" spans="2:75" customFormat="1" ht="14.25" customHeight="1">
      <c r="B24" s="280"/>
      <c r="S24" s="168"/>
      <c r="BF24" s="139"/>
      <c r="BG24" s="28"/>
      <c r="BH24" s="100"/>
      <c r="BI24" s="100"/>
      <c r="BJ24" s="100"/>
      <c r="BK24" s="100"/>
      <c r="BL24" s="100"/>
      <c r="BM24" s="100"/>
      <c r="BN24" s="100"/>
      <c r="BO24" s="100"/>
      <c r="BP24" s="100"/>
      <c r="BQ24" s="100"/>
      <c r="BR24" s="100"/>
      <c r="BS24" s="100"/>
      <c r="BT24" s="100"/>
      <c r="BU24" s="100"/>
      <c r="BV24" s="100"/>
      <c r="BW24" s="100"/>
    </row>
    <row r="25" spans="2:75" customFormat="1" ht="14.25" customHeight="1">
      <c r="S25" s="168"/>
      <c r="BF25" s="139"/>
      <c r="BG25" s="28"/>
      <c r="BH25" s="100"/>
      <c r="BI25" s="100"/>
      <c r="BJ25" s="100"/>
      <c r="BK25" s="100"/>
      <c r="BL25" s="100"/>
      <c r="BM25" s="100"/>
      <c r="BN25" s="100"/>
      <c r="BO25" s="100"/>
      <c r="BP25" s="100"/>
      <c r="BQ25" s="100"/>
      <c r="BR25" s="100"/>
      <c r="BS25" s="100"/>
      <c r="BT25" s="100"/>
      <c r="BU25" s="100"/>
      <c r="BV25" s="100"/>
      <c r="BW25" s="100"/>
    </row>
    <row r="26" spans="2:75" customFormat="1" ht="14.25" customHeight="1">
      <c r="B26" s="179"/>
      <c r="S26" s="169"/>
      <c r="BF26" s="139"/>
      <c r="BG26" s="28"/>
      <c r="BH26" s="100"/>
      <c r="BI26" s="100"/>
      <c r="BJ26" s="100"/>
      <c r="BK26" s="100"/>
      <c r="BL26" s="100"/>
      <c r="BM26" s="100"/>
      <c r="BN26" s="100"/>
      <c r="BO26" s="100"/>
      <c r="BP26" s="100"/>
      <c r="BQ26" s="100"/>
      <c r="BR26" s="100"/>
      <c r="BS26" s="100"/>
      <c r="BT26" s="100"/>
      <c r="BU26" s="100"/>
      <c r="BV26" s="100"/>
      <c r="BW26" s="100"/>
    </row>
    <row r="27" spans="2:75" customFormat="1" ht="14.25" customHeight="1">
      <c r="S27" s="168"/>
      <c r="BF27" s="139"/>
      <c r="BG27" s="28"/>
      <c r="BH27" s="100"/>
      <c r="BI27" s="100"/>
      <c r="BJ27" s="100"/>
      <c r="BK27" s="100"/>
      <c r="BL27" s="100"/>
      <c r="BM27" s="100"/>
      <c r="BN27" s="100"/>
      <c r="BO27" s="100"/>
      <c r="BP27" s="100"/>
      <c r="BQ27" s="100"/>
      <c r="BR27" s="100"/>
      <c r="BS27" s="100"/>
      <c r="BT27" s="100"/>
      <c r="BU27" s="100"/>
      <c r="BV27" s="100"/>
      <c r="BW27" s="100"/>
    </row>
    <row r="28" spans="2:75" customFormat="1" ht="14.25" customHeight="1">
      <c r="B28" s="317" t="s">
        <v>592</v>
      </c>
      <c r="S28" s="168"/>
      <c r="BF28" s="139"/>
      <c r="BG28" s="28"/>
      <c r="BH28" s="100"/>
      <c r="BI28" s="100"/>
      <c r="BJ28" s="100"/>
      <c r="BK28" s="100"/>
      <c r="BL28" s="100"/>
      <c r="BM28" s="100"/>
      <c r="BN28" s="100"/>
      <c r="BO28" s="100"/>
      <c r="BP28" s="100"/>
      <c r="BQ28" s="100"/>
      <c r="BR28" s="100"/>
      <c r="BS28" s="100"/>
      <c r="BT28" s="100"/>
      <c r="BU28" s="100"/>
      <c r="BV28" s="100"/>
      <c r="BW28" s="100"/>
    </row>
    <row r="29" spans="2:75" customFormat="1" ht="30" customHeight="1">
      <c r="B29" s="217" t="s">
        <v>424</v>
      </c>
      <c r="C29" s="218" t="s">
        <v>452</v>
      </c>
      <c r="D29" s="244" t="s">
        <v>450</v>
      </c>
      <c r="E29" s="268"/>
      <c r="F29" s="427" t="s">
        <v>449</v>
      </c>
      <c r="G29" s="428"/>
      <c r="H29" s="219" t="s">
        <v>453</v>
      </c>
      <c r="S29" s="168"/>
      <c r="BF29" s="139"/>
      <c r="BG29" s="28"/>
      <c r="BH29" s="100"/>
      <c r="BI29" s="100"/>
      <c r="BJ29" s="100"/>
      <c r="BK29" s="100"/>
      <c r="BL29" s="100"/>
      <c r="BM29" s="100"/>
      <c r="BN29" s="100"/>
      <c r="BO29" s="100"/>
      <c r="BP29" s="100"/>
      <c r="BQ29" s="100"/>
      <c r="BR29" s="100"/>
      <c r="BS29" s="100"/>
      <c r="BT29" s="100"/>
      <c r="BU29" s="100"/>
      <c r="BV29" s="100"/>
      <c r="BW29" s="100"/>
    </row>
    <row r="30" spans="2:75" customFormat="1" ht="23.25" customHeight="1">
      <c r="B30" s="217" t="s">
        <v>447</v>
      </c>
      <c r="C30" s="239" t="s">
        <v>448</v>
      </c>
      <c r="D30" s="271"/>
      <c r="E30" s="269"/>
      <c r="F30" s="429"/>
      <c r="G30" s="429"/>
      <c r="H30" s="270"/>
      <c r="S30" s="168"/>
      <c r="BF30" s="139"/>
      <c r="BG30" s="28"/>
      <c r="BH30" s="100"/>
      <c r="BI30" s="100"/>
      <c r="BJ30" s="100"/>
      <c r="BK30" s="100"/>
      <c r="BL30" s="100"/>
      <c r="BM30" s="100"/>
      <c r="BN30" s="100"/>
      <c r="BO30" s="100"/>
      <c r="BP30" s="100"/>
      <c r="BQ30" s="100"/>
      <c r="BR30" s="100"/>
      <c r="BS30" s="100"/>
      <c r="BT30" s="100"/>
      <c r="BU30" s="100"/>
      <c r="BV30" s="100"/>
      <c r="BW30" s="100"/>
    </row>
    <row r="31" spans="2:75" customFormat="1" ht="14.25" customHeight="1">
      <c r="B31" s="179"/>
      <c r="S31" s="169"/>
      <c r="BF31" s="139"/>
      <c r="BG31" s="28"/>
      <c r="BH31" s="100"/>
      <c r="BI31" s="100"/>
      <c r="BJ31" s="100"/>
      <c r="BK31" s="100"/>
      <c r="BL31" s="100"/>
      <c r="BM31" s="100"/>
      <c r="BN31" s="100"/>
      <c r="BO31" s="100"/>
      <c r="BP31" s="100"/>
      <c r="BQ31" s="100"/>
      <c r="BR31" s="100"/>
      <c r="BS31" s="100"/>
      <c r="BT31" s="100"/>
      <c r="BU31" s="100"/>
      <c r="BV31" s="100"/>
      <c r="BW31" s="100"/>
    </row>
    <row r="32" spans="2:75" s="186" customFormat="1" ht="4.5" customHeight="1">
      <c r="B32" s="187"/>
      <c r="C32" s="185"/>
      <c r="D32" s="187"/>
      <c r="E32" s="185"/>
      <c r="F32" s="185"/>
      <c r="J32"/>
      <c r="K32"/>
      <c r="L32"/>
      <c r="M32"/>
      <c r="N32"/>
      <c r="O32"/>
      <c r="P32" s="185"/>
      <c r="Q32" s="188"/>
      <c r="R32" s="189"/>
      <c r="S32" s="183"/>
      <c r="T32" s="189"/>
    </row>
    <row r="33" spans="1:75" customFormat="1" ht="14.25" customHeight="1">
      <c r="B33" s="317" t="s">
        <v>593</v>
      </c>
      <c r="S33" s="168"/>
      <c r="BF33" s="139"/>
      <c r="BG33" s="28"/>
      <c r="BH33" s="100"/>
      <c r="BI33" s="100"/>
      <c r="BJ33" s="100"/>
      <c r="BK33" s="100"/>
      <c r="BL33" s="100"/>
      <c r="BM33" s="100"/>
      <c r="BN33" s="100"/>
      <c r="BO33" s="100"/>
      <c r="BP33" s="100"/>
      <c r="BQ33" s="100"/>
      <c r="BR33" s="100"/>
      <c r="BS33" s="100"/>
      <c r="BT33" s="100"/>
      <c r="BU33" s="100"/>
      <c r="BV33" s="100"/>
      <c r="BW33" s="100"/>
    </row>
    <row r="34" spans="1:75" customFormat="1" ht="16.5">
      <c r="B34" s="217" t="s">
        <v>594</v>
      </c>
      <c r="C34" s="220" t="s">
        <v>411</v>
      </c>
      <c r="E34" s="17"/>
      <c r="H34" s="17"/>
      <c r="J34" s="17"/>
      <c r="BF34" s="139"/>
      <c r="BG34" s="28"/>
      <c r="BH34" s="100"/>
      <c r="BI34" s="100"/>
      <c r="BJ34" s="100"/>
      <c r="BK34" s="100"/>
      <c r="BL34" s="100"/>
      <c r="BM34" s="100"/>
      <c r="BN34" s="100"/>
      <c r="BO34" s="100"/>
      <c r="BP34" s="100"/>
      <c r="BQ34" s="100"/>
      <c r="BR34" s="100"/>
      <c r="BS34" s="100"/>
      <c r="BT34" s="100"/>
      <c r="BU34" s="100"/>
      <c r="BV34" s="100"/>
      <c r="BW34" s="100"/>
    </row>
    <row r="35" spans="1:75" customFormat="1" ht="17.25" customHeight="1">
      <c r="B35" s="280" t="s">
        <v>465</v>
      </c>
      <c r="S35" s="168"/>
      <c r="BF35" s="139"/>
      <c r="BG35" s="28"/>
      <c r="BH35" s="100"/>
      <c r="BI35" s="100"/>
      <c r="BJ35" s="100"/>
      <c r="BK35" s="100"/>
      <c r="BL35" s="100"/>
      <c r="BM35" s="100"/>
      <c r="BN35" s="100"/>
      <c r="BO35" s="100"/>
      <c r="BP35" s="100"/>
      <c r="BQ35" s="100"/>
      <c r="BR35" s="100"/>
      <c r="BS35" s="100"/>
      <c r="BT35" s="100"/>
      <c r="BU35" s="100"/>
      <c r="BV35" s="100"/>
      <c r="BW35" s="100"/>
    </row>
    <row r="36" spans="1:75" ht="24.75" customHeight="1">
      <c r="A36" s="171"/>
      <c r="B36" s="315" t="s">
        <v>386</v>
      </c>
      <c r="C36" s="418" t="s">
        <v>387</v>
      </c>
      <c r="D36" s="418" t="e">
        <f>IF(WEEKDAY(DATEVALUE(Month1&amp;" 1, "&amp;Year1))=COLUMN(#REF!),1,IF(LEN(Q36)&gt;0,Q36+1,""))</f>
        <v>#NAME?</v>
      </c>
      <c r="E36" s="418" t="s">
        <v>388</v>
      </c>
      <c r="F36" s="418"/>
      <c r="G36" s="418" t="e">
        <f>IF(WEEKDAY(DATEVALUE(Month1&amp;" 1, "&amp;Year1))=COLUMN(#REF!),1,IF(LEN(D36)&gt;0,D36+1,""))</f>
        <v>#NAME?</v>
      </c>
      <c r="H36" s="418" t="s">
        <v>389</v>
      </c>
      <c r="I36" s="418" t="e">
        <f>IF(WEEKDAY(DATEVALUE(Month1&amp;" 1, "&amp;Year1))=COLUMN(#REF!),1,IF(LEN(G36)&gt;0,G36+1,""))</f>
        <v>#NAME?</v>
      </c>
      <c r="J36" s="418" t="s">
        <v>390</v>
      </c>
      <c r="K36" s="418" t="e">
        <f>IF(WEEKDAY(DATEVALUE(Month1&amp;" 1, "&amp;Year1))=COLUMN(#REF!),1,IF(LEN(I36)&gt;0,I36+1,""))</f>
        <v>#NAME?</v>
      </c>
      <c r="L36" s="418" t="s">
        <v>391</v>
      </c>
      <c r="M36" s="418" t="e">
        <f>IF(WEEKDAY(DATEVALUE(Month1&amp;" 1, "&amp;Year1))=COLUMN(#REF!),1,IF(LEN(K36)&gt;0,K36+1,""))</f>
        <v>#NAME?</v>
      </c>
      <c r="N36" s="422" t="s">
        <v>392</v>
      </c>
      <c r="O36" s="422" t="e">
        <f>IF(WEEKDAY(DATEVALUE(Month1&amp;" 1, "&amp;Year1))=COLUMN(#REF!),1,IF(LEN(M36)&gt;0,M36+1,""))</f>
        <v>#NAME?</v>
      </c>
      <c r="P36" s="422" t="s">
        <v>393</v>
      </c>
      <c r="Q36" s="422"/>
      <c r="R36" s="210" t="s">
        <v>409</v>
      </c>
    </row>
    <row r="37" spans="1:75" ht="19.5" customHeight="1">
      <c r="A37" s="172"/>
      <c r="B37" s="198" t="s">
        <v>394</v>
      </c>
      <c r="C37" s="199"/>
      <c r="D37" s="314"/>
      <c r="E37" s="201"/>
      <c r="F37" s="409"/>
      <c r="G37" s="410"/>
      <c r="H37" s="201"/>
      <c r="I37" s="202"/>
      <c r="J37" s="201"/>
      <c r="K37" s="202"/>
      <c r="L37" s="201"/>
      <c r="M37" s="202"/>
      <c r="N37" s="199"/>
      <c r="O37" s="314"/>
      <c r="P37" s="203">
        <v>1</v>
      </c>
      <c r="Q37" s="203"/>
      <c r="R37" s="211" t="s">
        <v>408</v>
      </c>
    </row>
    <row r="38" spans="1:75" ht="19.5" customHeight="1">
      <c r="A38" s="171"/>
      <c r="B38" s="194" t="s">
        <v>395</v>
      </c>
      <c r="C38" s="412"/>
      <c r="D38" s="414"/>
      <c r="E38" s="412"/>
      <c r="F38" s="413"/>
      <c r="G38" s="414"/>
      <c r="H38" s="412"/>
      <c r="I38" s="414"/>
      <c r="J38" s="412"/>
      <c r="K38" s="414"/>
      <c r="L38" s="412"/>
      <c r="M38" s="414"/>
      <c r="N38" s="412"/>
      <c r="O38" s="414"/>
      <c r="P38" s="423"/>
      <c r="Q38" s="423"/>
      <c r="R38" s="316"/>
    </row>
    <row r="39" spans="1:75" ht="19.5" customHeight="1">
      <c r="A39" s="171"/>
      <c r="B39" s="194" t="s">
        <v>669</v>
      </c>
      <c r="C39" s="195"/>
      <c r="D39" s="196"/>
      <c r="E39" s="195"/>
      <c r="F39" s="407"/>
      <c r="G39" s="408"/>
      <c r="H39" s="195"/>
      <c r="I39" s="196"/>
      <c r="J39" s="195"/>
      <c r="K39" s="196"/>
      <c r="L39" s="195"/>
      <c r="M39" s="196"/>
      <c r="N39" s="195"/>
      <c r="O39" s="196"/>
      <c r="P39" s="195"/>
      <c r="Q39" s="196"/>
      <c r="R39" s="215"/>
    </row>
    <row r="40" spans="1:75" ht="19.5" customHeight="1">
      <c r="A40" s="173"/>
      <c r="B40" s="212" t="s">
        <v>668</v>
      </c>
      <c r="C40" s="431">
        <f>IF(C39=0,0,D39-C39-TIME(1,0,0))</f>
        <v>0</v>
      </c>
      <c r="D40" s="431"/>
      <c r="E40" s="431">
        <f>IF(E39=0,0,G39-E39-TIME(1,0,0))</f>
        <v>0</v>
      </c>
      <c r="F40" s="431"/>
      <c r="G40" s="431"/>
      <c r="H40" s="431">
        <f>IF(H39=0,0,I39-H39-TIME(1,0,0))</f>
        <v>0</v>
      </c>
      <c r="I40" s="431"/>
      <c r="J40" s="431">
        <f>IF(J39=0,0,K39-J39-TIME(1,0,0))</f>
        <v>0</v>
      </c>
      <c r="K40" s="431"/>
      <c r="L40" s="431">
        <f>IF(L39=0,0,M39-L39-TIME(1,0,0))</f>
        <v>0</v>
      </c>
      <c r="M40" s="431"/>
      <c r="N40" s="431">
        <f>IF(N39=0,0,O39-N39-TIME(1,0,0))</f>
        <v>0</v>
      </c>
      <c r="O40" s="431"/>
      <c r="P40" s="431">
        <f>IF(P39=0,0,Q39-P39-TIME(1,0,0))</f>
        <v>0</v>
      </c>
      <c r="Q40" s="431"/>
      <c r="R40" s="213">
        <f>SUM(C40:O40)</f>
        <v>0</v>
      </c>
    </row>
    <row r="41" spans="1:75" ht="19.5" customHeight="1">
      <c r="A41" s="172"/>
      <c r="B41" s="198" t="s">
        <v>394</v>
      </c>
      <c r="C41" s="203">
        <v>2</v>
      </c>
      <c r="D41" s="203"/>
      <c r="E41" s="203">
        <f>C41+1</f>
        <v>3</v>
      </c>
      <c r="F41" s="203"/>
      <c r="G41" s="203"/>
      <c r="H41" s="203">
        <f>E41+1</f>
        <v>4</v>
      </c>
      <c r="I41" s="203"/>
      <c r="J41" s="203">
        <f>H41+1</f>
        <v>5</v>
      </c>
      <c r="K41" s="203"/>
      <c r="L41" s="203">
        <f>J41+1</f>
        <v>6</v>
      </c>
      <c r="M41" s="203"/>
      <c r="N41" s="205">
        <f>L41+1</f>
        <v>7</v>
      </c>
      <c r="O41" s="205"/>
      <c r="P41" s="205">
        <v>8</v>
      </c>
      <c r="Q41" s="205"/>
      <c r="R41" s="204"/>
    </row>
    <row r="42" spans="1:75" ht="19.5" customHeight="1">
      <c r="A42" s="171"/>
      <c r="B42" s="194" t="s">
        <v>395</v>
      </c>
      <c r="C42" s="411" t="s">
        <v>397</v>
      </c>
      <c r="D42" s="411"/>
      <c r="E42" s="411" t="s">
        <v>397</v>
      </c>
      <c r="F42" s="411"/>
      <c r="G42" s="411"/>
      <c r="H42" s="411" t="s">
        <v>397</v>
      </c>
      <c r="I42" s="411"/>
      <c r="J42" s="411" t="s">
        <v>397</v>
      </c>
      <c r="K42" s="411"/>
      <c r="L42" s="411" t="s">
        <v>397</v>
      </c>
      <c r="M42" s="411"/>
      <c r="N42" s="411"/>
      <c r="O42" s="411"/>
      <c r="P42" s="411" t="s">
        <v>446</v>
      </c>
      <c r="Q42" s="411"/>
      <c r="R42" s="316"/>
    </row>
    <row r="43" spans="1:75" ht="19.5" customHeight="1">
      <c r="A43" s="171"/>
      <c r="B43" s="194" t="s">
        <v>669</v>
      </c>
      <c r="C43" s="195">
        <v>0.29166666666666669</v>
      </c>
      <c r="D43" s="196">
        <v>0.72916666666666663</v>
      </c>
      <c r="E43" s="195">
        <v>0.29166666666666669</v>
      </c>
      <c r="F43" s="401">
        <v>0.72916666666666663</v>
      </c>
      <c r="G43" s="402"/>
      <c r="H43" s="195">
        <v>0.29166666666666669</v>
      </c>
      <c r="I43" s="196">
        <v>0.72916666666666663</v>
      </c>
      <c r="J43" s="195">
        <v>0.29166666666666669</v>
      </c>
      <c r="K43" s="196">
        <v>0.72916666666666663</v>
      </c>
      <c r="L43" s="195">
        <v>0.29166666666666669</v>
      </c>
      <c r="M43" s="196">
        <v>0.72916666666666663</v>
      </c>
      <c r="N43" s="195"/>
      <c r="O43" s="196"/>
      <c r="P43" s="195">
        <v>0.33333333333333331</v>
      </c>
      <c r="Q43" s="196">
        <v>0.70833333333333337</v>
      </c>
      <c r="R43" s="215"/>
      <c r="S43" s="175"/>
      <c r="T43" s="166"/>
    </row>
    <row r="44" spans="1:75" ht="19.5" customHeight="1">
      <c r="A44" s="173"/>
      <c r="B44" s="212" t="s">
        <v>668</v>
      </c>
      <c r="C44" s="431">
        <f>IF(C43=0,0,D43-C43-TIME(1,0,0))</f>
        <v>0.39583333333333326</v>
      </c>
      <c r="D44" s="431"/>
      <c r="E44" s="431">
        <f>IF(E43=0,0,F43-E43-TIME(1,0,0))</f>
        <v>0.39583333333333326</v>
      </c>
      <c r="F44" s="431"/>
      <c r="G44" s="431"/>
      <c r="H44" s="431">
        <f>IF(H43=0,0,I43-H43-TIME(1,0,0))</f>
        <v>0.39583333333333326</v>
      </c>
      <c r="I44" s="431"/>
      <c r="J44" s="431">
        <f>IF(J43=0,0,K43-J43-TIME(1,0,0))</f>
        <v>0.39583333333333326</v>
      </c>
      <c r="K44" s="431"/>
      <c r="L44" s="431">
        <f>IF(L43=0,0,M43-L43-TIME(1,0,0))</f>
        <v>0.39583333333333326</v>
      </c>
      <c r="M44" s="431"/>
      <c r="N44" s="431">
        <f>IF(N43=0,0,O43-N43-TIME(1,0,0))</f>
        <v>0</v>
      </c>
      <c r="O44" s="431"/>
      <c r="P44" s="431">
        <f>IF(P43=0,0,Q43-P43-TIME(1,0,0))</f>
        <v>0.33333333333333337</v>
      </c>
      <c r="Q44" s="431"/>
      <c r="R44" s="213">
        <f>SUM(C44:Q44)</f>
        <v>2.3124999999999996</v>
      </c>
      <c r="S44" s="245"/>
      <c r="T44" s="162"/>
      <c r="U44" s="197"/>
    </row>
    <row r="45" spans="1:75" ht="19.5" customHeight="1">
      <c r="A45" s="172"/>
      <c r="B45" s="198" t="s">
        <v>394</v>
      </c>
      <c r="C45" s="203">
        <v>9</v>
      </c>
      <c r="D45" s="203"/>
      <c r="E45" s="203">
        <f>C45+1</f>
        <v>10</v>
      </c>
      <c r="F45" s="203"/>
      <c r="G45" s="203"/>
      <c r="H45" s="203">
        <f>E45+1</f>
        <v>11</v>
      </c>
      <c r="I45" s="203"/>
      <c r="J45" s="203">
        <f>H45+1</f>
        <v>12</v>
      </c>
      <c r="K45" s="203"/>
      <c r="L45" s="203">
        <f>J45+1</f>
        <v>13</v>
      </c>
      <c r="M45" s="203"/>
      <c r="N45" s="205">
        <f>L45+1</f>
        <v>14</v>
      </c>
      <c r="O45" s="205"/>
      <c r="P45" s="205">
        <v>15</v>
      </c>
      <c r="Q45" s="205"/>
      <c r="R45" s="204"/>
    </row>
    <row r="46" spans="1:75" ht="19.5" customHeight="1">
      <c r="A46" s="171"/>
      <c r="B46" s="194" t="s">
        <v>395</v>
      </c>
      <c r="C46" s="411" t="s">
        <v>397</v>
      </c>
      <c r="D46" s="411"/>
      <c r="E46" s="411" t="s">
        <v>397</v>
      </c>
      <c r="F46" s="411"/>
      <c r="G46" s="411"/>
      <c r="H46" s="411" t="s">
        <v>397</v>
      </c>
      <c r="I46" s="411"/>
      <c r="J46" s="415" t="s">
        <v>399</v>
      </c>
      <c r="K46" s="415"/>
      <c r="L46" s="411" t="s">
        <v>397</v>
      </c>
      <c r="M46" s="411"/>
      <c r="N46" s="411"/>
      <c r="O46" s="411"/>
      <c r="P46" s="415" t="s">
        <v>400</v>
      </c>
      <c r="Q46" s="415"/>
      <c r="R46" s="316"/>
    </row>
    <row r="47" spans="1:75" ht="19.5" customHeight="1">
      <c r="A47" s="171"/>
      <c r="B47" s="194" t="s">
        <v>669</v>
      </c>
      <c r="C47" s="195">
        <v>0.29166666666666669</v>
      </c>
      <c r="D47" s="196">
        <v>0.72916666666666663</v>
      </c>
      <c r="E47" s="195">
        <v>0.29166666666666669</v>
      </c>
      <c r="F47" s="401">
        <v>0.72916666666666663</v>
      </c>
      <c r="G47" s="402"/>
      <c r="H47" s="195">
        <v>0.29166666666666669</v>
      </c>
      <c r="I47" s="196">
        <v>0.72916666666666663</v>
      </c>
      <c r="J47" s="195"/>
      <c r="K47" s="196"/>
      <c r="L47" s="195">
        <v>0.29166666666666669</v>
      </c>
      <c r="M47" s="196">
        <v>0.72916666666666663</v>
      </c>
      <c r="N47" s="195"/>
      <c r="O47" s="196"/>
      <c r="P47" s="195">
        <v>0.29166666666666669</v>
      </c>
      <c r="Q47" s="196">
        <v>0.72916666666666663</v>
      </c>
      <c r="R47" s="215"/>
    </row>
    <row r="48" spans="1:75" ht="19.5" customHeight="1">
      <c r="A48" s="173"/>
      <c r="B48" s="212" t="s">
        <v>668</v>
      </c>
      <c r="C48" s="431">
        <f>IF(C47=0,0,D47-C47-TIME(1,0,0))</f>
        <v>0.39583333333333326</v>
      </c>
      <c r="D48" s="431"/>
      <c r="E48" s="431">
        <f>IF(E47=0,0,F47-E47-TIME(1,0,0))</f>
        <v>0.39583333333333326</v>
      </c>
      <c r="F48" s="431"/>
      <c r="G48" s="431"/>
      <c r="H48" s="431">
        <f>IF(H47=0,0,I47-H47-TIME(1,0,0))</f>
        <v>0.39583333333333326</v>
      </c>
      <c r="I48" s="431"/>
      <c r="J48" s="431">
        <f>IF(J47=0,0,K47-J47-TIME(1,0,0))</f>
        <v>0</v>
      </c>
      <c r="K48" s="431"/>
      <c r="L48" s="431">
        <f>IF(L47=0,0,M47-L47-TIME(1,0,0))</f>
        <v>0.39583333333333326</v>
      </c>
      <c r="M48" s="431"/>
      <c r="N48" s="431">
        <f>IF(N47=0,0,O47-N47-TIME(1,0,0))</f>
        <v>0</v>
      </c>
      <c r="O48" s="431"/>
      <c r="P48" s="431">
        <f>IF(P47=0,0,Q47-P47-TIME(1,0,0))</f>
        <v>0.39583333333333326</v>
      </c>
      <c r="Q48" s="431"/>
      <c r="R48" s="213">
        <f>SUM(C48:Q48)</f>
        <v>1.9791666666666663</v>
      </c>
      <c r="S48" s="175"/>
      <c r="T48" s="175"/>
    </row>
    <row r="49" spans="1:75" ht="19.5" customHeight="1">
      <c r="A49" s="172"/>
      <c r="B49" s="198" t="s">
        <v>394</v>
      </c>
      <c r="C49" s="203">
        <v>16</v>
      </c>
      <c r="D49" s="203"/>
      <c r="E49" s="203">
        <f>C49+1</f>
        <v>17</v>
      </c>
      <c r="F49" s="203"/>
      <c r="G49" s="203"/>
      <c r="H49" s="203">
        <f>E49+1</f>
        <v>18</v>
      </c>
      <c r="I49" s="203"/>
      <c r="J49" s="203">
        <f>H49+1</f>
        <v>19</v>
      </c>
      <c r="K49" s="203"/>
      <c r="L49" s="203">
        <f>J49+1</f>
        <v>20</v>
      </c>
      <c r="M49" s="203"/>
      <c r="N49" s="205">
        <f>L49+1</f>
        <v>21</v>
      </c>
      <c r="O49" s="205"/>
      <c r="P49" s="205">
        <v>22</v>
      </c>
      <c r="Q49" s="205"/>
      <c r="R49" s="204"/>
    </row>
    <row r="50" spans="1:75" ht="19.5" customHeight="1">
      <c r="A50" s="171"/>
      <c r="B50" s="194" t="s">
        <v>395</v>
      </c>
      <c r="C50" s="415" t="s">
        <v>423</v>
      </c>
      <c r="D50" s="415"/>
      <c r="E50" s="411" t="s">
        <v>397</v>
      </c>
      <c r="F50" s="411"/>
      <c r="G50" s="411"/>
      <c r="H50" s="411" t="s">
        <v>397</v>
      </c>
      <c r="I50" s="411"/>
      <c r="J50" s="411" t="s">
        <v>397</v>
      </c>
      <c r="K50" s="411"/>
      <c r="L50" s="411" t="s">
        <v>397</v>
      </c>
      <c r="M50" s="411"/>
      <c r="N50" s="411"/>
      <c r="O50" s="411"/>
      <c r="P50" s="411" t="s">
        <v>398</v>
      </c>
      <c r="Q50" s="411"/>
      <c r="R50" s="316"/>
    </row>
    <row r="51" spans="1:75" ht="19.5" customHeight="1">
      <c r="A51" s="171"/>
      <c r="B51" s="194" t="s">
        <v>669</v>
      </c>
      <c r="C51" s="216"/>
      <c r="D51" s="216"/>
      <c r="E51" s="195">
        <v>0.29166666666666669</v>
      </c>
      <c r="F51" s="401">
        <v>0.72916666666666663</v>
      </c>
      <c r="G51" s="402"/>
      <c r="H51" s="195">
        <v>0.29166666666666669</v>
      </c>
      <c r="I51" s="196">
        <v>0.72916666666666663</v>
      </c>
      <c r="J51" s="195">
        <v>0.29166666666666669</v>
      </c>
      <c r="K51" s="196">
        <v>0.72916666666666663</v>
      </c>
      <c r="L51" s="195">
        <v>0.29166666666666669</v>
      </c>
      <c r="M51" s="196">
        <v>0.72916666666666663</v>
      </c>
      <c r="N51" s="195"/>
      <c r="O51" s="196"/>
      <c r="P51" s="195">
        <v>0.33333333333333331</v>
      </c>
      <c r="Q51" s="196">
        <v>0.70833333333333337</v>
      </c>
      <c r="R51" s="215"/>
    </row>
    <row r="52" spans="1:75" ht="19.5" customHeight="1">
      <c r="A52" s="173"/>
      <c r="B52" s="212" t="s">
        <v>668</v>
      </c>
      <c r="C52" s="431">
        <f>IF(C51=0,0,D51-C51-TIME(1,0,0))</f>
        <v>0</v>
      </c>
      <c r="D52" s="431"/>
      <c r="E52" s="431">
        <f>IF(E51=0,0,F51-E51-TIME(1,0,0))</f>
        <v>0.39583333333333326</v>
      </c>
      <c r="F52" s="431"/>
      <c r="G52" s="431"/>
      <c r="H52" s="431">
        <f>IF(H51=0,0,I51-H51-TIME(1,0,0))</f>
        <v>0.39583333333333326</v>
      </c>
      <c r="I52" s="431"/>
      <c r="J52" s="431">
        <f>IF(J51=0,0,K51-J51-TIME(1,0,0))</f>
        <v>0.39583333333333326</v>
      </c>
      <c r="K52" s="431"/>
      <c r="L52" s="431">
        <f>IF(L51=0,0,M51-L51-TIME(1,0,0))</f>
        <v>0.39583333333333326</v>
      </c>
      <c r="M52" s="431"/>
      <c r="N52" s="431">
        <f>IF(N51=0,0,O51-N51-TIME(1,0,0))</f>
        <v>0</v>
      </c>
      <c r="O52" s="431"/>
      <c r="P52" s="431">
        <f>IF(P51=0,0,Q51-P51-TIME(1,0,0))</f>
        <v>0.33333333333333337</v>
      </c>
      <c r="Q52" s="431"/>
      <c r="R52" s="213">
        <f>SUM(C52:Q52)</f>
        <v>1.9166666666666665</v>
      </c>
    </row>
    <row r="53" spans="1:75" ht="19.5" customHeight="1">
      <c r="A53" s="172"/>
      <c r="B53" s="198" t="s">
        <v>394</v>
      </c>
      <c r="C53" s="203">
        <v>23</v>
      </c>
      <c r="D53" s="203"/>
      <c r="E53" s="203">
        <v>24</v>
      </c>
      <c r="F53" s="203"/>
      <c r="G53" s="203"/>
      <c r="H53" s="206">
        <v>25</v>
      </c>
      <c r="I53" s="206"/>
      <c r="J53" s="206">
        <v>26</v>
      </c>
      <c r="K53" s="206"/>
      <c r="L53" s="206">
        <v>27</v>
      </c>
      <c r="M53" s="206"/>
      <c r="N53" s="205">
        <v>28</v>
      </c>
      <c r="O53" s="205"/>
      <c r="P53" s="205">
        <v>29</v>
      </c>
      <c r="Q53" s="205"/>
      <c r="R53" s="204"/>
    </row>
    <row r="54" spans="1:75" ht="19.5" customHeight="1">
      <c r="A54" s="171"/>
      <c r="B54" s="194" t="s">
        <v>395</v>
      </c>
      <c r="C54" s="411" t="s">
        <v>397</v>
      </c>
      <c r="D54" s="411"/>
      <c r="E54" s="411" t="s">
        <v>397</v>
      </c>
      <c r="F54" s="411"/>
      <c r="G54" s="411"/>
      <c r="H54" s="411" t="s">
        <v>397</v>
      </c>
      <c r="I54" s="411"/>
      <c r="J54" s="411" t="s">
        <v>397</v>
      </c>
      <c r="K54" s="411"/>
      <c r="L54" s="411" t="s">
        <v>397</v>
      </c>
      <c r="M54" s="411"/>
      <c r="N54" s="411"/>
      <c r="O54" s="411"/>
      <c r="P54" s="411"/>
      <c r="Q54" s="411"/>
      <c r="R54" s="316"/>
      <c r="T54" s="175"/>
    </row>
    <row r="55" spans="1:75" ht="19.5" customHeight="1">
      <c r="A55" s="171"/>
      <c r="B55" s="194" t="s">
        <v>669</v>
      </c>
      <c r="C55" s="195">
        <v>0.29166666666666669</v>
      </c>
      <c r="D55" s="196">
        <v>0.72916666666666663</v>
      </c>
      <c r="E55" s="195">
        <v>0.29166666666666669</v>
      </c>
      <c r="F55" s="401">
        <v>0.72916666666666663</v>
      </c>
      <c r="G55" s="402"/>
      <c r="H55" s="195">
        <v>0.29166666666666669</v>
      </c>
      <c r="I55" s="196">
        <v>0.72916666666666663</v>
      </c>
      <c r="J55" s="195">
        <v>0.29166666666666669</v>
      </c>
      <c r="K55" s="196">
        <v>0.72916666666666663</v>
      </c>
      <c r="L55" s="195">
        <v>0.29166666666666669</v>
      </c>
      <c r="M55" s="196">
        <v>0.72916666666666663</v>
      </c>
      <c r="N55" s="195"/>
      <c r="O55" s="196"/>
      <c r="P55" s="195"/>
      <c r="Q55" s="196"/>
      <c r="R55" s="215"/>
    </row>
    <row r="56" spans="1:75" ht="19.5" customHeight="1">
      <c r="A56" s="173"/>
      <c r="B56" s="212" t="s">
        <v>668</v>
      </c>
      <c r="C56" s="431">
        <f>IF(C55=0,0,D55-C55-TIME(1,0,0))</f>
        <v>0.39583333333333326</v>
      </c>
      <c r="D56" s="431"/>
      <c r="E56" s="431">
        <f>IF(E55=0,0,F55-E55-TIME(1,0,0))</f>
        <v>0.39583333333333326</v>
      </c>
      <c r="F56" s="431"/>
      <c r="G56" s="431"/>
      <c r="H56" s="431">
        <f>IF(H55=0,0,I55-H55-TIME(1,0,0))</f>
        <v>0.39583333333333326</v>
      </c>
      <c r="I56" s="431"/>
      <c r="J56" s="431">
        <f>IF(J55=0,0,K55-J55-TIME(1,0,0))</f>
        <v>0.39583333333333326</v>
      </c>
      <c r="K56" s="431"/>
      <c r="L56" s="431">
        <f>IF(L55=0,0,M55-L55-TIME(1,0,0))</f>
        <v>0.39583333333333326</v>
      </c>
      <c r="M56" s="431"/>
      <c r="N56" s="431">
        <f>IF(N55=0,0,O55-N55-TIME(1,0,0))</f>
        <v>0</v>
      </c>
      <c r="O56" s="431"/>
      <c r="P56" s="431">
        <f>IF(P55=0,0,Q55-P55-TIME(1,0,0))</f>
        <v>0</v>
      </c>
      <c r="Q56" s="431"/>
      <c r="R56" s="213">
        <f>SUM(C56:Q56)</f>
        <v>1.9791666666666663</v>
      </c>
    </row>
    <row r="57" spans="1:75" ht="19.5" customHeight="1">
      <c r="A57" s="172"/>
      <c r="B57" s="198" t="s">
        <v>394</v>
      </c>
      <c r="C57" s="201">
        <v>30</v>
      </c>
      <c r="D57" s="202"/>
      <c r="E57" s="207">
        <v>31</v>
      </c>
      <c r="F57" s="409"/>
      <c r="G57" s="410"/>
      <c r="H57" s="208"/>
      <c r="I57" s="209"/>
      <c r="J57" s="208"/>
      <c r="K57" s="209"/>
      <c r="L57" s="208"/>
      <c r="M57" s="209"/>
      <c r="N57" s="208"/>
      <c r="O57" s="209"/>
      <c r="P57" s="201"/>
      <c r="Q57" s="202"/>
      <c r="R57" s="204"/>
    </row>
    <row r="58" spans="1:75" ht="19.5" customHeight="1">
      <c r="A58" s="171"/>
      <c r="B58" s="194" t="s">
        <v>395</v>
      </c>
      <c r="C58" s="411" t="s">
        <v>397</v>
      </c>
      <c r="D58" s="411"/>
      <c r="E58" s="411" t="s">
        <v>397</v>
      </c>
      <c r="F58" s="411"/>
      <c r="G58" s="411"/>
      <c r="H58" s="411"/>
      <c r="I58" s="411"/>
      <c r="J58" s="411"/>
      <c r="K58" s="411"/>
      <c r="L58" s="411"/>
      <c r="M58" s="411"/>
      <c r="N58" s="411"/>
      <c r="O58" s="411"/>
      <c r="P58" s="411"/>
      <c r="Q58" s="411"/>
      <c r="R58" s="316"/>
    </row>
    <row r="59" spans="1:75" ht="19.5" customHeight="1">
      <c r="A59" s="171"/>
      <c r="B59" s="194" t="s">
        <v>669</v>
      </c>
      <c r="C59" s="195">
        <v>0.29166666666666669</v>
      </c>
      <c r="D59" s="196">
        <v>0.72916666666666663</v>
      </c>
      <c r="E59" s="195">
        <v>0.29166666666666669</v>
      </c>
      <c r="F59" s="401">
        <v>0.72916666666666663</v>
      </c>
      <c r="G59" s="402"/>
      <c r="H59" s="195"/>
      <c r="I59" s="196"/>
      <c r="J59" s="195"/>
      <c r="K59" s="196"/>
      <c r="L59" s="195"/>
      <c r="M59" s="196"/>
      <c r="N59" s="195"/>
      <c r="O59" s="196"/>
      <c r="P59" s="195"/>
      <c r="Q59" s="196"/>
      <c r="R59" s="215"/>
      <c r="U59" s="175"/>
    </row>
    <row r="60" spans="1:75" ht="19.5" customHeight="1">
      <c r="A60" s="173"/>
      <c r="B60" s="212" t="s">
        <v>668</v>
      </c>
      <c r="C60" s="431">
        <f>IF(C59=0,0,D59-C59-TIME(1,0,0))</f>
        <v>0.39583333333333326</v>
      </c>
      <c r="D60" s="431"/>
      <c r="E60" s="431">
        <f>IF(E59=0,0,F59-E59-TIME(1,0,0))</f>
        <v>0.39583333333333326</v>
      </c>
      <c r="F60" s="431"/>
      <c r="G60" s="431"/>
      <c r="H60" s="431">
        <f>IF(H59=0,0,I59-H59-TIME(1,0,0))</f>
        <v>0</v>
      </c>
      <c r="I60" s="431"/>
      <c r="J60" s="431">
        <f>IF(J59=0,0,K59-J59-TIME(1,0,0))</f>
        <v>0</v>
      </c>
      <c r="K60" s="431"/>
      <c r="L60" s="431">
        <f>IF(L59=0,0,M59-L59-TIME(1,0,0))</f>
        <v>0</v>
      </c>
      <c r="M60" s="431"/>
      <c r="N60" s="431">
        <f>IF(N59=0,0,O59-N59-TIME(1,0,0))</f>
        <v>0</v>
      </c>
      <c r="O60" s="431"/>
      <c r="P60" s="431">
        <f>IF(P59=0,0,Q59-P59-TIME(1,0,0))</f>
        <v>0</v>
      </c>
      <c r="Q60" s="431"/>
      <c r="R60" s="213">
        <f>SUM(C60:Q60)</f>
        <v>0.79166666666666652</v>
      </c>
      <c r="U60" s="175"/>
    </row>
    <row r="61" spans="1:75" ht="10.5" customHeight="1">
      <c r="A61" s="171"/>
      <c r="B61" s="176"/>
      <c r="C61" s="440"/>
      <c r="D61" s="440"/>
      <c r="E61" s="440"/>
      <c r="F61" s="440"/>
      <c r="G61" s="440"/>
      <c r="H61" s="165"/>
      <c r="I61" s="165"/>
      <c r="J61" s="165"/>
      <c r="K61" s="165"/>
      <c r="L61" s="165"/>
      <c r="M61" s="165"/>
      <c r="N61" s="165"/>
      <c r="O61" s="165"/>
      <c r="P61" s="165"/>
      <c r="Q61" s="165"/>
      <c r="R61" s="174"/>
    </row>
    <row r="62" spans="1:75" customFormat="1" ht="18" customHeight="1">
      <c r="B62" s="280" t="s">
        <v>466</v>
      </c>
      <c r="M62" s="16"/>
      <c r="N62" s="192"/>
      <c r="O62" s="192"/>
      <c r="P62" s="16"/>
      <c r="Q62" s="16"/>
      <c r="S62" s="168"/>
      <c r="BF62" s="139"/>
      <c r="BG62" s="28"/>
      <c r="BH62" s="100"/>
      <c r="BI62" s="100"/>
      <c r="BJ62" s="100"/>
      <c r="BK62" s="100"/>
      <c r="BL62" s="100"/>
      <c r="BM62" s="100"/>
      <c r="BN62" s="100"/>
      <c r="BO62" s="100"/>
      <c r="BP62" s="100"/>
      <c r="BQ62" s="100"/>
      <c r="BR62" s="100"/>
      <c r="BS62" s="100"/>
      <c r="BT62" s="100"/>
      <c r="BU62" s="100"/>
      <c r="BV62" s="100"/>
      <c r="BW62" s="100"/>
    </row>
    <row r="63" spans="1:75" customFormat="1" ht="18" customHeight="1">
      <c r="B63" s="289" t="s">
        <v>484</v>
      </c>
      <c r="M63" s="16"/>
      <c r="N63" s="192"/>
      <c r="O63" s="192"/>
      <c r="P63" s="16"/>
      <c r="Q63" s="16"/>
      <c r="S63" s="168"/>
      <c r="BF63" s="139"/>
      <c r="BG63" s="28"/>
      <c r="BH63" s="100"/>
      <c r="BI63" s="100"/>
      <c r="BJ63" s="100"/>
      <c r="BK63" s="100"/>
      <c r="BL63" s="100"/>
      <c r="BM63" s="100"/>
      <c r="BN63" s="100"/>
      <c r="BO63" s="100"/>
      <c r="BP63" s="100"/>
      <c r="BQ63" s="100"/>
      <c r="BR63" s="100"/>
      <c r="BS63" s="100"/>
      <c r="BT63" s="100"/>
      <c r="BU63" s="100"/>
      <c r="BV63" s="100"/>
      <c r="BW63" s="100"/>
    </row>
    <row r="64" spans="1:75" ht="24.75" customHeight="1">
      <c r="A64" s="171"/>
      <c r="B64" s="315" t="s">
        <v>467</v>
      </c>
      <c r="C64" s="418" t="s">
        <v>387</v>
      </c>
      <c r="D64" s="418" t="e">
        <f>IF(WEEKDAY(DATEVALUE(Month1&amp;" 1, "&amp;Year1))=COLUMN(#REF!),1,IF(LEN(Q64)&gt;0,Q64+1,""))</f>
        <v>#NAME?</v>
      </c>
      <c r="E64" s="418" t="s">
        <v>388</v>
      </c>
      <c r="F64" s="418"/>
      <c r="G64" s="418" t="e">
        <f>IF(WEEKDAY(DATEVALUE(Month1&amp;" 1, "&amp;Year1))=COLUMN(#REF!),1,IF(LEN(D64)&gt;0,D64+1,""))</f>
        <v>#NAME?</v>
      </c>
      <c r="H64" s="418" t="s">
        <v>389</v>
      </c>
      <c r="I64" s="418" t="e">
        <f>IF(WEEKDAY(DATEVALUE(Month1&amp;" 1, "&amp;Year1))=COLUMN(#REF!),1,IF(LEN(G64)&gt;0,G64+1,""))</f>
        <v>#NAME?</v>
      </c>
      <c r="J64" s="418" t="s">
        <v>390</v>
      </c>
      <c r="K64" s="418" t="e">
        <f>IF(WEEKDAY(DATEVALUE(Month1&amp;" 1, "&amp;Year1))=COLUMN(#REF!),1,IF(LEN(I64)&gt;0,I64+1,""))</f>
        <v>#NAME?</v>
      </c>
      <c r="L64" s="418" t="s">
        <v>391</v>
      </c>
      <c r="M64" s="418" t="e">
        <f>IF(WEEKDAY(DATEVALUE(Month1&amp;" 1, "&amp;Year1))=COLUMN(#REF!),1,IF(LEN(K64)&gt;0,K64+1,""))</f>
        <v>#NAME?</v>
      </c>
      <c r="N64" s="422" t="s">
        <v>392</v>
      </c>
      <c r="O64" s="422" t="e">
        <f>IF(WEEKDAY(DATEVALUE(Month1&amp;" 1, "&amp;Year1))=COLUMN(#REF!),1,IF(LEN(M64)&gt;0,M64+1,""))</f>
        <v>#NAME?</v>
      </c>
      <c r="P64" s="422" t="s">
        <v>393</v>
      </c>
      <c r="Q64" s="422"/>
      <c r="R64" s="210" t="s">
        <v>468</v>
      </c>
    </row>
    <row r="65" spans="1:21" ht="19.5" customHeight="1">
      <c r="A65" s="172"/>
      <c r="B65" s="198" t="s">
        <v>469</v>
      </c>
      <c r="C65" s="199"/>
      <c r="D65" s="314"/>
      <c r="E65" s="201"/>
      <c r="F65" s="409"/>
      <c r="G65" s="410"/>
      <c r="H65" s="201"/>
      <c r="I65" s="202"/>
      <c r="J65" s="201"/>
      <c r="K65" s="202"/>
      <c r="L65" s="201"/>
      <c r="M65" s="202"/>
      <c r="N65" s="199"/>
      <c r="O65" s="314"/>
      <c r="P65" s="203">
        <v>1</v>
      </c>
      <c r="Q65" s="203"/>
      <c r="R65" s="211" t="s">
        <v>470</v>
      </c>
    </row>
    <row r="66" spans="1:21" ht="19.5" customHeight="1">
      <c r="A66" s="171"/>
      <c r="B66" s="194" t="s">
        <v>471</v>
      </c>
      <c r="C66" s="412"/>
      <c r="D66" s="414"/>
      <c r="E66" s="412"/>
      <c r="F66" s="413"/>
      <c r="G66" s="414"/>
      <c r="H66" s="412"/>
      <c r="I66" s="414"/>
      <c r="J66" s="412"/>
      <c r="K66" s="414"/>
      <c r="L66" s="412"/>
      <c r="M66" s="414"/>
      <c r="N66" s="412"/>
      <c r="O66" s="414"/>
      <c r="P66" s="423"/>
      <c r="Q66" s="423"/>
      <c r="R66" s="316"/>
    </row>
    <row r="67" spans="1:21" ht="19.5" customHeight="1">
      <c r="A67" s="171"/>
      <c r="B67" s="194" t="s">
        <v>669</v>
      </c>
      <c r="C67" s="195"/>
      <c r="D67" s="196"/>
      <c r="E67" s="195"/>
      <c r="F67" s="407"/>
      <c r="G67" s="408"/>
      <c r="H67" s="195"/>
      <c r="I67" s="196"/>
      <c r="J67" s="195"/>
      <c r="K67" s="196"/>
      <c r="L67" s="195"/>
      <c r="M67" s="196"/>
      <c r="N67" s="195"/>
      <c r="O67" s="196"/>
      <c r="P67" s="195"/>
      <c r="Q67" s="196"/>
      <c r="R67" s="215"/>
    </row>
    <row r="68" spans="1:21" ht="19.5" customHeight="1">
      <c r="A68" s="173"/>
      <c r="B68" s="287" t="s">
        <v>668</v>
      </c>
      <c r="C68" s="403">
        <f>IF(C67=0,0,D67-C67-TIME(1,0,0))</f>
        <v>0</v>
      </c>
      <c r="D68" s="403"/>
      <c r="E68" s="403">
        <f>IF(E67=0,0,G67-E67-TIME(1,0,0))</f>
        <v>0</v>
      </c>
      <c r="F68" s="403"/>
      <c r="G68" s="403"/>
      <c r="H68" s="403">
        <f>IF(H67=0,0,I67-H67-TIME(1,0,0))</f>
        <v>0</v>
      </c>
      <c r="I68" s="403"/>
      <c r="J68" s="403">
        <f>IF(J67=0,0,K67-J67-TIME(1,0,0))</f>
        <v>0</v>
      </c>
      <c r="K68" s="403"/>
      <c r="L68" s="403">
        <f>IF(L67=0,0,M67-L67-TIME(1,0,0))</f>
        <v>0</v>
      </c>
      <c r="M68" s="403"/>
      <c r="N68" s="403">
        <f>IF(N67=0,0,O67-N67-TIME(1,0,0))</f>
        <v>0</v>
      </c>
      <c r="O68" s="403"/>
      <c r="P68" s="403">
        <f>IF(P67=0,0,Q67-P67-TIME(1,0,0))</f>
        <v>0</v>
      </c>
      <c r="Q68" s="403"/>
      <c r="R68" s="288">
        <f>SUM(C68:O68)</f>
        <v>0</v>
      </c>
    </row>
    <row r="69" spans="1:21" ht="19.5" customHeight="1">
      <c r="A69" s="171"/>
      <c r="B69" s="194" t="s">
        <v>472</v>
      </c>
      <c r="C69" s="195"/>
      <c r="D69" s="196"/>
      <c r="E69" s="195"/>
      <c r="F69" s="407"/>
      <c r="G69" s="408"/>
      <c r="H69" s="195"/>
      <c r="I69" s="196"/>
      <c r="J69" s="195"/>
      <c r="K69" s="196"/>
      <c r="L69" s="195"/>
      <c r="M69" s="196"/>
      <c r="N69" s="195"/>
      <c r="O69" s="196"/>
      <c r="P69" s="195"/>
      <c r="Q69" s="196"/>
      <c r="R69" s="215"/>
    </row>
    <row r="70" spans="1:21" ht="19.5" customHeight="1">
      <c r="A70" s="173"/>
      <c r="B70" s="290" t="s">
        <v>473</v>
      </c>
      <c r="C70" s="397">
        <f>IF(C69=0,0,D69-C69-TIME(1,0,0))</f>
        <v>0</v>
      </c>
      <c r="D70" s="397"/>
      <c r="E70" s="397">
        <f>IF(E69=0,0,G69-E69-TIME(1,0,0))</f>
        <v>0</v>
      </c>
      <c r="F70" s="397"/>
      <c r="G70" s="397"/>
      <c r="H70" s="397">
        <f>IF(H69=0,0,I69-H69-TIME(1,0,0))</f>
        <v>0</v>
      </c>
      <c r="I70" s="397"/>
      <c r="J70" s="397">
        <f>IF(J69=0,0,K69-J69-TIME(1,0,0))</f>
        <v>0</v>
      </c>
      <c r="K70" s="397"/>
      <c r="L70" s="397">
        <f>IF(L69=0,0,M69-L69-TIME(1,0,0))</f>
        <v>0</v>
      </c>
      <c r="M70" s="397"/>
      <c r="N70" s="397">
        <f>IF(N69=0,0,O69-N69-TIME(1,0,0))</f>
        <v>0</v>
      </c>
      <c r="O70" s="397"/>
      <c r="P70" s="397">
        <f>IF(P69=0,0,Q69-P69-TIME(1,0,0))</f>
        <v>0</v>
      </c>
      <c r="Q70" s="397"/>
      <c r="R70" s="291">
        <f>SUM(C70:O70)</f>
        <v>0</v>
      </c>
    </row>
    <row r="71" spans="1:21" ht="19.5" customHeight="1">
      <c r="A71" s="172"/>
      <c r="B71" s="198" t="s">
        <v>394</v>
      </c>
      <c r="C71" s="203">
        <v>2</v>
      </c>
      <c r="D71" s="203"/>
      <c r="E71" s="203">
        <f>C71+1</f>
        <v>3</v>
      </c>
      <c r="F71" s="203"/>
      <c r="G71" s="203"/>
      <c r="H71" s="203">
        <f>E71+1</f>
        <v>4</v>
      </c>
      <c r="I71" s="203"/>
      <c r="J71" s="203">
        <f>H71+1</f>
        <v>5</v>
      </c>
      <c r="K71" s="203"/>
      <c r="L71" s="203">
        <f>J71+1</f>
        <v>6</v>
      </c>
      <c r="M71" s="203"/>
      <c r="N71" s="205">
        <f>L71+1</f>
        <v>7</v>
      </c>
      <c r="O71" s="205"/>
      <c r="P71" s="205">
        <v>8</v>
      </c>
      <c r="Q71" s="205"/>
      <c r="R71" s="204"/>
    </row>
    <row r="72" spans="1:21" ht="19.5" customHeight="1">
      <c r="A72" s="171"/>
      <c r="B72" s="194" t="s">
        <v>395</v>
      </c>
      <c r="C72" s="411" t="s">
        <v>397</v>
      </c>
      <c r="D72" s="411"/>
      <c r="E72" s="411" t="s">
        <v>397</v>
      </c>
      <c r="F72" s="411"/>
      <c r="G72" s="411"/>
      <c r="H72" s="411" t="s">
        <v>397</v>
      </c>
      <c r="I72" s="411"/>
      <c r="J72" s="411" t="s">
        <v>397</v>
      </c>
      <c r="K72" s="411"/>
      <c r="L72" s="411" t="s">
        <v>397</v>
      </c>
      <c r="M72" s="411"/>
      <c r="N72" s="411"/>
      <c r="O72" s="411"/>
      <c r="P72" s="411"/>
      <c r="Q72" s="411"/>
      <c r="R72" s="316"/>
    </row>
    <row r="73" spans="1:21" ht="19.5" customHeight="1">
      <c r="A73" s="171"/>
      <c r="B73" s="194" t="s">
        <v>669</v>
      </c>
      <c r="C73" s="195">
        <v>0.29166666666666669</v>
      </c>
      <c r="D73" s="196">
        <v>0.66666666666666663</v>
      </c>
      <c r="E73" s="195">
        <v>0.29166666666666669</v>
      </c>
      <c r="F73" s="401">
        <v>0.66666666666666663</v>
      </c>
      <c r="G73" s="402"/>
      <c r="H73" s="195">
        <v>0.29166666666666669</v>
      </c>
      <c r="I73" s="196">
        <v>0.66666666666666663</v>
      </c>
      <c r="J73" s="195">
        <v>0.29166666666666669</v>
      </c>
      <c r="K73" s="196">
        <v>0.66666666666666663</v>
      </c>
      <c r="L73" s="195">
        <v>0.29166666666666669</v>
      </c>
      <c r="M73" s="196">
        <v>0.66666666666666663</v>
      </c>
      <c r="N73" s="195"/>
      <c r="O73" s="196"/>
      <c r="P73" s="195"/>
      <c r="Q73" s="196"/>
      <c r="R73" s="215"/>
      <c r="T73" s="166"/>
    </row>
    <row r="74" spans="1:21" ht="19.5" customHeight="1">
      <c r="A74" s="173"/>
      <c r="B74" s="287" t="s">
        <v>668</v>
      </c>
      <c r="C74" s="403">
        <f>IF(C73=0,0,D73-C73-TIME(1,0,0))</f>
        <v>0.33333333333333326</v>
      </c>
      <c r="D74" s="403"/>
      <c r="E74" s="403">
        <f>IF(E73=0,0,F73-E73-TIME(1,0,0))</f>
        <v>0.33333333333333326</v>
      </c>
      <c r="F74" s="403"/>
      <c r="G74" s="403"/>
      <c r="H74" s="403">
        <f>IF(H73=0,0,I73-H73-TIME(1,0,0))</f>
        <v>0.33333333333333326</v>
      </c>
      <c r="I74" s="403"/>
      <c r="J74" s="403">
        <f>IF(J73=0,0,K73-J73-TIME(1,0,0))</f>
        <v>0.33333333333333326</v>
      </c>
      <c r="K74" s="403"/>
      <c r="L74" s="403">
        <f>IF(L73=0,0,M73-L73-TIME(1,0,0))</f>
        <v>0.33333333333333326</v>
      </c>
      <c r="M74" s="403"/>
      <c r="N74" s="403">
        <f>IF(N73=0,0,O73-N73-TIME(1,0,0))</f>
        <v>0</v>
      </c>
      <c r="O74" s="403"/>
      <c r="P74" s="416">
        <f>IF(P73=0,0,Q73-P73-TIME(1,0,0))</f>
        <v>0</v>
      </c>
      <c r="Q74" s="417"/>
      <c r="R74" s="288">
        <f>SUM(C74:Q74)</f>
        <v>1.6666666666666663</v>
      </c>
      <c r="S74" s="197"/>
      <c r="T74" s="162"/>
      <c r="U74" s="197"/>
    </row>
    <row r="75" spans="1:21" ht="19.5" customHeight="1">
      <c r="A75" s="171"/>
      <c r="B75" s="194" t="s">
        <v>472</v>
      </c>
      <c r="C75" s="195">
        <v>0.66666666666666663</v>
      </c>
      <c r="D75" s="196">
        <v>0.72916666666666663</v>
      </c>
      <c r="E75" s="195">
        <v>0.66666666666666663</v>
      </c>
      <c r="F75" s="407">
        <v>0.72916666666666663</v>
      </c>
      <c r="G75" s="408"/>
      <c r="H75" s="195">
        <v>0.66666666666666663</v>
      </c>
      <c r="I75" s="196">
        <v>0.72916666666666663</v>
      </c>
      <c r="J75" s="195">
        <v>0.66666666666666663</v>
      </c>
      <c r="K75" s="196">
        <v>0.72916666666666663</v>
      </c>
      <c r="L75" s="195">
        <v>0.66666666666666663</v>
      </c>
      <c r="M75" s="196">
        <v>0.72916666666666663</v>
      </c>
      <c r="N75" s="195"/>
      <c r="O75" s="196"/>
      <c r="P75" s="195"/>
      <c r="Q75" s="196"/>
      <c r="R75" s="215"/>
    </row>
    <row r="76" spans="1:21" ht="19.5" customHeight="1">
      <c r="A76" s="173"/>
      <c r="B76" s="290" t="s">
        <v>473</v>
      </c>
      <c r="C76" s="397">
        <f>D75-C75</f>
        <v>6.25E-2</v>
      </c>
      <c r="D76" s="397"/>
      <c r="E76" s="397">
        <v>6.25E-2</v>
      </c>
      <c r="F76" s="397"/>
      <c r="G76" s="397"/>
      <c r="H76" s="397">
        <f>I75-H75</f>
        <v>6.25E-2</v>
      </c>
      <c r="I76" s="397"/>
      <c r="J76" s="397">
        <f>K75-J75</f>
        <v>6.25E-2</v>
      </c>
      <c r="K76" s="397"/>
      <c r="L76" s="397">
        <f>M75-L75</f>
        <v>6.25E-2</v>
      </c>
      <c r="M76" s="397"/>
      <c r="N76" s="397">
        <f>O75-N75</f>
        <v>0</v>
      </c>
      <c r="O76" s="397"/>
      <c r="P76" s="397">
        <f>Q75-P75</f>
        <v>0</v>
      </c>
      <c r="Q76" s="397"/>
      <c r="R76" s="291">
        <f>SUM(C76:O76)</f>
        <v>0.3125</v>
      </c>
    </row>
    <row r="77" spans="1:21" ht="19.5" customHeight="1">
      <c r="A77" s="172"/>
      <c r="B77" s="198" t="s">
        <v>394</v>
      </c>
      <c r="C77" s="203">
        <v>9</v>
      </c>
      <c r="D77" s="203"/>
      <c r="E77" s="203">
        <f>C77+1</f>
        <v>10</v>
      </c>
      <c r="F77" s="203"/>
      <c r="G77" s="203"/>
      <c r="H77" s="203">
        <f>E77+1</f>
        <v>11</v>
      </c>
      <c r="I77" s="203"/>
      <c r="J77" s="203">
        <f>H77+1</f>
        <v>12</v>
      </c>
      <c r="K77" s="203"/>
      <c r="L77" s="203">
        <f>J77+1</f>
        <v>13</v>
      </c>
      <c r="M77" s="203"/>
      <c r="N77" s="205">
        <f>L77+1</f>
        <v>14</v>
      </c>
      <c r="O77" s="205"/>
      <c r="P77" s="205">
        <v>15</v>
      </c>
      <c r="Q77" s="205"/>
      <c r="R77" s="204"/>
    </row>
    <row r="78" spans="1:21" ht="19.5" customHeight="1">
      <c r="A78" s="171"/>
      <c r="B78" s="194" t="s">
        <v>395</v>
      </c>
      <c r="C78" s="411" t="s">
        <v>397</v>
      </c>
      <c r="D78" s="411"/>
      <c r="E78" s="411" t="s">
        <v>397</v>
      </c>
      <c r="F78" s="411"/>
      <c r="G78" s="411"/>
      <c r="H78" s="411" t="s">
        <v>397</v>
      </c>
      <c r="I78" s="411"/>
      <c r="J78" s="415" t="s">
        <v>474</v>
      </c>
      <c r="K78" s="415"/>
      <c r="L78" s="411" t="s">
        <v>397</v>
      </c>
      <c r="M78" s="411"/>
      <c r="N78" s="411"/>
      <c r="O78" s="411"/>
      <c r="P78" s="415" t="s">
        <v>400</v>
      </c>
      <c r="Q78" s="415"/>
      <c r="R78" s="316"/>
      <c r="S78" s="292"/>
    </row>
    <row r="79" spans="1:21" ht="19.5" customHeight="1">
      <c r="A79" s="171"/>
      <c r="B79" s="194" t="s">
        <v>669</v>
      </c>
      <c r="C79" s="195">
        <v>0.29166666666666669</v>
      </c>
      <c r="D79" s="196">
        <v>0.625</v>
      </c>
      <c r="E79" s="195">
        <v>0.29166666666666669</v>
      </c>
      <c r="F79" s="401">
        <v>0.625</v>
      </c>
      <c r="G79" s="402"/>
      <c r="H79" s="195">
        <v>0.29166666666666669</v>
      </c>
      <c r="I79" s="196">
        <v>0.625</v>
      </c>
      <c r="J79" s="195"/>
      <c r="K79" s="196"/>
      <c r="L79" s="195">
        <v>0.29166666666666669</v>
      </c>
      <c r="M79" s="196">
        <v>0.625</v>
      </c>
      <c r="N79" s="195"/>
      <c r="O79" s="196"/>
      <c r="P79" s="195">
        <v>0.29166666666666669</v>
      </c>
      <c r="Q79" s="196">
        <v>0.625</v>
      </c>
      <c r="R79" s="215"/>
    </row>
    <row r="80" spans="1:21" ht="19.5" customHeight="1">
      <c r="A80" s="173"/>
      <c r="B80" s="287" t="s">
        <v>668</v>
      </c>
      <c r="C80" s="403">
        <f>IF(C79=0,0,D79-C79-TIME(1,0,0))</f>
        <v>0.29166666666666663</v>
      </c>
      <c r="D80" s="403"/>
      <c r="E80" s="403">
        <f>IF(E79=0,0,F79-E79-TIME(1,0,0))</f>
        <v>0.29166666666666663</v>
      </c>
      <c r="F80" s="403"/>
      <c r="G80" s="403"/>
      <c r="H80" s="403">
        <f>IF(H79=0,0,I79-H79-TIME(1,0,0))</f>
        <v>0.29166666666666663</v>
      </c>
      <c r="I80" s="403"/>
      <c r="J80" s="403">
        <f>IF(J79=0,0,K79-J79-TIME(1,0,0))</f>
        <v>0</v>
      </c>
      <c r="K80" s="403"/>
      <c r="L80" s="403">
        <f>IF(L79=0,0,M79-L79-TIME(1,0,0))</f>
        <v>0.29166666666666663</v>
      </c>
      <c r="M80" s="403"/>
      <c r="N80" s="403">
        <f>IF(N79=0,0,O79-N79-TIME(1,0,0))</f>
        <v>0</v>
      </c>
      <c r="O80" s="403"/>
      <c r="P80" s="403">
        <f>IF(P79=0,0,Q79-P79-TIME(1,0,0))</f>
        <v>0.29166666666666663</v>
      </c>
      <c r="Q80" s="403"/>
      <c r="R80" s="288">
        <f>SUM(C80:Q80)</f>
        <v>1.458333333333333</v>
      </c>
      <c r="S80" s="175"/>
      <c r="T80" s="175"/>
    </row>
    <row r="81" spans="1:19" ht="19.5" customHeight="1">
      <c r="A81" s="171"/>
      <c r="B81" s="194" t="s">
        <v>472</v>
      </c>
      <c r="C81" s="195">
        <v>0.70833333333333337</v>
      </c>
      <c r="D81" s="196">
        <v>0.72916666666666663</v>
      </c>
      <c r="E81" s="195">
        <v>0.70833333333333337</v>
      </c>
      <c r="F81" s="407">
        <v>0.72916666666666663</v>
      </c>
      <c r="G81" s="408"/>
      <c r="H81" s="195">
        <v>0.70833333333333337</v>
      </c>
      <c r="I81" s="196">
        <v>0.72916666666666663</v>
      </c>
      <c r="J81" s="195"/>
      <c r="K81" s="196"/>
      <c r="L81" s="195">
        <v>0.70833333333333337</v>
      </c>
      <c r="M81" s="196">
        <v>0.72916666666666663</v>
      </c>
      <c r="N81" s="195"/>
      <c r="O81" s="196"/>
      <c r="P81" s="195"/>
      <c r="Q81" s="196"/>
      <c r="R81" s="215"/>
    </row>
    <row r="82" spans="1:19" ht="19.5" customHeight="1">
      <c r="A82" s="173"/>
      <c r="B82" s="290" t="s">
        <v>473</v>
      </c>
      <c r="C82" s="397">
        <f>D81-C81</f>
        <v>2.0833333333333259E-2</v>
      </c>
      <c r="D82" s="397"/>
      <c r="E82" s="397">
        <f>F81-E81</f>
        <v>2.0833333333333259E-2</v>
      </c>
      <c r="F82" s="397"/>
      <c r="G82" s="397"/>
      <c r="H82" s="397">
        <f>I81-H81</f>
        <v>2.0833333333333259E-2</v>
      </c>
      <c r="I82" s="397"/>
      <c r="J82" s="397">
        <f>K81-J81</f>
        <v>0</v>
      </c>
      <c r="K82" s="397"/>
      <c r="L82" s="397">
        <f>M81-L81</f>
        <v>2.0833333333333259E-2</v>
      </c>
      <c r="M82" s="397"/>
      <c r="N82" s="397">
        <f>O81-N81</f>
        <v>0</v>
      </c>
      <c r="O82" s="397"/>
      <c r="P82" s="397">
        <f>Q81-P81</f>
        <v>0</v>
      </c>
      <c r="Q82" s="397"/>
      <c r="R82" s="291">
        <f>SUM(C82,E82,H82,J82,L82,N82,P82)</f>
        <v>8.3333333333333037E-2</v>
      </c>
      <c r="S82" s="175"/>
    </row>
    <row r="83" spans="1:19" ht="19.5" customHeight="1">
      <c r="A83" s="172"/>
      <c r="B83" s="198" t="s">
        <v>394</v>
      </c>
      <c r="C83" s="203">
        <v>16</v>
      </c>
      <c r="D83" s="203"/>
      <c r="E83" s="203">
        <f>C83+1</f>
        <v>17</v>
      </c>
      <c r="F83" s="203"/>
      <c r="G83" s="203"/>
      <c r="H83" s="203">
        <f>E83+1</f>
        <v>18</v>
      </c>
      <c r="I83" s="203"/>
      <c r="J83" s="203">
        <f>H83+1</f>
        <v>19</v>
      </c>
      <c r="K83" s="203"/>
      <c r="L83" s="203">
        <f>J83+1</f>
        <v>20</v>
      </c>
      <c r="M83" s="203"/>
      <c r="N83" s="205">
        <f>L83+1</f>
        <v>21</v>
      </c>
      <c r="O83" s="205"/>
      <c r="P83" s="205">
        <v>22</v>
      </c>
      <c r="Q83" s="205"/>
      <c r="R83" s="204"/>
    </row>
    <row r="84" spans="1:19" ht="19.5" customHeight="1">
      <c r="A84" s="171"/>
      <c r="B84" s="194" t="s">
        <v>475</v>
      </c>
      <c r="C84" s="415" t="s">
        <v>423</v>
      </c>
      <c r="D84" s="415"/>
      <c r="E84" s="411" t="s">
        <v>477</v>
      </c>
      <c r="F84" s="411"/>
      <c r="G84" s="411"/>
      <c r="H84" s="411" t="s">
        <v>477</v>
      </c>
      <c r="I84" s="411"/>
      <c r="J84" s="411" t="s">
        <v>477</v>
      </c>
      <c r="K84" s="411"/>
      <c r="L84" s="411" t="s">
        <v>477</v>
      </c>
      <c r="M84" s="411"/>
      <c r="N84" s="411"/>
      <c r="O84" s="411"/>
      <c r="P84" s="411" t="s">
        <v>397</v>
      </c>
      <c r="Q84" s="411"/>
      <c r="R84" s="316"/>
    </row>
    <row r="85" spans="1:19" ht="19.5" customHeight="1">
      <c r="A85" s="171"/>
      <c r="B85" s="194" t="s">
        <v>669</v>
      </c>
      <c r="C85" s="216"/>
      <c r="D85" s="216"/>
      <c r="E85" s="195">
        <v>0.29166666666666669</v>
      </c>
      <c r="F85" s="401">
        <v>0.70833333333333337</v>
      </c>
      <c r="G85" s="402"/>
      <c r="H85" s="195">
        <v>0.29166666666666669</v>
      </c>
      <c r="I85" s="196">
        <v>0.70833333333333337</v>
      </c>
      <c r="J85" s="195">
        <v>0.29166666666666669</v>
      </c>
      <c r="K85" s="196">
        <v>0.6875</v>
      </c>
      <c r="L85" s="195">
        <v>0.29166666666666669</v>
      </c>
      <c r="M85" s="196">
        <v>0.6875</v>
      </c>
      <c r="N85" s="195"/>
      <c r="O85" s="196"/>
      <c r="P85" s="195"/>
      <c r="Q85" s="196"/>
      <c r="R85" s="215"/>
    </row>
    <row r="86" spans="1:19" ht="19.5" customHeight="1">
      <c r="A86" s="173"/>
      <c r="B86" s="287" t="s">
        <v>668</v>
      </c>
      <c r="C86" s="403">
        <f>IF(C85=0,0,D85-C85-TIME(1,0,0))</f>
        <v>0</v>
      </c>
      <c r="D86" s="403"/>
      <c r="E86" s="403">
        <f>IF(E85=0,0,F85-E85-TIME(1,0,0))</f>
        <v>0.375</v>
      </c>
      <c r="F86" s="403"/>
      <c r="G86" s="403"/>
      <c r="H86" s="403">
        <f>IF(H85=0,0,I85-H85-TIME(1,0,0))</f>
        <v>0.375</v>
      </c>
      <c r="I86" s="403"/>
      <c r="J86" s="403">
        <f>IF(J85=0,0,K85-J85-TIME(1,0,0))</f>
        <v>0.35416666666666663</v>
      </c>
      <c r="K86" s="403"/>
      <c r="L86" s="403">
        <f>IF(L85=0,0,M85-L85-TIME(1,0,0))</f>
        <v>0.35416666666666663</v>
      </c>
      <c r="M86" s="403"/>
      <c r="N86" s="403">
        <f>IF(N85=0,0,O85-N85-TIME(1,0,0))</f>
        <v>0</v>
      </c>
      <c r="O86" s="403"/>
      <c r="P86" s="403">
        <f>IF(P85=0,0,Q85-P85-TIME(1,0,0))</f>
        <v>0</v>
      </c>
      <c r="Q86" s="403"/>
      <c r="R86" s="288">
        <f>SUM(C86:Q86)</f>
        <v>1.458333333333333</v>
      </c>
    </row>
    <row r="87" spans="1:19" ht="19.5" customHeight="1">
      <c r="A87" s="171"/>
      <c r="B87" s="194" t="s">
        <v>472</v>
      </c>
      <c r="C87" s="195"/>
      <c r="D87" s="196"/>
      <c r="E87" s="195">
        <v>0.70833333333333337</v>
      </c>
      <c r="F87" s="407">
        <v>0.72916666666666663</v>
      </c>
      <c r="G87" s="408"/>
      <c r="H87" s="195">
        <v>0.70833333333333337</v>
      </c>
      <c r="I87" s="196">
        <v>0.72916666666666663</v>
      </c>
      <c r="J87" s="195">
        <v>0.6875</v>
      </c>
      <c r="K87" s="196">
        <v>0.72916666666666663</v>
      </c>
      <c r="L87" s="195">
        <v>0.6875</v>
      </c>
      <c r="M87" s="196">
        <v>0.72916666666666663</v>
      </c>
      <c r="N87" s="195"/>
      <c r="O87" s="196"/>
      <c r="P87" s="195"/>
      <c r="Q87" s="196"/>
      <c r="R87" s="215"/>
    </row>
    <row r="88" spans="1:19" ht="19.5" customHeight="1">
      <c r="A88" s="173"/>
      <c r="B88" s="290" t="s">
        <v>479</v>
      </c>
      <c r="C88" s="397">
        <f>D87-C87</f>
        <v>0</v>
      </c>
      <c r="D88" s="397"/>
      <c r="E88" s="397">
        <f>F87-E87</f>
        <v>2.0833333333333259E-2</v>
      </c>
      <c r="F88" s="397"/>
      <c r="G88" s="397"/>
      <c r="H88" s="397">
        <f>I87-H87</f>
        <v>2.0833333333333259E-2</v>
      </c>
      <c r="I88" s="397"/>
      <c r="J88" s="397">
        <f>K87-J87</f>
        <v>4.166666666666663E-2</v>
      </c>
      <c r="K88" s="397"/>
      <c r="L88" s="397">
        <f>M87-L87</f>
        <v>4.166666666666663E-2</v>
      </c>
      <c r="M88" s="397"/>
      <c r="N88" s="397">
        <f>O87-N87</f>
        <v>0</v>
      </c>
      <c r="O88" s="397"/>
      <c r="P88" s="397">
        <f>Q87-P87</f>
        <v>0</v>
      </c>
      <c r="Q88" s="397"/>
      <c r="R88" s="291">
        <f>SUM(C88:O88)</f>
        <v>0.12499999999999978</v>
      </c>
    </row>
    <row r="89" spans="1:19" ht="19.5" customHeight="1">
      <c r="A89" s="172"/>
      <c r="B89" s="198" t="s">
        <v>480</v>
      </c>
      <c r="C89" s="203">
        <v>23</v>
      </c>
      <c r="D89" s="203"/>
      <c r="E89" s="203">
        <v>24</v>
      </c>
      <c r="F89" s="203"/>
      <c r="G89" s="203"/>
      <c r="H89" s="206">
        <v>25</v>
      </c>
      <c r="I89" s="206"/>
      <c r="J89" s="206">
        <v>26</v>
      </c>
      <c r="K89" s="206"/>
      <c r="L89" s="206">
        <v>27</v>
      </c>
      <c r="M89" s="206"/>
      <c r="N89" s="205">
        <v>28</v>
      </c>
      <c r="O89" s="205"/>
      <c r="P89" s="205">
        <v>29</v>
      </c>
      <c r="Q89" s="205"/>
      <c r="R89" s="204"/>
    </row>
    <row r="90" spans="1:19" ht="19.5" customHeight="1">
      <c r="A90" s="171"/>
      <c r="B90" s="194" t="s">
        <v>475</v>
      </c>
      <c r="C90" s="411" t="s">
        <v>477</v>
      </c>
      <c r="D90" s="411"/>
      <c r="E90" s="411" t="s">
        <v>477</v>
      </c>
      <c r="F90" s="411"/>
      <c r="G90" s="411"/>
      <c r="H90" s="411" t="s">
        <v>477</v>
      </c>
      <c r="I90" s="411"/>
      <c r="J90" s="411" t="s">
        <v>477</v>
      </c>
      <c r="K90" s="411"/>
      <c r="L90" s="411" t="s">
        <v>477</v>
      </c>
      <c r="M90" s="411"/>
      <c r="N90" s="411"/>
      <c r="O90" s="411"/>
      <c r="P90" s="411"/>
      <c r="Q90" s="411"/>
      <c r="R90" s="316"/>
    </row>
    <row r="91" spans="1:19" ht="19.5" customHeight="1">
      <c r="A91" s="171"/>
      <c r="B91" s="194" t="s">
        <v>669</v>
      </c>
      <c r="C91" s="195">
        <v>0.29166666666666669</v>
      </c>
      <c r="D91" s="196">
        <v>0.70833333333333337</v>
      </c>
      <c r="E91" s="195">
        <v>0.29166666666666669</v>
      </c>
      <c r="F91" s="401">
        <v>0.70833333333333337</v>
      </c>
      <c r="G91" s="402"/>
      <c r="H91" s="195">
        <v>0.29166666666666669</v>
      </c>
      <c r="I91" s="196">
        <v>0.70833333333333337</v>
      </c>
      <c r="J91" s="195">
        <v>0.29166666666666669</v>
      </c>
      <c r="K91" s="196">
        <v>0.70833333333333337</v>
      </c>
      <c r="L91" s="195">
        <v>0.29166666666666669</v>
      </c>
      <c r="M91" s="196">
        <v>0.70833333333333337</v>
      </c>
      <c r="N91" s="195"/>
      <c r="O91" s="196"/>
      <c r="P91" s="195"/>
      <c r="Q91" s="196"/>
      <c r="R91" s="215"/>
    </row>
    <row r="92" spans="1:19" ht="19.5" customHeight="1">
      <c r="A92" s="173"/>
      <c r="B92" s="287" t="s">
        <v>668</v>
      </c>
      <c r="C92" s="403">
        <f>IF(C91=0,0,D91-C91-TIME(1,0,0))</f>
        <v>0.375</v>
      </c>
      <c r="D92" s="403"/>
      <c r="E92" s="403">
        <f>IF(E91=0,0,F91-E91-TIME(1,0,0))</f>
        <v>0.375</v>
      </c>
      <c r="F92" s="403"/>
      <c r="G92" s="403"/>
      <c r="H92" s="403">
        <f>IF(H91=0,0,I91-H91-TIME(1,0,0))</f>
        <v>0.375</v>
      </c>
      <c r="I92" s="403"/>
      <c r="J92" s="403">
        <f>IF(J91=0,0,K91-J91-TIME(1,0,0))</f>
        <v>0.375</v>
      </c>
      <c r="K92" s="403"/>
      <c r="L92" s="403">
        <f>IF(L91=0,0,M91-L91-TIME(1,0,0))</f>
        <v>0.375</v>
      </c>
      <c r="M92" s="403"/>
      <c r="N92" s="403">
        <f>IF(N91=0,0,O91-N91-TIME(1,0,0))</f>
        <v>0</v>
      </c>
      <c r="O92" s="403"/>
      <c r="P92" s="403">
        <f>IF(P91=0,0,Q91-P91-TIME(1,0,0))</f>
        <v>0</v>
      </c>
      <c r="Q92" s="403"/>
      <c r="R92" s="288">
        <f>SUM(C92:Q92)</f>
        <v>1.875</v>
      </c>
    </row>
    <row r="93" spans="1:19" ht="19.5" customHeight="1">
      <c r="A93" s="171"/>
      <c r="B93" s="194" t="s">
        <v>472</v>
      </c>
      <c r="C93" s="195">
        <v>0.70833333333333337</v>
      </c>
      <c r="D93" s="196">
        <v>0.72916666666666663</v>
      </c>
      <c r="E93" s="195">
        <v>0.70833333333333337</v>
      </c>
      <c r="F93" s="407">
        <v>0.72916666666666663</v>
      </c>
      <c r="G93" s="408"/>
      <c r="H93" s="195">
        <v>0.70833333333333337</v>
      </c>
      <c r="I93" s="196">
        <v>0.72916666666666663</v>
      </c>
      <c r="J93" s="195">
        <v>0.70833333333333337</v>
      </c>
      <c r="K93" s="196">
        <v>0.72916666666666663</v>
      </c>
      <c r="L93" s="195">
        <v>0.70833333333333337</v>
      </c>
      <c r="M93" s="196">
        <v>0.72916666666666663</v>
      </c>
      <c r="N93" s="195"/>
      <c r="O93" s="196"/>
      <c r="P93" s="195"/>
      <c r="Q93" s="196"/>
      <c r="R93" s="215"/>
    </row>
    <row r="94" spans="1:19" ht="19.5" customHeight="1">
      <c r="A94" s="173"/>
      <c r="B94" s="290" t="s">
        <v>479</v>
      </c>
      <c r="C94" s="397">
        <f>D93-C93</f>
        <v>2.0833333333333259E-2</v>
      </c>
      <c r="D94" s="397"/>
      <c r="E94" s="397">
        <f>F93-E93</f>
        <v>2.0833333333333259E-2</v>
      </c>
      <c r="F94" s="397"/>
      <c r="G94" s="397"/>
      <c r="H94" s="397">
        <f>I93-H93</f>
        <v>2.0833333333333259E-2</v>
      </c>
      <c r="I94" s="397"/>
      <c r="J94" s="397">
        <f>K93-J93</f>
        <v>2.0833333333333259E-2</v>
      </c>
      <c r="K94" s="397"/>
      <c r="L94" s="397">
        <f>M93-L93</f>
        <v>2.0833333333333259E-2</v>
      </c>
      <c r="M94" s="397"/>
      <c r="N94" s="397">
        <f>O93-N93</f>
        <v>0</v>
      </c>
      <c r="O94" s="397"/>
      <c r="P94" s="397">
        <f>Q93-P93</f>
        <v>0</v>
      </c>
      <c r="Q94" s="397"/>
      <c r="R94" s="291">
        <f>SUM(C94:O94)</f>
        <v>0.1041666666666663</v>
      </c>
    </row>
    <row r="95" spans="1:19" ht="19.5" customHeight="1">
      <c r="A95" s="172"/>
      <c r="B95" s="198" t="s">
        <v>480</v>
      </c>
      <c r="C95" s="201">
        <v>30</v>
      </c>
      <c r="D95" s="202"/>
      <c r="E95" s="207">
        <v>31</v>
      </c>
      <c r="F95" s="409"/>
      <c r="G95" s="410"/>
      <c r="H95" s="208"/>
      <c r="I95" s="209"/>
      <c r="J95" s="208"/>
      <c r="K95" s="209"/>
      <c r="L95" s="208"/>
      <c r="M95" s="209"/>
      <c r="N95" s="208"/>
      <c r="O95" s="209"/>
      <c r="P95" s="201"/>
      <c r="Q95" s="202"/>
      <c r="R95" s="204"/>
    </row>
    <row r="96" spans="1:19" ht="19.5" customHeight="1">
      <c r="A96" s="171"/>
      <c r="B96" s="194" t="s">
        <v>475</v>
      </c>
      <c r="C96" s="411" t="s">
        <v>477</v>
      </c>
      <c r="D96" s="411"/>
      <c r="E96" s="411" t="s">
        <v>477</v>
      </c>
      <c r="F96" s="411"/>
      <c r="G96" s="411"/>
      <c r="H96" s="411"/>
      <c r="I96" s="411"/>
      <c r="J96" s="411"/>
      <c r="K96" s="411"/>
      <c r="L96" s="411"/>
      <c r="M96" s="411"/>
      <c r="N96" s="411"/>
      <c r="O96" s="411"/>
      <c r="P96" s="411"/>
      <c r="Q96" s="411"/>
      <c r="R96" s="316"/>
      <c r="S96" s="175"/>
    </row>
    <row r="97" spans="1:21" ht="19.5" customHeight="1">
      <c r="A97" s="171"/>
      <c r="B97" s="194" t="s">
        <v>669</v>
      </c>
      <c r="C97" s="195">
        <v>0.29166666666666669</v>
      </c>
      <c r="D97" s="196">
        <v>0.70833333333333337</v>
      </c>
      <c r="E97" s="195">
        <v>0.29166666666666669</v>
      </c>
      <c r="F97" s="401">
        <v>0.70833333333333337</v>
      </c>
      <c r="G97" s="402"/>
      <c r="H97" s="195"/>
      <c r="I97" s="196"/>
      <c r="J97" s="195"/>
      <c r="K97" s="196"/>
      <c r="L97" s="195"/>
      <c r="M97" s="196"/>
      <c r="N97" s="195"/>
      <c r="O97" s="196"/>
      <c r="P97" s="195"/>
      <c r="Q97" s="196"/>
      <c r="R97" s="215"/>
      <c r="U97" s="175"/>
    </row>
    <row r="98" spans="1:21" ht="19.5" customHeight="1">
      <c r="A98" s="173"/>
      <c r="B98" s="287" t="s">
        <v>668</v>
      </c>
      <c r="C98" s="403">
        <f>IF(C97=0,0,D97-C97-TIME(1,0,0))</f>
        <v>0.375</v>
      </c>
      <c r="D98" s="403"/>
      <c r="E98" s="403">
        <f>IF(E97=0,0,F97-E97-TIME(1,0,0))</f>
        <v>0.375</v>
      </c>
      <c r="F98" s="403"/>
      <c r="G98" s="403"/>
      <c r="H98" s="403">
        <f>IF(H97=0,0,I97-H97-TIME(1,0,0))</f>
        <v>0</v>
      </c>
      <c r="I98" s="403"/>
      <c r="J98" s="403">
        <f>IF(J97=0,0,K97-J97-TIME(1,0,0))</f>
        <v>0</v>
      </c>
      <c r="K98" s="403"/>
      <c r="L98" s="403">
        <f>IF(L97=0,0,M97-L97-TIME(1,0,0))</f>
        <v>0</v>
      </c>
      <c r="M98" s="403"/>
      <c r="N98" s="403">
        <f>IF(N97=0,0,O97-N97-TIME(1,0,0))</f>
        <v>0</v>
      </c>
      <c r="O98" s="403"/>
      <c r="P98" s="403">
        <f>IF(P97=0,0,Q97-P97-TIME(1,0,0))</f>
        <v>0</v>
      </c>
      <c r="Q98" s="403"/>
      <c r="R98" s="288">
        <f>SUM(C98:Q98)</f>
        <v>0.75</v>
      </c>
      <c r="S98" s="175"/>
      <c r="U98" s="175"/>
    </row>
    <row r="99" spans="1:21" ht="19.5" customHeight="1">
      <c r="A99" s="171"/>
      <c r="B99" s="194" t="s">
        <v>472</v>
      </c>
      <c r="C99" s="195">
        <v>0.70833333333333337</v>
      </c>
      <c r="D99" s="196">
        <v>0.72916666666666663</v>
      </c>
      <c r="E99" s="195">
        <v>0.70833333333333337</v>
      </c>
      <c r="F99" s="407">
        <v>0.72916666666666663</v>
      </c>
      <c r="G99" s="408"/>
      <c r="H99" s="195"/>
      <c r="I99" s="196"/>
      <c r="J99" s="195"/>
      <c r="K99" s="196"/>
      <c r="L99" s="195"/>
      <c r="M99" s="196"/>
      <c r="N99" s="195"/>
      <c r="O99" s="196"/>
      <c r="P99" s="195"/>
      <c r="Q99" s="196"/>
      <c r="R99" s="215"/>
    </row>
    <row r="100" spans="1:21" ht="19.5" customHeight="1">
      <c r="A100" s="173"/>
      <c r="B100" s="290" t="s">
        <v>479</v>
      </c>
      <c r="C100" s="397">
        <f>D99-C99</f>
        <v>2.0833333333333259E-2</v>
      </c>
      <c r="D100" s="397"/>
      <c r="E100" s="397">
        <f>F99-E99</f>
        <v>2.0833333333333259E-2</v>
      </c>
      <c r="F100" s="397"/>
      <c r="G100" s="397"/>
      <c r="H100" s="397">
        <f>I99-H99</f>
        <v>0</v>
      </c>
      <c r="I100" s="397"/>
      <c r="J100" s="397">
        <f>K99-J99</f>
        <v>0</v>
      </c>
      <c r="K100" s="397"/>
      <c r="L100" s="397">
        <f>M99-L99</f>
        <v>0</v>
      </c>
      <c r="M100" s="397"/>
      <c r="N100" s="397">
        <f>O99-N99</f>
        <v>0</v>
      </c>
      <c r="O100" s="397"/>
      <c r="P100" s="397">
        <f>Q99-P99</f>
        <v>0</v>
      </c>
      <c r="Q100" s="397"/>
      <c r="R100" s="291">
        <f>SUM(C100:O100)</f>
        <v>4.1666666666666519E-2</v>
      </c>
      <c r="S100" s="175"/>
    </row>
    <row r="101" spans="1:21" ht="12.75" customHeight="1">
      <c r="A101" s="171"/>
      <c r="B101" s="171"/>
      <c r="C101" s="293"/>
      <c r="D101" s="293"/>
      <c r="E101" s="293"/>
      <c r="F101" s="293"/>
      <c r="G101" s="293"/>
      <c r="H101" s="165"/>
      <c r="I101" s="165"/>
      <c r="J101" s="293"/>
      <c r="K101" s="293"/>
      <c r="L101" s="293"/>
      <c r="M101" s="293"/>
      <c r="N101" s="293"/>
      <c r="O101" s="293"/>
      <c r="P101" s="293"/>
      <c r="Q101" s="293"/>
      <c r="R101" s="294"/>
      <c r="S101" s="175"/>
    </row>
    <row r="114" spans="1:75" s="83" customFormat="1">
      <c r="A114" s="160"/>
      <c r="B114" s="18" t="s">
        <v>385</v>
      </c>
      <c r="BF114" s="139"/>
      <c r="BG114" s="28"/>
      <c r="BH114" s="100"/>
      <c r="BI114" s="100"/>
      <c r="BJ114" s="100"/>
      <c r="BK114" s="100"/>
      <c r="BL114" s="100"/>
      <c r="BM114" s="100"/>
      <c r="BN114" s="100"/>
      <c r="BO114" s="100"/>
      <c r="BP114" s="100"/>
      <c r="BQ114" s="100"/>
      <c r="BR114" s="100"/>
      <c r="BS114" s="100"/>
      <c r="BT114" s="100"/>
      <c r="BU114" s="100"/>
      <c r="BV114" s="100"/>
      <c r="BW114" s="100"/>
    </row>
    <row r="115" spans="1:75" s="83" customFormat="1">
      <c r="A115" s="100"/>
      <c r="B115" s="100" t="s">
        <v>595</v>
      </c>
      <c r="C115" s="100"/>
      <c r="D115" s="100"/>
      <c r="BF115" s="139"/>
      <c r="BG115" s="28"/>
      <c r="BH115" s="100"/>
      <c r="BI115" s="100"/>
      <c r="BJ115" s="100"/>
      <c r="BK115" s="100"/>
      <c r="BL115" s="100"/>
      <c r="BM115" s="100"/>
      <c r="BN115" s="100"/>
      <c r="BO115" s="100"/>
      <c r="BP115" s="100"/>
      <c r="BQ115" s="100"/>
      <c r="BR115" s="100"/>
      <c r="BS115" s="100"/>
      <c r="BT115" s="100"/>
      <c r="BU115" s="100"/>
      <c r="BV115" s="100"/>
      <c r="BW115" s="100"/>
    </row>
    <row r="116" spans="1:75" s="83" customFormat="1">
      <c r="A116" s="100"/>
      <c r="B116" s="18"/>
      <c r="C116" s="42"/>
      <c r="D116" s="42"/>
      <c r="BF116" s="139"/>
      <c r="BG116" s="28"/>
      <c r="BH116" s="100"/>
      <c r="BI116" s="100"/>
      <c r="BJ116" s="100"/>
      <c r="BK116" s="100"/>
      <c r="BL116" s="100"/>
      <c r="BM116" s="100"/>
      <c r="BN116" s="100"/>
      <c r="BO116" s="100"/>
      <c r="BP116" s="100"/>
      <c r="BQ116" s="100"/>
      <c r="BR116" s="100"/>
      <c r="BS116" s="100"/>
      <c r="BT116" s="100"/>
      <c r="BU116" s="100"/>
      <c r="BV116" s="100"/>
      <c r="BW116" s="100"/>
    </row>
    <row r="117" spans="1:75" s="83" customFormat="1">
      <c r="A117" s="100"/>
      <c r="B117" s="100" t="s">
        <v>22</v>
      </c>
      <c r="C117" s="100"/>
      <c r="D117" s="100"/>
      <c r="BF117" s="139"/>
      <c r="BG117" s="28"/>
      <c r="BH117" s="100"/>
      <c r="BI117" s="100"/>
      <c r="BJ117" s="100"/>
      <c r="BK117" s="100"/>
      <c r="BL117" s="100"/>
      <c r="BM117" s="100"/>
      <c r="BN117" s="100"/>
      <c r="BO117" s="100"/>
      <c r="BP117" s="100"/>
      <c r="BQ117" s="100"/>
      <c r="BR117" s="100"/>
      <c r="BS117" s="100"/>
      <c r="BT117" s="100"/>
      <c r="BU117" s="100"/>
      <c r="BV117" s="100"/>
      <c r="BW117" s="100"/>
    </row>
    <row r="118" spans="1:75" s="83" customFormat="1">
      <c r="A118" s="100"/>
      <c r="B118" s="100" t="s">
        <v>63</v>
      </c>
      <c r="C118" s="100"/>
      <c r="D118" s="100"/>
      <c r="BF118" s="139"/>
      <c r="BG118" s="28"/>
      <c r="BH118" s="100"/>
      <c r="BI118" s="100"/>
      <c r="BJ118" s="100"/>
      <c r="BK118" s="100"/>
      <c r="BL118" s="100"/>
      <c r="BM118" s="100"/>
      <c r="BN118" s="100"/>
      <c r="BO118" s="100"/>
      <c r="BP118" s="100"/>
      <c r="BQ118" s="100"/>
      <c r="BR118" s="100"/>
      <c r="BS118" s="100"/>
      <c r="BT118" s="100"/>
      <c r="BU118" s="100"/>
      <c r="BV118" s="100"/>
      <c r="BW118" s="100"/>
    </row>
    <row r="119" spans="1:75" s="83" customFormat="1">
      <c r="A119" s="100"/>
      <c r="B119" s="100"/>
      <c r="C119" s="100"/>
      <c r="D119" s="100"/>
      <c r="BF119" s="139"/>
      <c r="BG119" s="28"/>
      <c r="BH119" s="100"/>
      <c r="BI119" s="100"/>
      <c r="BJ119" s="100"/>
      <c r="BK119" s="100"/>
      <c r="BL119" s="100"/>
      <c r="BM119" s="100"/>
      <c r="BN119" s="100"/>
      <c r="BO119" s="100"/>
      <c r="BP119" s="100"/>
      <c r="BQ119" s="100"/>
      <c r="BR119" s="100"/>
      <c r="BS119" s="100"/>
      <c r="BT119" s="100"/>
      <c r="BU119" s="100"/>
      <c r="BV119" s="100"/>
      <c r="BW119" s="100"/>
    </row>
    <row r="123" spans="1:75">
      <c r="B123" s="495" t="s">
        <v>1463</v>
      </c>
    </row>
    <row r="124" spans="1:75">
      <c r="B124" s="495" t="s">
        <v>1464</v>
      </c>
      <c r="C124" s="495"/>
      <c r="D124" s="495"/>
    </row>
  </sheetData>
  <mergeCells count="249">
    <mergeCell ref="F29:G29"/>
    <mergeCell ref="F30:G30"/>
    <mergeCell ref="F39:G39"/>
    <mergeCell ref="C40:D40"/>
    <mergeCell ref="E40:G40"/>
    <mergeCell ref="H40:I40"/>
    <mergeCell ref="J40:K40"/>
    <mergeCell ref="L40:M40"/>
    <mergeCell ref="P36:Q36"/>
    <mergeCell ref="F37:G37"/>
    <mergeCell ref="C38:D38"/>
    <mergeCell ref="E38:G38"/>
    <mergeCell ref="H38:I38"/>
    <mergeCell ref="J38:K38"/>
    <mergeCell ref="L38:M38"/>
    <mergeCell ref="N38:O38"/>
    <mergeCell ref="P38:Q38"/>
    <mergeCell ref="C36:D36"/>
    <mergeCell ref="E36:G36"/>
    <mergeCell ref="H36:I36"/>
    <mergeCell ref="J36:K36"/>
    <mergeCell ref="L36:M36"/>
    <mergeCell ref="N36:O36"/>
    <mergeCell ref="F43:G43"/>
    <mergeCell ref="C44:D44"/>
    <mergeCell ref="E44:G44"/>
    <mergeCell ref="H44:I44"/>
    <mergeCell ref="J44:K44"/>
    <mergeCell ref="L44:M44"/>
    <mergeCell ref="N40:O40"/>
    <mergeCell ref="P40:Q40"/>
    <mergeCell ref="C42:D42"/>
    <mergeCell ref="E42:G42"/>
    <mergeCell ref="H42:I42"/>
    <mergeCell ref="J42:K42"/>
    <mergeCell ref="L42:M42"/>
    <mergeCell ref="N42:O42"/>
    <mergeCell ref="P42:Q42"/>
    <mergeCell ref="F47:G47"/>
    <mergeCell ref="C48:D48"/>
    <mergeCell ref="E48:G48"/>
    <mergeCell ref="H48:I48"/>
    <mergeCell ref="J48:K48"/>
    <mergeCell ref="L48:M48"/>
    <mergeCell ref="N44:O44"/>
    <mergeCell ref="P44:Q44"/>
    <mergeCell ref="C46:D46"/>
    <mergeCell ref="E46:G46"/>
    <mergeCell ref="H46:I46"/>
    <mergeCell ref="J46:K46"/>
    <mergeCell ref="L46:M46"/>
    <mergeCell ref="N46:O46"/>
    <mergeCell ref="P46:Q46"/>
    <mergeCell ref="F51:G51"/>
    <mergeCell ref="C52:D52"/>
    <mergeCell ref="E52:G52"/>
    <mergeCell ref="H52:I52"/>
    <mergeCell ref="J52:K52"/>
    <mergeCell ref="L52:M52"/>
    <mergeCell ref="N48:O48"/>
    <mergeCell ref="P48:Q48"/>
    <mergeCell ref="C50:D50"/>
    <mergeCell ref="E50:G50"/>
    <mergeCell ref="H50:I50"/>
    <mergeCell ref="J50:K50"/>
    <mergeCell ref="L50:M50"/>
    <mergeCell ref="N50:O50"/>
    <mergeCell ref="P50:Q50"/>
    <mergeCell ref="F55:G55"/>
    <mergeCell ref="C56:D56"/>
    <mergeCell ref="E56:G56"/>
    <mergeCell ref="H56:I56"/>
    <mergeCell ref="J56:K56"/>
    <mergeCell ref="L56:M56"/>
    <mergeCell ref="N52:O52"/>
    <mergeCell ref="P52:Q52"/>
    <mergeCell ref="C54:D54"/>
    <mergeCell ref="E54:G54"/>
    <mergeCell ref="H54:I54"/>
    <mergeCell ref="J54:K54"/>
    <mergeCell ref="L54:M54"/>
    <mergeCell ref="N54:O54"/>
    <mergeCell ref="P54:Q54"/>
    <mergeCell ref="F59:G59"/>
    <mergeCell ref="C60:D60"/>
    <mergeCell ref="E60:G60"/>
    <mergeCell ref="H60:I60"/>
    <mergeCell ref="J60:K60"/>
    <mergeCell ref="L60:M60"/>
    <mergeCell ref="N56:O56"/>
    <mergeCell ref="P56:Q56"/>
    <mergeCell ref="F57:G57"/>
    <mergeCell ref="C58:D58"/>
    <mergeCell ref="E58:G58"/>
    <mergeCell ref="H58:I58"/>
    <mergeCell ref="J58:K58"/>
    <mergeCell ref="L58:M58"/>
    <mergeCell ref="N58:O58"/>
    <mergeCell ref="P58:Q58"/>
    <mergeCell ref="F65:G65"/>
    <mergeCell ref="C66:D66"/>
    <mergeCell ref="E66:G66"/>
    <mergeCell ref="H66:I66"/>
    <mergeCell ref="J66:K66"/>
    <mergeCell ref="L66:M66"/>
    <mergeCell ref="N60:O60"/>
    <mergeCell ref="P60:Q60"/>
    <mergeCell ref="C61:G61"/>
    <mergeCell ref="C64:D64"/>
    <mergeCell ref="E64:G64"/>
    <mergeCell ref="H64:I64"/>
    <mergeCell ref="J64:K64"/>
    <mergeCell ref="L64:M64"/>
    <mergeCell ref="N64:O64"/>
    <mergeCell ref="P64:Q64"/>
    <mergeCell ref="F69:G69"/>
    <mergeCell ref="C70:D70"/>
    <mergeCell ref="E70:G70"/>
    <mergeCell ref="H70:I70"/>
    <mergeCell ref="J70:K70"/>
    <mergeCell ref="L70:M70"/>
    <mergeCell ref="N66:O66"/>
    <mergeCell ref="P66:Q66"/>
    <mergeCell ref="F67:G67"/>
    <mergeCell ref="C68:D68"/>
    <mergeCell ref="E68:G68"/>
    <mergeCell ref="H68:I68"/>
    <mergeCell ref="J68:K68"/>
    <mergeCell ref="L68:M68"/>
    <mergeCell ref="N68:O68"/>
    <mergeCell ref="P68:Q68"/>
    <mergeCell ref="F73:G73"/>
    <mergeCell ref="C74:D74"/>
    <mergeCell ref="E74:G74"/>
    <mergeCell ref="H74:I74"/>
    <mergeCell ref="J74:K74"/>
    <mergeCell ref="L74:M74"/>
    <mergeCell ref="N70:O70"/>
    <mergeCell ref="P70:Q70"/>
    <mergeCell ref="C72:D72"/>
    <mergeCell ref="E72:G72"/>
    <mergeCell ref="H72:I72"/>
    <mergeCell ref="J72:K72"/>
    <mergeCell ref="L72:M72"/>
    <mergeCell ref="N72:O72"/>
    <mergeCell ref="P72:Q72"/>
    <mergeCell ref="N74:O74"/>
    <mergeCell ref="P74:Q74"/>
    <mergeCell ref="F75:G75"/>
    <mergeCell ref="C76:D76"/>
    <mergeCell ref="E76:G76"/>
    <mergeCell ref="H76:I76"/>
    <mergeCell ref="J76:K76"/>
    <mergeCell ref="L76:M76"/>
    <mergeCell ref="N76:O76"/>
    <mergeCell ref="P76:Q76"/>
    <mergeCell ref="F81:G81"/>
    <mergeCell ref="P78:Q78"/>
    <mergeCell ref="F79:G79"/>
    <mergeCell ref="C80:D80"/>
    <mergeCell ref="E80:G80"/>
    <mergeCell ref="H80:I80"/>
    <mergeCell ref="J80:K80"/>
    <mergeCell ref="L80:M80"/>
    <mergeCell ref="N80:O80"/>
    <mergeCell ref="P80:Q80"/>
    <mergeCell ref="C78:D78"/>
    <mergeCell ref="E78:G78"/>
    <mergeCell ref="H78:I78"/>
    <mergeCell ref="J78:K78"/>
    <mergeCell ref="L78:M78"/>
    <mergeCell ref="N78:O78"/>
    <mergeCell ref="F85:G85"/>
    <mergeCell ref="C86:D86"/>
    <mergeCell ref="E86:G86"/>
    <mergeCell ref="H86:I86"/>
    <mergeCell ref="J86:K86"/>
    <mergeCell ref="L86:M86"/>
    <mergeCell ref="N82:O82"/>
    <mergeCell ref="P82:Q82"/>
    <mergeCell ref="C84:D84"/>
    <mergeCell ref="E84:G84"/>
    <mergeCell ref="H84:I84"/>
    <mergeCell ref="J84:K84"/>
    <mergeCell ref="L84:M84"/>
    <mergeCell ref="N84:O84"/>
    <mergeCell ref="P84:Q84"/>
    <mergeCell ref="N86:O86"/>
    <mergeCell ref="P86:Q86"/>
    <mergeCell ref="C82:D82"/>
    <mergeCell ref="E82:G82"/>
    <mergeCell ref="H82:I82"/>
    <mergeCell ref="J82:K82"/>
    <mergeCell ref="L82:M82"/>
    <mergeCell ref="F87:G87"/>
    <mergeCell ref="C88:D88"/>
    <mergeCell ref="E88:G88"/>
    <mergeCell ref="H88:I88"/>
    <mergeCell ref="J88:K88"/>
    <mergeCell ref="L88:M88"/>
    <mergeCell ref="N88:O88"/>
    <mergeCell ref="P88:Q88"/>
    <mergeCell ref="F93:G93"/>
    <mergeCell ref="P90:Q90"/>
    <mergeCell ref="F91:G91"/>
    <mergeCell ref="C92:D92"/>
    <mergeCell ref="E92:G92"/>
    <mergeCell ref="H92:I92"/>
    <mergeCell ref="J92:K92"/>
    <mergeCell ref="L92:M92"/>
    <mergeCell ref="N92:O92"/>
    <mergeCell ref="P92:Q92"/>
    <mergeCell ref="C90:D90"/>
    <mergeCell ref="E90:G90"/>
    <mergeCell ref="H90:I90"/>
    <mergeCell ref="J90:K90"/>
    <mergeCell ref="L90:M90"/>
    <mergeCell ref="N90:O90"/>
    <mergeCell ref="N94:O94"/>
    <mergeCell ref="P94:Q94"/>
    <mergeCell ref="F95:G95"/>
    <mergeCell ref="C96:D96"/>
    <mergeCell ref="E96:G96"/>
    <mergeCell ref="H96:I96"/>
    <mergeCell ref="J96:K96"/>
    <mergeCell ref="L96:M96"/>
    <mergeCell ref="N96:O96"/>
    <mergeCell ref="P96:Q96"/>
    <mergeCell ref="C94:D94"/>
    <mergeCell ref="E94:G94"/>
    <mergeCell ref="H94:I94"/>
    <mergeCell ref="J94:K94"/>
    <mergeCell ref="L94:M94"/>
    <mergeCell ref="F99:G99"/>
    <mergeCell ref="C100:D100"/>
    <mergeCell ref="E100:G100"/>
    <mergeCell ref="H100:I100"/>
    <mergeCell ref="J100:K100"/>
    <mergeCell ref="L100:M100"/>
    <mergeCell ref="N100:O100"/>
    <mergeCell ref="P100:Q100"/>
    <mergeCell ref="F97:G97"/>
    <mergeCell ref="C98:D98"/>
    <mergeCell ref="E98:G98"/>
    <mergeCell ref="H98:I98"/>
    <mergeCell ref="J98:K98"/>
    <mergeCell ref="L98:M98"/>
    <mergeCell ref="N98:O98"/>
    <mergeCell ref="P98:Q98"/>
  </mergeCells>
  <phoneticPr fontId="6" type="noConversion"/>
  <conditionalFormatting sqref="P44:Q44">
    <cfRule type="cellIs" dxfId="211" priority="55" operator="lessThan">
      <formula>"0시간 00분"</formula>
    </cfRule>
  </conditionalFormatting>
  <conditionalFormatting sqref="C44:R44 C48:R48 C40:R40 P56:R56 C52:R52">
    <cfRule type="cellIs" dxfId="210" priority="54" operator="equal">
      <formula>#REF!</formula>
    </cfRule>
  </conditionalFormatting>
  <conditionalFormatting sqref="E56:G56">
    <cfRule type="cellIs" dxfId="209" priority="53" operator="equal">
      <formula>#REF!</formula>
    </cfRule>
  </conditionalFormatting>
  <conditionalFormatting sqref="C56:D56">
    <cfRule type="cellIs" dxfId="208" priority="52" operator="equal">
      <formula>#REF!</formula>
    </cfRule>
  </conditionalFormatting>
  <conditionalFormatting sqref="H56:I56">
    <cfRule type="cellIs" dxfId="207" priority="51" operator="equal">
      <formula>#REF!</formula>
    </cfRule>
  </conditionalFormatting>
  <conditionalFormatting sqref="J56:K56">
    <cfRule type="cellIs" dxfId="206" priority="50" operator="equal">
      <formula>#REF!</formula>
    </cfRule>
  </conditionalFormatting>
  <conditionalFormatting sqref="L56:M56">
    <cfRule type="cellIs" dxfId="205" priority="49" operator="equal">
      <formula>#REF!</formula>
    </cfRule>
  </conditionalFormatting>
  <conditionalFormatting sqref="N56:O56">
    <cfRule type="cellIs" dxfId="204" priority="48" operator="equal">
      <formula>#REF!</formula>
    </cfRule>
  </conditionalFormatting>
  <conditionalFormatting sqref="P60:Q60">
    <cfRule type="cellIs" dxfId="203" priority="47" operator="equal">
      <formula>#REF!</formula>
    </cfRule>
  </conditionalFormatting>
  <conditionalFormatting sqref="E60:G60">
    <cfRule type="cellIs" dxfId="202" priority="46" operator="equal">
      <formula>#REF!</formula>
    </cfRule>
  </conditionalFormatting>
  <conditionalFormatting sqref="C60:D60">
    <cfRule type="cellIs" dxfId="201" priority="45" operator="equal">
      <formula>#REF!</formula>
    </cfRule>
  </conditionalFormatting>
  <conditionalFormatting sqref="H60:I60">
    <cfRule type="cellIs" dxfId="200" priority="44" operator="equal">
      <formula>#REF!</formula>
    </cfRule>
  </conditionalFormatting>
  <conditionalFormatting sqref="J60:K60">
    <cfRule type="cellIs" dxfId="199" priority="43" operator="equal">
      <formula>#REF!</formula>
    </cfRule>
  </conditionalFormatting>
  <conditionalFormatting sqref="L60:M60">
    <cfRule type="cellIs" dxfId="198" priority="42" operator="equal">
      <formula>#REF!</formula>
    </cfRule>
  </conditionalFormatting>
  <conditionalFormatting sqref="N60:O60">
    <cfRule type="cellIs" dxfId="197" priority="41" operator="equal">
      <formula>#REF!</formula>
    </cfRule>
  </conditionalFormatting>
  <conditionalFormatting sqref="R60">
    <cfRule type="cellIs" dxfId="196" priority="40" operator="equal">
      <formula>#REF!</formula>
    </cfRule>
  </conditionalFormatting>
  <conditionalFormatting sqref="P74:Q74">
    <cfRule type="cellIs" dxfId="195" priority="39" operator="lessThan">
      <formula>"0시간 00분"</formula>
    </cfRule>
  </conditionalFormatting>
  <conditionalFormatting sqref="C74:R74 C80:R80 C68:R68 P92:R92 C86:R86">
    <cfRule type="cellIs" dxfId="194" priority="38" operator="equal">
      <formula>#REF!</formula>
    </cfRule>
  </conditionalFormatting>
  <conditionalFormatting sqref="E92:G92">
    <cfRule type="cellIs" dxfId="193" priority="37" operator="equal">
      <formula>#REF!</formula>
    </cfRule>
  </conditionalFormatting>
  <conditionalFormatting sqref="C92:D92">
    <cfRule type="cellIs" dxfId="192" priority="36" operator="equal">
      <formula>#REF!</formula>
    </cfRule>
  </conditionalFormatting>
  <conditionalFormatting sqref="H92:I92">
    <cfRule type="cellIs" dxfId="191" priority="35" operator="equal">
      <formula>#REF!</formula>
    </cfRule>
  </conditionalFormatting>
  <conditionalFormatting sqref="J92:K92">
    <cfRule type="cellIs" dxfId="190" priority="34" operator="equal">
      <formula>#REF!</formula>
    </cfRule>
  </conditionalFormatting>
  <conditionalFormatting sqref="L92:M92">
    <cfRule type="cellIs" dxfId="189" priority="33" operator="equal">
      <formula>#REF!</formula>
    </cfRule>
  </conditionalFormatting>
  <conditionalFormatting sqref="N92:O92">
    <cfRule type="cellIs" dxfId="188" priority="32" operator="equal">
      <formula>#REF!</formula>
    </cfRule>
  </conditionalFormatting>
  <conditionalFormatting sqref="P98:Q98">
    <cfRule type="cellIs" dxfId="187" priority="31" operator="equal">
      <formula>#REF!</formula>
    </cfRule>
  </conditionalFormatting>
  <conditionalFormatting sqref="E98:G98">
    <cfRule type="cellIs" dxfId="186" priority="30" operator="equal">
      <formula>#REF!</formula>
    </cfRule>
  </conditionalFormatting>
  <conditionalFormatting sqref="C98:D98">
    <cfRule type="cellIs" dxfId="185" priority="29" operator="equal">
      <formula>#REF!</formula>
    </cfRule>
  </conditionalFormatting>
  <conditionalFormatting sqref="H98:I98">
    <cfRule type="cellIs" dxfId="184" priority="28" operator="equal">
      <formula>#REF!</formula>
    </cfRule>
  </conditionalFormatting>
  <conditionalFormatting sqref="J98:K98">
    <cfRule type="cellIs" dxfId="183" priority="27" operator="equal">
      <formula>#REF!</formula>
    </cfRule>
  </conditionalFormatting>
  <conditionalFormatting sqref="L98:M98">
    <cfRule type="cellIs" dxfId="182" priority="26" operator="equal">
      <formula>#REF!</formula>
    </cfRule>
  </conditionalFormatting>
  <conditionalFormatting sqref="N98:O98">
    <cfRule type="cellIs" dxfId="181" priority="25" operator="equal">
      <formula>#REF!</formula>
    </cfRule>
  </conditionalFormatting>
  <conditionalFormatting sqref="R98">
    <cfRule type="cellIs" dxfId="180" priority="24" operator="equal">
      <formula>#REF!</formula>
    </cfRule>
  </conditionalFormatting>
  <conditionalFormatting sqref="C70:R70">
    <cfRule type="cellIs" dxfId="179" priority="23" operator="equal">
      <formula>#REF!</formula>
    </cfRule>
  </conditionalFormatting>
  <conditionalFormatting sqref="C76:R76">
    <cfRule type="cellIs" dxfId="178" priority="22" operator="equal">
      <formula>#REF!</formula>
    </cfRule>
  </conditionalFormatting>
  <conditionalFormatting sqref="E82:G82 R82">
    <cfRule type="cellIs" dxfId="177" priority="21" operator="equal">
      <formula>#REF!</formula>
    </cfRule>
  </conditionalFormatting>
  <conditionalFormatting sqref="R88">
    <cfRule type="cellIs" dxfId="176" priority="20" operator="equal">
      <formula>#REF!</formula>
    </cfRule>
  </conditionalFormatting>
  <conditionalFormatting sqref="H94:R94">
    <cfRule type="cellIs" dxfId="175" priority="19" operator="equal">
      <formula>#REF!</formula>
    </cfRule>
  </conditionalFormatting>
  <conditionalFormatting sqref="H100:R100">
    <cfRule type="cellIs" dxfId="174" priority="18" operator="equal">
      <formula>#REF!</formula>
    </cfRule>
  </conditionalFormatting>
  <conditionalFormatting sqref="E88:G88">
    <cfRule type="cellIs" dxfId="173" priority="17" operator="equal">
      <formula>#REF!</formula>
    </cfRule>
  </conditionalFormatting>
  <conditionalFormatting sqref="E94:G94">
    <cfRule type="cellIs" dxfId="172" priority="16" operator="equal">
      <formula>#REF!</formula>
    </cfRule>
  </conditionalFormatting>
  <conditionalFormatting sqref="C82:D82">
    <cfRule type="cellIs" dxfId="171" priority="15" operator="equal">
      <formula>#REF!</formula>
    </cfRule>
  </conditionalFormatting>
  <conditionalFormatting sqref="H82:I82">
    <cfRule type="cellIs" dxfId="170" priority="14" operator="equal">
      <formula>#REF!</formula>
    </cfRule>
  </conditionalFormatting>
  <conditionalFormatting sqref="J82:K82">
    <cfRule type="cellIs" dxfId="169" priority="13" operator="equal">
      <formula>#REF!</formula>
    </cfRule>
  </conditionalFormatting>
  <conditionalFormatting sqref="L82:M82">
    <cfRule type="cellIs" dxfId="168" priority="12" operator="equal">
      <formula>#REF!</formula>
    </cfRule>
  </conditionalFormatting>
  <conditionalFormatting sqref="N82:O82">
    <cfRule type="cellIs" dxfId="167" priority="11" operator="equal">
      <formula>#REF!</formula>
    </cfRule>
  </conditionalFormatting>
  <conditionalFormatting sqref="P82:Q82">
    <cfRule type="cellIs" dxfId="166" priority="10" operator="equal">
      <formula>#REF!</formula>
    </cfRule>
  </conditionalFormatting>
  <conditionalFormatting sqref="P88:Q88">
    <cfRule type="cellIs" dxfId="165" priority="9" operator="equal">
      <formula>#REF!</formula>
    </cfRule>
  </conditionalFormatting>
  <conditionalFormatting sqref="N88:O88">
    <cfRule type="cellIs" dxfId="164" priority="8" operator="equal">
      <formula>#REF!</formula>
    </cfRule>
  </conditionalFormatting>
  <conditionalFormatting sqref="L88:M88">
    <cfRule type="cellIs" dxfId="163" priority="7" operator="equal">
      <formula>#REF!</formula>
    </cfRule>
  </conditionalFormatting>
  <conditionalFormatting sqref="J88:K88">
    <cfRule type="cellIs" dxfId="162" priority="6" operator="equal">
      <formula>#REF!</formula>
    </cfRule>
  </conditionalFormatting>
  <conditionalFormatting sqref="H88:I88">
    <cfRule type="cellIs" dxfId="161" priority="5" operator="equal">
      <formula>#REF!</formula>
    </cfRule>
  </conditionalFormatting>
  <conditionalFormatting sqref="C88:D88">
    <cfRule type="cellIs" dxfId="160" priority="4" operator="equal">
      <formula>#REF!</formula>
    </cfRule>
  </conditionalFormatting>
  <conditionalFormatting sqref="C94:D94">
    <cfRule type="cellIs" dxfId="159" priority="3" operator="equal">
      <formula>#REF!</formula>
    </cfRule>
  </conditionalFormatting>
  <conditionalFormatting sqref="E100:G100">
    <cfRule type="cellIs" dxfId="158" priority="2" operator="equal">
      <formula>#REF!</formula>
    </cfRule>
  </conditionalFormatting>
  <conditionalFormatting sqref="C100:D100">
    <cfRule type="cellIs" dxfId="157" priority="1" operator="equal">
      <formula>#REF!</formula>
    </cfRule>
  </conditionalFormatting>
  <pageMargins left="0.31496062992125984" right="0.19685039370078741" top="0.55118110236220474" bottom="0.35433070866141736" header="0.31496062992125984" footer="0.31496062992125984"/>
  <pageSetup paperSize="9" scale="52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38"/>
  <sheetViews>
    <sheetView tabSelected="1" zoomScale="85" zoomScaleNormal="85" workbookViewId="0">
      <pane ySplit="8" topLeftCell="A9" activePane="bottomLeft" state="frozen"/>
      <selection pane="bottomLeft" activeCell="K12" sqref="K12"/>
    </sheetView>
  </sheetViews>
  <sheetFormatPr defaultRowHeight="13.5"/>
  <cols>
    <col min="1" max="1" width="2.33203125" style="101" customWidth="1"/>
    <col min="2" max="2" width="4" style="101" customWidth="1"/>
    <col min="3" max="3" width="8.6640625" style="101" customWidth="1"/>
    <col min="4" max="4" width="8.77734375" style="101" bestFit="1" customWidth="1"/>
    <col min="5" max="5" width="15.33203125" style="101" bestFit="1" customWidth="1"/>
    <col min="6" max="6" width="22.6640625" style="101" customWidth="1"/>
    <col min="7" max="7" width="25.33203125" style="101" customWidth="1"/>
    <col min="8" max="8" width="10.5546875" style="101" bestFit="1" customWidth="1"/>
    <col min="9" max="9" width="22.88671875" style="101" customWidth="1"/>
    <col min="10" max="10" width="22.6640625" style="101" customWidth="1"/>
    <col min="11" max="11" width="29.33203125" style="101" customWidth="1"/>
    <col min="12" max="12" width="13.77734375" style="101" customWidth="1"/>
    <col min="13" max="13" width="9.109375" style="101" bestFit="1" customWidth="1"/>
    <col min="14" max="14" width="11.33203125" style="101" bestFit="1" customWidth="1"/>
    <col min="15" max="15" width="17.21875" style="101" customWidth="1"/>
    <col min="16" max="16" width="14" style="101" customWidth="1"/>
    <col min="17" max="17" width="19.21875" style="101" customWidth="1"/>
    <col min="18" max="16384" width="8.88671875" style="101"/>
  </cols>
  <sheetData>
    <row r="1" spans="2:17" s="104" customFormat="1" ht="13.5" customHeight="1">
      <c r="B1" s="446" t="s">
        <v>273</v>
      </c>
      <c r="C1" s="446"/>
      <c r="D1" s="446"/>
      <c r="E1" s="447" t="s">
        <v>274</v>
      </c>
      <c r="F1" s="447"/>
      <c r="G1" s="447"/>
      <c r="H1" s="447"/>
      <c r="I1" s="447"/>
      <c r="J1" s="447"/>
      <c r="K1" s="447"/>
      <c r="L1" s="447"/>
      <c r="M1" s="447"/>
      <c r="N1" s="447"/>
      <c r="O1" s="447"/>
      <c r="P1" s="447"/>
      <c r="Q1" s="447"/>
    </row>
    <row r="2" spans="2:17" s="104" customFormat="1" ht="13.5" customHeight="1">
      <c r="B2" s="446"/>
      <c r="C2" s="446"/>
      <c r="D2" s="446"/>
      <c r="E2" s="447"/>
      <c r="F2" s="447"/>
      <c r="G2" s="447"/>
      <c r="H2" s="447"/>
      <c r="I2" s="447"/>
      <c r="J2" s="447"/>
      <c r="K2" s="447"/>
      <c r="L2" s="447"/>
      <c r="M2" s="447"/>
      <c r="N2" s="447"/>
      <c r="O2" s="447"/>
      <c r="P2" s="447"/>
      <c r="Q2" s="447"/>
    </row>
    <row r="3" spans="2:17" ht="16.5" customHeight="1">
      <c r="B3" s="102" t="s">
        <v>275</v>
      </c>
    </row>
    <row r="4" spans="2:17" ht="16.5" customHeight="1">
      <c r="B4" s="105" t="s">
        <v>276</v>
      </c>
    </row>
    <row r="5" spans="2:17" ht="16.5" customHeight="1">
      <c r="B5" s="102"/>
    </row>
    <row r="6" spans="2:17" ht="17.25" customHeight="1">
      <c r="B6" s="448" t="s">
        <v>277</v>
      </c>
      <c r="C6" s="448"/>
      <c r="D6" s="448"/>
      <c r="E6" s="448"/>
      <c r="F6" s="448"/>
      <c r="G6" s="448"/>
      <c r="H6" s="448"/>
      <c r="I6" s="448"/>
      <c r="J6" s="448"/>
      <c r="K6" s="448"/>
      <c r="L6" s="448"/>
      <c r="M6" s="449" t="s">
        <v>278</v>
      </c>
      <c r="N6" s="450"/>
      <c r="O6" s="451" t="s">
        <v>279</v>
      </c>
      <c r="P6" s="451"/>
      <c r="Q6" s="451"/>
    </row>
    <row r="7" spans="2:17" s="27" customFormat="1" ht="13.5" customHeight="1">
      <c r="B7" s="441" t="s">
        <v>307</v>
      </c>
      <c r="C7" s="441" t="s">
        <v>280</v>
      </c>
      <c r="D7" s="441" t="s">
        <v>281</v>
      </c>
      <c r="E7" s="441" t="s">
        <v>282</v>
      </c>
      <c r="F7" s="441" t="s">
        <v>283</v>
      </c>
      <c r="G7" s="441" t="s">
        <v>284</v>
      </c>
      <c r="H7" s="441" t="s">
        <v>285</v>
      </c>
      <c r="I7" s="441" t="s">
        <v>286</v>
      </c>
      <c r="J7" s="441" t="s">
        <v>287</v>
      </c>
      <c r="K7" s="441" t="s">
        <v>288</v>
      </c>
      <c r="L7" s="441" t="s">
        <v>289</v>
      </c>
      <c r="M7" s="106" t="s">
        <v>1466</v>
      </c>
      <c r="N7" s="106" t="s">
        <v>1467</v>
      </c>
      <c r="O7" s="445" t="s">
        <v>291</v>
      </c>
      <c r="P7" s="443" t="s">
        <v>292</v>
      </c>
      <c r="Q7" s="445" t="s">
        <v>293</v>
      </c>
    </row>
    <row r="8" spans="2:17" s="27" customFormat="1" ht="27">
      <c r="B8" s="442"/>
      <c r="C8" s="442"/>
      <c r="D8" s="442"/>
      <c r="E8" s="442"/>
      <c r="F8" s="442"/>
      <c r="G8" s="442"/>
      <c r="H8" s="442"/>
      <c r="I8" s="442"/>
      <c r="J8" s="442"/>
      <c r="K8" s="442"/>
      <c r="L8" s="442"/>
      <c r="M8" s="107" t="s">
        <v>294</v>
      </c>
      <c r="N8" s="107" t="s">
        <v>295</v>
      </c>
      <c r="O8" s="445"/>
      <c r="P8" s="444"/>
      <c r="Q8" s="445"/>
    </row>
    <row r="9" spans="2:17" s="27" customFormat="1" ht="45" customHeight="1">
      <c r="B9" s="108">
        <v>1</v>
      </c>
      <c r="C9" s="109" t="s">
        <v>296</v>
      </c>
      <c r="D9" s="108" t="s">
        <v>297</v>
      </c>
      <c r="E9" s="110"/>
      <c r="F9" s="117" t="s">
        <v>310</v>
      </c>
      <c r="G9" s="116" t="s">
        <v>347</v>
      </c>
      <c r="H9" s="111" t="s">
        <v>261</v>
      </c>
      <c r="I9" s="116" t="s">
        <v>374</v>
      </c>
      <c r="J9" s="118" t="s">
        <v>375</v>
      </c>
      <c r="K9" s="116" t="s">
        <v>311</v>
      </c>
      <c r="L9" s="133" t="s">
        <v>372</v>
      </c>
      <c r="M9" s="112" t="s">
        <v>1465</v>
      </c>
      <c r="N9" s="112" t="s">
        <v>1465</v>
      </c>
      <c r="O9" s="113"/>
      <c r="P9" s="113"/>
      <c r="Q9" s="114"/>
    </row>
    <row r="10" spans="2:17" s="27" customFormat="1" ht="45" customHeight="1">
      <c r="B10" s="108">
        <v>2</v>
      </c>
      <c r="C10" s="109" t="s">
        <v>296</v>
      </c>
      <c r="D10" s="108" t="s">
        <v>252</v>
      </c>
      <c r="E10" s="110"/>
      <c r="F10" s="119" t="s">
        <v>376</v>
      </c>
      <c r="G10" s="116" t="s">
        <v>377</v>
      </c>
      <c r="H10" s="111" t="s">
        <v>313</v>
      </c>
      <c r="I10" s="116" t="s">
        <v>378</v>
      </c>
      <c r="J10" s="118" t="s">
        <v>379</v>
      </c>
      <c r="K10" s="118" t="s">
        <v>380</v>
      </c>
      <c r="L10" s="133" t="s">
        <v>372</v>
      </c>
      <c r="M10" s="112" t="s">
        <v>1465</v>
      </c>
      <c r="N10" s="112" t="s">
        <v>1465</v>
      </c>
      <c r="O10" s="113"/>
      <c r="P10" s="113"/>
      <c r="Q10" s="114"/>
    </row>
    <row r="11" spans="2:17" s="27" customFormat="1" ht="45" customHeight="1">
      <c r="B11" s="108">
        <v>3</v>
      </c>
      <c r="C11" s="109" t="s">
        <v>296</v>
      </c>
      <c r="D11" s="108" t="s">
        <v>253</v>
      </c>
      <c r="E11" s="110"/>
      <c r="F11" s="496" t="s">
        <v>376</v>
      </c>
      <c r="G11" s="497" t="s">
        <v>1468</v>
      </c>
      <c r="H11" s="498" t="s">
        <v>313</v>
      </c>
      <c r="I11" s="499"/>
      <c r="J11" s="499" t="s">
        <v>1472</v>
      </c>
      <c r="K11" s="499" t="s">
        <v>1469</v>
      </c>
      <c r="L11" s="500"/>
      <c r="M11" s="501" t="s">
        <v>262</v>
      </c>
      <c r="N11" s="501" t="s">
        <v>262</v>
      </c>
      <c r="O11" s="113"/>
      <c r="P11" s="113"/>
      <c r="Q11" s="114"/>
    </row>
    <row r="12" spans="2:17" s="27" customFormat="1" ht="45" customHeight="1">
      <c r="B12" s="108">
        <v>4</v>
      </c>
      <c r="C12" s="109" t="s">
        <v>296</v>
      </c>
      <c r="D12" s="108" t="s">
        <v>254</v>
      </c>
      <c r="E12" s="110"/>
      <c r="F12" s="496" t="s">
        <v>376</v>
      </c>
      <c r="G12" s="497" t="s">
        <v>1470</v>
      </c>
      <c r="H12" s="498" t="s">
        <v>313</v>
      </c>
      <c r="I12" s="499"/>
      <c r="J12" s="499" t="s">
        <v>1472</v>
      </c>
      <c r="K12" s="499" t="s">
        <v>1471</v>
      </c>
      <c r="L12" s="500"/>
      <c r="M12" s="501" t="s">
        <v>262</v>
      </c>
      <c r="N12" s="501" t="s">
        <v>262</v>
      </c>
      <c r="O12" s="113"/>
      <c r="P12" s="113"/>
      <c r="Q12" s="114"/>
    </row>
    <row r="13" spans="2:17" s="27" customFormat="1" ht="45" customHeight="1">
      <c r="B13" s="108">
        <v>5</v>
      </c>
      <c r="C13" s="109" t="s">
        <v>296</v>
      </c>
      <c r="D13" s="108" t="s">
        <v>255</v>
      </c>
      <c r="E13" s="110"/>
      <c r="F13" s="496" t="s">
        <v>376</v>
      </c>
      <c r="G13" s="497" t="s">
        <v>1473</v>
      </c>
      <c r="H13" s="498" t="s">
        <v>313</v>
      </c>
      <c r="I13" s="499"/>
      <c r="J13" s="499" t="s">
        <v>1475</v>
      </c>
      <c r="K13" s="499" t="s">
        <v>1469</v>
      </c>
      <c r="L13" s="500"/>
      <c r="M13" s="501" t="s">
        <v>262</v>
      </c>
      <c r="N13" s="501" t="s">
        <v>262</v>
      </c>
      <c r="O13" s="113"/>
      <c r="P13" s="113"/>
      <c r="Q13" s="114"/>
    </row>
    <row r="14" spans="2:17" s="27" customFormat="1" ht="45" customHeight="1">
      <c r="B14" s="108">
        <v>6</v>
      </c>
      <c r="C14" s="109" t="s">
        <v>296</v>
      </c>
      <c r="D14" s="108" t="s">
        <v>256</v>
      </c>
      <c r="E14" s="110"/>
      <c r="F14" s="496" t="s">
        <v>376</v>
      </c>
      <c r="G14" s="497" t="s">
        <v>1474</v>
      </c>
      <c r="H14" s="498" t="s">
        <v>313</v>
      </c>
      <c r="I14" s="499"/>
      <c r="J14" s="499" t="s">
        <v>1475</v>
      </c>
      <c r="K14" s="499" t="s">
        <v>1471</v>
      </c>
      <c r="L14" s="500"/>
      <c r="M14" s="501" t="s">
        <v>262</v>
      </c>
      <c r="N14" s="501" t="s">
        <v>262</v>
      </c>
      <c r="O14" s="113"/>
      <c r="P14" s="113"/>
      <c r="Q14" s="114"/>
    </row>
    <row r="15" spans="2:17" s="27" customFormat="1" ht="45" customHeight="1">
      <c r="B15" s="108">
        <v>7</v>
      </c>
      <c r="C15" s="109" t="s">
        <v>296</v>
      </c>
      <c r="D15" s="108" t="s">
        <v>257</v>
      </c>
      <c r="E15" s="110"/>
      <c r="F15" s="46"/>
      <c r="G15" s="110"/>
      <c r="H15" s="111"/>
      <c r="I15" s="110"/>
      <c r="J15" s="110"/>
      <c r="K15" s="110"/>
      <c r="L15" s="110"/>
      <c r="M15" s="112"/>
      <c r="N15" s="112"/>
      <c r="O15" s="113"/>
      <c r="P15" s="113"/>
      <c r="Q15" s="114"/>
    </row>
    <row r="16" spans="2:17" s="27" customFormat="1" ht="45" customHeight="1">
      <c r="B16" s="108">
        <v>8</v>
      </c>
      <c r="C16" s="109" t="s">
        <v>296</v>
      </c>
      <c r="D16" s="108" t="s">
        <v>258</v>
      </c>
      <c r="E16" s="110"/>
      <c r="F16" s="46"/>
      <c r="G16" s="110"/>
      <c r="H16" s="111"/>
      <c r="I16" s="110"/>
      <c r="J16" s="110"/>
      <c r="K16" s="110"/>
      <c r="L16" s="110"/>
      <c r="M16" s="112"/>
      <c r="N16" s="112"/>
      <c r="O16" s="113"/>
      <c r="P16" s="113"/>
      <c r="Q16" s="114"/>
    </row>
    <row r="17" spans="2:17" s="27" customFormat="1" ht="45" customHeight="1">
      <c r="B17" s="108">
        <v>9</v>
      </c>
      <c r="C17" s="109" t="s">
        <v>296</v>
      </c>
      <c r="D17" s="108" t="s">
        <v>259</v>
      </c>
      <c r="E17" s="110"/>
      <c r="F17" s="46"/>
      <c r="G17" s="110"/>
      <c r="H17" s="111"/>
      <c r="I17" s="110"/>
      <c r="J17" s="110"/>
      <c r="K17" s="110"/>
      <c r="L17" s="110"/>
      <c r="M17" s="112"/>
      <c r="N17" s="112"/>
      <c r="O17" s="113"/>
      <c r="P17" s="113"/>
      <c r="Q17" s="114"/>
    </row>
    <row r="18" spans="2:17" s="27" customFormat="1" ht="45" customHeight="1">
      <c r="B18" s="108">
        <v>10</v>
      </c>
      <c r="C18" s="109" t="s">
        <v>296</v>
      </c>
      <c r="D18" s="108" t="s">
        <v>260</v>
      </c>
      <c r="E18" s="110"/>
      <c r="F18" s="46"/>
      <c r="G18" s="110"/>
      <c r="H18" s="111"/>
      <c r="I18" s="110"/>
      <c r="J18" s="110"/>
      <c r="K18" s="110"/>
      <c r="L18" s="110"/>
      <c r="M18" s="112"/>
      <c r="N18" s="112"/>
      <c r="O18" s="113"/>
      <c r="P18" s="113"/>
      <c r="Q18" s="114"/>
    </row>
    <row r="19" spans="2:17">
      <c r="B19" s="102"/>
      <c r="F19" s="132"/>
    </row>
    <row r="20" spans="2:17">
      <c r="B20" s="102" t="s">
        <v>187</v>
      </c>
      <c r="F20" s="132"/>
    </row>
    <row r="21" spans="2:17">
      <c r="B21" s="101" t="s">
        <v>264</v>
      </c>
    </row>
    <row r="22" spans="2:17">
      <c r="B22" s="101" t="s">
        <v>265</v>
      </c>
    </row>
    <row r="23" spans="2:17">
      <c r="B23" s="101" t="s">
        <v>266</v>
      </c>
    </row>
    <row r="24" spans="2:17">
      <c r="B24" s="101" t="s">
        <v>267</v>
      </c>
    </row>
    <row r="25" spans="2:17">
      <c r="B25" s="101" t="s">
        <v>268</v>
      </c>
    </row>
    <row r="26" spans="2:17">
      <c r="B26" s="61" t="s">
        <v>269</v>
      </c>
    </row>
    <row r="27" spans="2:17">
      <c r="B27" s="101" t="s">
        <v>270</v>
      </c>
    </row>
    <row r="28" spans="2:17">
      <c r="B28" s="103" t="s">
        <v>271</v>
      </c>
    </row>
    <row r="29" spans="2:17">
      <c r="B29" s="103" t="s">
        <v>272</v>
      </c>
    </row>
    <row r="30" spans="2:17">
      <c r="B30" s="103" t="s">
        <v>298</v>
      </c>
    </row>
    <row r="31" spans="2:17">
      <c r="B31" s="103" t="s">
        <v>299</v>
      </c>
    </row>
    <row r="32" spans="2:17">
      <c r="B32" s="103" t="s">
        <v>300</v>
      </c>
    </row>
    <row r="33" spans="2:2">
      <c r="B33" s="103" t="s">
        <v>301</v>
      </c>
    </row>
    <row r="34" spans="2:2">
      <c r="B34" s="103" t="s">
        <v>302</v>
      </c>
    </row>
    <row r="35" spans="2:2">
      <c r="B35" s="103" t="s">
        <v>303</v>
      </c>
    </row>
    <row r="36" spans="2:2">
      <c r="B36" s="103" t="s">
        <v>304</v>
      </c>
    </row>
    <row r="37" spans="2:2">
      <c r="B37" s="103" t="s">
        <v>305</v>
      </c>
    </row>
    <row r="38" spans="2:2">
      <c r="B38" s="103" t="s">
        <v>306</v>
      </c>
    </row>
  </sheetData>
  <mergeCells count="19">
    <mergeCell ref="B7:B8"/>
    <mergeCell ref="C7:C8"/>
    <mergeCell ref="D7:D8"/>
    <mergeCell ref="E7:E8"/>
    <mergeCell ref="F7:F8"/>
    <mergeCell ref="B1:D2"/>
    <mergeCell ref="E1:Q2"/>
    <mergeCell ref="B6:L6"/>
    <mergeCell ref="M6:N6"/>
    <mergeCell ref="O6:Q6"/>
    <mergeCell ref="G7:G8"/>
    <mergeCell ref="P7:P8"/>
    <mergeCell ref="Q7:Q8"/>
    <mergeCell ref="H7:H8"/>
    <mergeCell ref="I7:I8"/>
    <mergeCell ref="J7:J8"/>
    <mergeCell ref="K7:K8"/>
    <mergeCell ref="L7:L8"/>
    <mergeCell ref="O7:O8"/>
  </mergeCells>
  <phoneticPr fontId="6" type="noConversion"/>
  <conditionalFormatting sqref="M8">
    <cfRule type="containsText" dxfId="156" priority="94" operator="containsText" text="Fail">
      <formula>NOT(ISERROR(SEARCH("Fail",M8)))</formula>
    </cfRule>
    <cfRule type="containsText" dxfId="155" priority="95" operator="containsText" text="Pass">
      <formula>NOT(ISERROR(SEARCH("Pass",M8)))</formula>
    </cfRule>
    <cfRule type="containsText" dxfId="154" priority="96" operator="containsText" text="Pass">
      <formula>NOT(ISERROR(SEARCH("Pass",M8)))</formula>
    </cfRule>
  </conditionalFormatting>
  <conditionalFormatting sqref="N15:N18">
    <cfRule type="containsText" dxfId="153" priority="76" operator="containsText" text="Fail">
      <formula>NOT(ISERROR(SEARCH("Fail",N15)))</formula>
    </cfRule>
    <cfRule type="containsText" dxfId="152" priority="77" operator="containsText" text="Pass">
      <formula>NOT(ISERROR(SEARCH("Pass",N15)))</formula>
    </cfRule>
    <cfRule type="containsText" dxfId="151" priority="78" operator="containsText" text="Pass">
      <formula>NOT(ISERROR(SEARCH("Pass",N15)))</formula>
    </cfRule>
  </conditionalFormatting>
  <conditionalFormatting sqref="M9:M11 M15:M18">
    <cfRule type="cellIs" dxfId="150" priority="91" operator="equal">
      <formula>"PASS"</formula>
    </cfRule>
  </conditionalFormatting>
  <conditionalFormatting sqref="M11">
    <cfRule type="cellIs" dxfId="149" priority="90" operator="equal">
      <formula>"PASS"</formula>
    </cfRule>
  </conditionalFormatting>
  <conditionalFormatting sqref="M11">
    <cfRule type="cellIs" dxfId="148" priority="88" operator="equal">
      <formula>"REJECT"</formula>
    </cfRule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1 M15:M18">
    <cfRule type="containsText" dxfId="147" priority="85" operator="containsText" text="Fail">
      <formula>NOT(ISERROR(SEARCH("Fail",M9)))</formula>
    </cfRule>
    <cfRule type="containsText" dxfId="146" priority="86" operator="containsText" text="Pass">
      <formula>NOT(ISERROR(SEARCH("Pass",M9)))</formula>
    </cfRule>
    <cfRule type="containsText" dxfId="145" priority="87" operator="containsText" text="Pass">
      <formula>NOT(ISERROR(SEARCH("Pass",M9)))</formula>
    </cfRule>
  </conditionalFormatting>
  <conditionalFormatting sqref="N15:N18">
    <cfRule type="cellIs" dxfId="144" priority="82" operator="equal">
      <formula>"PASS"</formula>
    </cfRule>
  </conditionalFormatting>
  <conditionalFormatting sqref="M9:M11 M15:M18">
    <cfRule type="cellIs" dxfId="141" priority="115" operator="equal">
      <formula>"REJECT"</formula>
    </cfRule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:N18">
    <cfRule type="cellIs" dxfId="140" priority="117" operator="equal">
      <formula>"REJECT"</formula>
    </cfRule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">
    <cfRule type="cellIs" dxfId="122" priority="73" operator="equal">
      <formula>"PASS"</formula>
    </cfRule>
  </conditionalFormatting>
  <conditionalFormatting sqref="N9">
    <cfRule type="containsText" dxfId="120" priority="70" operator="containsText" text="Fail">
      <formula>NOT(ISERROR(SEARCH("Fail",N9)))</formula>
    </cfRule>
    <cfRule type="containsText" dxfId="119" priority="71" operator="containsText" text="Pass">
      <formula>NOT(ISERROR(SEARCH("Pass",N9)))</formula>
    </cfRule>
    <cfRule type="containsText" dxfId="118" priority="72" operator="containsText" text="Pass">
      <formula>NOT(ISERROR(SEARCH("Pass",N9)))</formula>
    </cfRule>
  </conditionalFormatting>
  <conditionalFormatting sqref="N9">
    <cfRule type="cellIs" dxfId="114" priority="74" operator="equal">
      <formula>"REJECT"</formula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">
    <cfRule type="cellIs" dxfId="107" priority="67" operator="equal">
      <formula>"PASS"</formula>
    </cfRule>
  </conditionalFormatting>
  <conditionalFormatting sqref="N10">
    <cfRule type="containsText" dxfId="105" priority="64" operator="containsText" text="Fail">
      <formula>NOT(ISERROR(SEARCH("Fail",N10)))</formula>
    </cfRule>
    <cfRule type="containsText" dxfId="104" priority="65" operator="containsText" text="Pass">
      <formula>NOT(ISERROR(SEARCH("Pass",N10)))</formula>
    </cfRule>
    <cfRule type="containsText" dxfId="103" priority="66" operator="containsText" text="Pass">
      <formula>NOT(ISERROR(SEARCH("Pass",N10)))</formula>
    </cfRule>
  </conditionalFormatting>
  <conditionalFormatting sqref="N10">
    <cfRule type="cellIs" dxfId="99" priority="68" operator="equal">
      <formula>"REJECT"</formula>
    </cfRule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">
    <cfRule type="cellIs" dxfId="97" priority="61" operator="equal">
      <formula>"PASS"</formula>
    </cfRule>
  </conditionalFormatting>
  <conditionalFormatting sqref="N11">
    <cfRule type="cellIs" dxfId="95" priority="60" operator="equal">
      <formula>"PASS"</formula>
    </cfRule>
  </conditionalFormatting>
  <conditionalFormatting sqref="N11">
    <cfRule type="cellIs" dxfId="93" priority="58" operator="equal">
      <formula>"REJECT"</formula>
    </cfRule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">
    <cfRule type="containsText" dxfId="91" priority="55" operator="containsText" text="Fail">
      <formula>NOT(ISERROR(SEARCH("Fail",N11)))</formula>
    </cfRule>
    <cfRule type="containsText" dxfId="90" priority="56" operator="containsText" text="Pass">
      <formula>NOT(ISERROR(SEARCH("Pass",N11)))</formula>
    </cfRule>
    <cfRule type="containsText" dxfId="89" priority="57" operator="containsText" text="Pass">
      <formula>NOT(ISERROR(SEARCH("Pass",N11)))</formula>
    </cfRule>
  </conditionalFormatting>
  <conditionalFormatting sqref="N11">
    <cfRule type="cellIs" dxfId="85" priority="62" operator="equal">
      <formula>"REJECT"</formula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">
    <cfRule type="cellIs" dxfId="83" priority="52" operator="equal">
      <formula>"PASS"</formula>
    </cfRule>
  </conditionalFormatting>
  <conditionalFormatting sqref="M12">
    <cfRule type="cellIs" dxfId="81" priority="51" operator="equal">
      <formula>"PASS"</formula>
    </cfRule>
  </conditionalFormatting>
  <conditionalFormatting sqref="M12">
    <cfRule type="cellIs" dxfId="79" priority="49" operator="equal">
      <formula>"REJECT"</formula>
    </cfRule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">
    <cfRule type="containsText" dxfId="77" priority="46" operator="containsText" text="Fail">
      <formula>NOT(ISERROR(SEARCH("Fail",M12)))</formula>
    </cfRule>
    <cfRule type="containsText" dxfId="76" priority="47" operator="containsText" text="Pass">
      <formula>NOT(ISERROR(SEARCH("Pass",M12)))</formula>
    </cfRule>
    <cfRule type="containsText" dxfId="75" priority="48" operator="containsText" text="Pass">
      <formula>NOT(ISERROR(SEARCH("Pass",M12)))</formula>
    </cfRule>
  </conditionalFormatting>
  <conditionalFormatting sqref="M12">
    <cfRule type="cellIs" dxfId="71" priority="53" operator="equal">
      <formula>"REJECT"</formula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">
    <cfRule type="cellIs" dxfId="69" priority="43" operator="equal">
      <formula>"PASS"</formula>
    </cfRule>
  </conditionalFormatting>
  <conditionalFormatting sqref="N12">
    <cfRule type="cellIs" dxfId="67" priority="42" operator="equal">
      <formula>"PASS"</formula>
    </cfRule>
  </conditionalFormatting>
  <conditionalFormatting sqref="N12">
    <cfRule type="cellIs" dxfId="65" priority="40" operator="equal">
      <formula>"REJECT"</formula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">
    <cfRule type="containsText" dxfId="63" priority="37" operator="containsText" text="Fail">
      <formula>NOT(ISERROR(SEARCH("Fail",N12)))</formula>
    </cfRule>
    <cfRule type="containsText" dxfId="62" priority="38" operator="containsText" text="Pass">
      <formula>NOT(ISERROR(SEARCH("Pass",N12)))</formula>
    </cfRule>
    <cfRule type="containsText" dxfId="61" priority="39" operator="containsText" text="Pass">
      <formula>NOT(ISERROR(SEARCH("Pass",N12)))</formula>
    </cfRule>
  </conditionalFormatting>
  <conditionalFormatting sqref="N12">
    <cfRule type="cellIs" dxfId="57" priority="44" operator="equal">
      <formula>"REJECT"</formula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">
    <cfRule type="cellIs" dxfId="55" priority="34" operator="equal">
      <formula>"PASS"</formula>
    </cfRule>
  </conditionalFormatting>
  <conditionalFormatting sqref="M13">
    <cfRule type="cellIs" dxfId="53" priority="33" operator="equal">
      <formula>"PASS"</formula>
    </cfRule>
  </conditionalFormatting>
  <conditionalFormatting sqref="M13">
    <cfRule type="cellIs" dxfId="51" priority="31" operator="equal">
      <formula>"REJECT"</formula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">
    <cfRule type="containsText" dxfId="49" priority="28" operator="containsText" text="Fail">
      <formula>NOT(ISERROR(SEARCH("Fail",M13)))</formula>
    </cfRule>
    <cfRule type="containsText" dxfId="48" priority="29" operator="containsText" text="Pass">
      <formula>NOT(ISERROR(SEARCH("Pass",M13)))</formula>
    </cfRule>
    <cfRule type="containsText" dxfId="47" priority="30" operator="containsText" text="Pass">
      <formula>NOT(ISERROR(SEARCH("Pass",M13)))</formula>
    </cfRule>
  </conditionalFormatting>
  <conditionalFormatting sqref="M13">
    <cfRule type="cellIs" dxfId="43" priority="35" operator="equal">
      <formula>"REJECT"</formula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">
    <cfRule type="cellIs" dxfId="41" priority="25" operator="equal">
      <formula>"PASS"</formula>
    </cfRule>
  </conditionalFormatting>
  <conditionalFormatting sqref="N13">
    <cfRule type="cellIs" dxfId="39" priority="24" operator="equal">
      <formula>"PASS"</formula>
    </cfRule>
  </conditionalFormatting>
  <conditionalFormatting sqref="N13">
    <cfRule type="cellIs" dxfId="37" priority="22" operator="equal">
      <formula>"REJECT"</formula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">
    <cfRule type="containsText" dxfId="35" priority="19" operator="containsText" text="Fail">
      <formula>NOT(ISERROR(SEARCH("Fail",N13)))</formula>
    </cfRule>
    <cfRule type="containsText" dxfId="34" priority="20" operator="containsText" text="Pass">
      <formula>NOT(ISERROR(SEARCH("Pass",N13)))</formula>
    </cfRule>
    <cfRule type="containsText" dxfId="33" priority="21" operator="containsText" text="Pass">
      <formula>NOT(ISERROR(SEARCH("Pass",N13)))</formula>
    </cfRule>
  </conditionalFormatting>
  <conditionalFormatting sqref="N13">
    <cfRule type="cellIs" dxfId="29" priority="26" operator="equal">
      <formula>"REJECT"</formula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">
    <cfRule type="cellIs" dxfId="27" priority="16" operator="equal">
      <formula>"PASS"</formula>
    </cfRule>
  </conditionalFormatting>
  <conditionalFormatting sqref="M14">
    <cfRule type="cellIs" dxfId="25" priority="15" operator="equal">
      <formula>"PASS"</formula>
    </cfRule>
  </conditionalFormatting>
  <conditionalFormatting sqref="M14">
    <cfRule type="cellIs" dxfId="23" priority="13" operator="equal">
      <formula>"REJECT"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">
    <cfRule type="containsText" dxfId="21" priority="10" operator="containsText" text="Fail">
      <formula>NOT(ISERROR(SEARCH("Fail",M14)))</formula>
    </cfRule>
    <cfRule type="containsText" dxfId="20" priority="11" operator="containsText" text="Pass">
      <formula>NOT(ISERROR(SEARCH("Pass",M14)))</formula>
    </cfRule>
    <cfRule type="containsText" dxfId="19" priority="12" operator="containsText" text="Pass">
      <formula>NOT(ISERROR(SEARCH("Pass",M14)))</formula>
    </cfRule>
  </conditionalFormatting>
  <conditionalFormatting sqref="M14">
    <cfRule type="cellIs" dxfId="15" priority="17" operator="equal">
      <formula>"REJECT"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">
    <cfRule type="cellIs" dxfId="13" priority="7" operator="equal">
      <formula>"PASS"</formula>
    </cfRule>
  </conditionalFormatting>
  <conditionalFormatting sqref="N14">
    <cfRule type="cellIs" dxfId="11" priority="6" operator="equal">
      <formula>"PASS"</formula>
    </cfRule>
  </conditionalFormatting>
  <conditionalFormatting sqref="N14">
    <cfRule type="cellIs" dxfId="9" priority="4" operator="equal">
      <formula>"REJECT"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">
    <cfRule type="containsText" dxfId="7" priority="1" operator="containsText" text="Fail">
      <formula>NOT(ISERROR(SEARCH("Fail",N14)))</formula>
    </cfRule>
    <cfRule type="containsText" dxfId="6" priority="2" operator="containsText" text="Pass">
      <formula>NOT(ISERROR(SEARCH("Pass",N14)))</formula>
    </cfRule>
    <cfRule type="containsText" dxfId="5" priority="3" operator="containsText" text="Pass">
      <formula>NOT(ISERROR(SEARCH("Pass",N14)))</formula>
    </cfRule>
  </conditionalFormatting>
  <conditionalFormatting sqref="N14">
    <cfRule type="cellIs" dxfId="1" priority="8" operator="equal">
      <formula>"REJECT"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disablePrompts="1" count="3">
    <dataValidation type="list" allowBlank="1" showInputMessage="1" showErrorMessage="1" sqref="M9:N18">
      <formula1>"Pass, Fail, NA"</formula1>
    </dataValidation>
    <dataValidation type="list" allowBlank="1" showInputMessage="1" showErrorMessage="1" sqref="H9:H18">
      <formula1>"정상, 유효성"</formula1>
    </dataValidation>
    <dataValidation type="list" allowBlank="1" showInputMessage="1" showErrorMessage="1" sqref="C9:C18">
      <formula1>"단위, 연계"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96"/>
  <sheetViews>
    <sheetView zoomScaleNormal="100" workbookViewId="0">
      <selection activeCell="D55" sqref="D55"/>
    </sheetView>
  </sheetViews>
  <sheetFormatPr defaultRowHeight="13.5"/>
  <cols>
    <col min="1" max="1" width="2.109375" style="19" customWidth="1"/>
    <col min="2" max="2" width="29" style="19" customWidth="1"/>
    <col min="3" max="3" width="17.6640625" style="19" customWidth="1"/>
    <col min="4" max="4" width="17.6640625" style="28" customWidth="1"/>
    <col min="5" max="5" width="12.21875" style="19" customWidth="1"/>
    <col min="6" max="11" width="8.5546875" style="19" customWidth="1"/>
    <col min="12" max="12" width="42.77734375" style="19" customWidth="1"/>
    <col min="13" max="16384" width="8.88671875" style="19"/>
  </cols>
  <sheetData>
    <row r="2" spans="2:12" ht="14.25" thickBot="1">
      <c r="B2" s="18" t="s">
        <v>37</v>
      </c>
      <c r="D2" s="140"/>
      <c r="E2" s="42"/>
      <c r="F2" s="42"/>
      <c r="G2" s="42"/>
      <c r="H2" s="42"/>
      <c r="I2" s="42"/>
    </row>
    <row r="3" spans="2:12" ht="14.25" thickTop="1">
      <c r="B3" s="452" t="s">
        <v>356</v>
      </c>
      <c r="C3" s="452" t="s">
        <v>357</v>
      </c>
      <c r="D3" s="452" t="s">
        <v>358</v>
      </c>
      <c r="E3" s="302" t="s">
        <v>359</v>
      </c>
      <c r="F3" s="302" t="s">
        <v>360</v>
      </c>
      <c r="G3" s="302" t="s">
        <v>361</v>
      </c>
      <c r="H3" s="302" t="s">
        <v>360</v>
      </c>
      <c r="I3" s="302" t="s">
        <v>361</v>
      </c>
      <c r="J3" s="302" t="s">
        <v>360</v>
      </c>
      <c r="K3" s="302" t="s">
        <v>361</v>
      </c>
      <c r="L3" s="452" t="s">
        <v>362</v>
      </c>
    </row>
    <row r="4" spans="2:12">
      <c r="B4" s="453"/>
      <c r="C4" s="453"/>
      <c r="D4" s="453"/>
      <c r="E4" s="303" t="s">
        <v>363</v>
      </c>
      <c r="F4" s="303" t="s">
        <v>364</v>
      </c>
      <c r="G4" s="303" t="s">
        <v>364</v>
      </c>
      <c r="H4" s="303" t="s">
        <v>365</v>
      </c>
      <c r="I4" s="303" t="s">
        <v>365</v>
      </c>
      <c r="J4" s="303" t="s">
        <v>366</v>
      </c>
      <c r="K4" s="303" t="s">
        <v>366</v>
      </c>
      <c r="L4" s="453"/>
    </row>
    <row r="5" spans="2:12">
      <c r="B5" s="144" t="s">
        <v>485</v>
      </c>
      <c r="C5" s="144" t="s">
        <v>486</v>
      </c>
      <c r="D5" s="152" t="s">
        <v>490</v>
      </c>
      <c r="E5" s="144" t="s">
        <v>491</v>
      </c>
      <c r="F5" s="144"/>
      <c r="G5" s="144"/>
      <c r="H5" s="144"/>
      <c r="I5" s="144"/>
      <c r="J5" s="144"/>
      <c r="K5" s="144"/>
      <c r="L5" s="158" t="s">
        <v>548</v>
      </c>
    </row>
    <row r="6" spans="2:12">
      <c r="B6" s="144"/>
      <c r="C6" s="144" t="s">
        <v>487</v>
      </c>
      <c r="D6" s="152" t="s">
        <v>490</v>
      </c>
      <c r="E6" s="144" t="s">
        <v>492</v>
      </c>
      <c r="F6" s="144"/>
      <c r="G6" s="144"/>
      <c r="H6" s="144"/>
      <c r="I6" s="144"/>
      <c r="J6" s="144"/>
      <c r="K6" s="144"/>
      <c r="L6" s="158" t="s">
        <v>761</v>
      </c>
    </row>
    <row r="7" spans="2:12" ht="27">
      <c r="B7" s="144"/>
      <c r="C7" s="144" t="s">
        <v>488</v>
      </c>
      <c r="D7" s="152" t="s">
        <v>490</v>
      </c>
      <c r="E7" s="144" t="s">
        <v>492</v>
      </c>
      <c r="F7" s="144"/>
      <c r="G7" s="144"/>
      <c r="H7" s="144"/>
      <c r="I7" s="144"/>
      <c r="J7" s="144"/>
      <c r="K7" s="144"/>
      <c r="L7" s="145" t="s">
        <v>613</v>
      </c>
    </row>
    <row r="8" spans="2:12" ht="40.5">
      <c r="B8" s="144"/>
      <c r="C8" s="144" t="s">
        <v>489</v>
      </c>
      <c r="D8" s="152" t="s">
        <v>490</v>
      </c>
      <c r="E8" s="144" t="s">
        <v>492</v>
      </c>
      <c r="F8" s="144"/>
      <c r="G8" s="144"/>
      <c r="H8" s="144"/>
      <c r="I8" s="144"/>
      <c r="J8" s="144"/>
      <c r="K8" s="144"/>
      <c r="L8" s="154" t="s">
        <v>614</v>
      </c>
    </row>
    <row r="9" spans="2:12" s="100" customFormat="1">
      <c r="B9" s="146"/>
      <c r="C9" s="146" t="s">
        <v>493</v>
      </c>
      <c r="D9" s="142" t="s">
        <v>490</v>
      </c>
      <c r="E9" s="146" t="s">
        <v>492</v>
      </c>
      <c r="F9" s="146"/>
      <c r="G9" s="146"/>
      <c r="H9" s="146"/>
      <c r="I9" s="146"/>
      <c r="J9" s="146"/>
      <c r="K9" s="146"/>
      <c r="L9" s="151" t="s">
        <v>552</v>
      </c>
    </row>
    <row r="10" spans="2:12" ht="54">
      <c r="B10" s="143" t="s">
        <v>494</v>
      </c>
      <c r="C10" s="143" t="s">
        <v>495</v>
      </c>
      <c r="D10" s="304" t="s">
        <v>541</v>
      </c>
      <c r="E10" s="143" t="s">
        <v>491</v>
      </c>
      <c r="F10" s="143"/>
      <c r="G10" s="143"/>
      <c r="H10" s="143"/>
      <c r="I10" s="143"/>
      <c r="J10" s="143"/>
      <c r="K10" s="143"/>
      <c r="L10" s="149" t="s">
        <v>612</v>
      </c>
    </row>
    <row r="11" spans="2:12">
      <c r="B11" s="144"/>
      <c r="C11" s="144" t="s">
        <v>496</v>
      </c>
      <c r="D11" s="304" t="s">
        <v>542</v>
      </c>
      <c r="E11" s="144" t="s">
        <v>492</v>
      </c>
      <c r="F11" s="144"/>
      <c r="G11" s="144"/>
      <c r="H11" s="144"/>
      <c r="I11" s="144"/>
      <c r="J11" s="144"/>
      <c r="K11" s="144"/>
      <c r="L11" s="144"/>
    </row>
    <row r="12" spans="2:12">
      <c r="B12" s="144"/>
      <c r="C12" s="144" t="s">
        <v>497</v>
      </c>
      <c r="D12" s="304" t="s">
        <v>540</v>
      </c>
      <c r="E12" s="144" t="s">
        <v>491</v>
      </c>
      <c r="F12" s="144"/>
      <c r="G12" s="144"/>
      <c r="H12" s="144"/>
      <c r="I12" s="144"/>
      <c r="J12" s="144"/>
      <c r="K12" s="144"/>
      <c r="L12" s="144"/>
    </row>
    <row r="13" spans="2:12" s="100" customFormat="1">
      <c r="B13" s="144"/>
      <c r="C13" s="144" t="s">
        <v>498</v>
      </c>
      <c r="D13" s="304" t="s">
        <v>540</v>
      </c>
      <c r="E13" s="144" t="s">
        <v>491</v>
      </c>
      <c r="F13" s="144"/>
      <c r="G13" s="144"/>
      <c r="H13" s="144"/>
      <c r="I13" s="144"/>
      <c r="J13" s="144"/>
      <c r="K13" s="144"/>
      <c r="L13" s="144"/>
    </row>
    <row r="14" spans="2:12" s="100" customFormat="1">
      <c r="B14" s="144"/>
      <c r="C14" s="144" t="s">
        <v>499</v>
      </c>
      <c r="D14" s="304" t="s">
        <v>540</v>
      </c>
      <c r="E14" s="144" t="s">
        <v>491</v>
      </c>
      <c r="F14" s="144"/>
      <c r="G14" s="144"/>
      <c r="H14" s="144"/>
      <c r="I14" s="144"/>
      <c r="J14" s="144"/>
      <c r="K14" s="144"/>
      <c r="L14" s="144"/>
    </row>
    <row r="15" spans="2:12" s="100" customFormat="1">
      <c r="B15" s="144"/>
      <c r="C15" s="144" t="s">
        <v>500</v>
      </c>
      <c r="D15" s="304" t="s">
        <v>540</v>
      </c>
      <c r="E15" s="144" t="s">
        <v>491</v>
      </c>
      <c r="F15" s="144"/>
      <c r="G15" s="144"/>
      <c r="H15" s="144"/>
      <c r="I15" s="144"/>
      <c r="J15" s="144"/>
      <c r="K15" s="144"/>
      <c r="L15" s="144"/>
    </row>
    <row r="16" spans="2:12" s="100" customFormat="1">
      <c r="B16" s="144"/>
      <c r="C16" s="144" t="s">
        <v>502</v>
      </c>
      <c r="D16" s="66" t="s">
        <v>531</v>
      </c>
      <c r="E16" s="144" t="s">
        <v>491</v>
      </c>
      <c r="F16" s="144"/>
      <c r="G16" s="144"/>
      <c r="H16" s="144"/>
      <c r="I16" s="144"/>
      <c r="J16" s="144"/>
      <c r="K16" s="144"/>
      <c r="L16" s="144"/>
    </row>
    <row r="17" spans="2:12" s="100" customFormat="1">
      <c r="B17" s="144"/>
      <c r="C17" s="144" t="s">
        <v>501</v>
      </c>
      <c r="D17" s="304" t="s">
        <v>540</v>
      </c>
      <c r="E17" s="144" t="s">
        <v>491</v>
      </c>
      <c r="F17" s="144"/>
      <c r="G17" s="144"/>
      <c r="H17" s="144"/>
      <c r="I17" s="144"/>
      <c r="J17" s="144"/>
      <c r="K17" s="144"/>
      <c r="L17" s="144"/>
    </row>
    <row r="18" spans="2:12" s="100" customFormat="1">
      <c r="B18" s="144"/>
      <c r="C18" s="144" t="s">
        <v>503</v>
      </c>
      <c r="D18" s="66" t="s">
        <v>531</v>
      </c>
      <c r="E18" s="144" t="s">
        <v>491</v>
      </c>
      <c r="F18" s="144"/>
      <c r="G18" s="144"/>
      <c r="H18" s="144"/>
      <c r="I18" s="144"/>
      <c r="J18" s="144"/>
      <c r="K18" s="144"/>
      <c r="L18" s="144"/>
    </row>
    <row r="19" spans="2:12" s="100" customFormat="1">
      <c r="B19" s="144"/>
      <c r="C19" s="144" t="s">
        <v>504</v>
      </c>
      <c r="D19" s="304" t="s">
        <v>541</v>
      </c>
      <c r="E19" s="144" t="s">
        <v>491</v>
      </c>
      <c r="F19" s="144"/>
      <c r="G19" s="144"/>
      <c r="H19" s="144"/>
      <c r="I19" s="144"/>
      <c r="J19" s="144"/>
      <c r="K19" s="144"/>
      <c r="L19" s="144"/>
    </row>
    <row r="20" spans="2:12" s="100" customFormat="1">
      <c r="B20" s="144"/>
      <c r="C20" s="144" t="s">
        <v>505</v>
      </c>
      <c r="D20" s="304" t="s">
        <v>541</v>
      </c>
      <c r="E20" s="144" t="s">
        <v>491</v>
      </c>
      <c r="F20" s="144"/>
      <c r="G20" s="144"/>
      <c r="H20" s="144"/>
      <c r="I20" s="144"/>
      <c r="J20" s="144"/>
      <c r="K20" s="144"/>
      <c r="L20" s="144"/>
    </row>
    <row r="21" spans="2:12" s="100" customFormat="1" ht="17.25" customHeight="1">
      <c r="B21" s="144"/>
      <c r="C21" s="144" t="s">
        <v>506</v>
      </c>
      <c r="D21" s="304" t="s">
        <v>544</v>
      </c>
      <c r="E21" s="145" t="s">
        <v>492</v>
      </c>
      <c r="F21" s="144"/>
      <c r="G21" s="144"/>
      <c r="H21" s="144"/>
      <c r="I21" s="144"/>
      <c r="J21" s="144"/>
      <c r="K21" s="144"/>
      <c r="L21" s="145" t="s">
        <v>615</v>
      </c>
    </row>
    <row r="22" spans="2:12" s="100" customFormat="1" ht="15" customHeight="1">
      <c r="B22" s="146"/>
      <c r="C22" s="146" t="s">
        <v>507</v>
      </c>
      <c r="D22" s="304" t="s">
        <v>544</v>
      </c>
      <c r="E22" s="146" t="s">
        <v>491</v>
      </c>
      <c r="F22" s="146"/>
      <c r="G22" s="146"/>
      <c r="H22" s="146"/>
      <c r="I22" s="146"/>
      <c r="J22" s="146"/>
      <c r="K22" s="146"/>
      <c r="L22" s="146"/>
    </row>
    <row r="23" spans="2:12" s="100" customFormat="1">
      <c r="B23" s="143" t="s">
        <v>529</v>
      </c>
      <c r="C23" s="143" t="s">
        <v>508</v>
      </c>
      <c r="D23" s="159" t="s">
        <v>555</v>
      </c>
      <c r="E23" s="149" t="s">
        <v>491</v>
      </c>
      <c r="F23" s="149"/>
      <c r="G23" s="143"/>
      <c r="H23" s="143"/>
      <c r="I23" s="143"/>
      <c r="J23" s="143"/>
      <c r="K23" s="143"/>
      <c r="L23" s="143"/>
    </row>
    <row r="24" spans="2:12" s="100" customFormat="1">
      <c r="B24" s="66"/>
      <c r="C24" s="144" t="s">
        <v>509</v>
      </c>
      <c r="D24" s="66" t="s">
        <v>541</v>
      </c>
      <c r="E24" s="145" t="s">
        <v>491</v>
      </c>
      <c r="F24" s="144"/>
      <c r="G24" s="144"/>
      <c r="H24" s="144"/>
      <c r="I24" s="144"/>
      <c r="J24" s="144"/>
      <c r="K24" s="144"/>
      <c r="L24" s="144"/>
    </row>
    <row r="25" spans="2:12" s="100" customFormat="1">
      <c r="B25" s="150"/>
      <c r="C25" s="144" t="s">
        <v>510</v>
      </c>
      <c r="D25" s="66" t="s">
        <v>541</v>
      </c>
      <c r="E25" s="145" t="s">
        <v>491</v>
      </c>
      <c r="F25" s="144"/>
      <c r="G25" s="144"/>
      <c r="H25" s="144"/>
      <c r="I25" s="144"/>
      <c r="J25" s="144"/>
      <c r="K25" s="144"/>
      <c r="L25" s="144"/>
    </row>
    <row r="26" spans="2:12" s="100" customFormat="1">
      <c r="B26" s="150"/>
      <c r="C26" s="144" t="s">
        <v>511</v>
      </c>
      <c r="D26" s="66" t="s">
        <v>541</v>
      </c>
      <c r="E26" s="145" t="s">
        <v>491</v>
      </c>
      <c r="F26" s="144"/>
      <c r="G26" s="144"/>
      <c r="H26" s="144"/>
      <c r="I26" s="144"/>
      <c r="J26" s="144"/>
      <c r="K26" s="144"/>
      <c r="L26" s="144"/>
    </row>
    <row r="27" spans="2:12" s="100" customFormat="1">
      <c r="B27" s="150"/>
      <c r="C27" s="144" t="s">
        <v>517</v>
      </c>
      <c r="D27" s="66" t="s">
        <v>541</v>
      </c>
      <c r="E27" s="145" t="s">
        <v>491</v>
      </c>
      <c r="F27" s="144"/>
      <c r="G27" s="144"/>
      <c r="H27" s="144"/>
      <c r="I27" s="144"/>
      <c r="J27" s="144"/>
      <c r="K27" s="144"/>
      <c r="L27" s="144" t="s">
        <v>549</v>
      </c>
    </row>
    <row r="28" spans="2:12" s="100" customFormat="1">
      <c r="B28" s="305"/>
      <c r="C28" s="146" t="s">
        <v>518</v>
      </c>
      <c r="D28" s="67" t="s">
        <v>541</v>
      </c>
      <c r="E28" s="128" t="s">
        <v>491</v>
      </c>
      <c r="F28" s="146"/>
      <c r="G28" s="146"/>
      <c r="H28" s="146"/>
      <c r="I28" s="146"/>
      <c r="J28" s="146"/>
      <c r="K28" s="146"/>
      <c r="L28" s="146" t="s">
        <v>550</v>
      </c>
    </row>
    <row r="29" spans="2:12" s="100" customFormat="1">
      <c r="B29" s="143" t="s">
        <v>512</v>
      </c>
      <c r="C29" s="143" t="s">
        <v>513</v>
      </c>
      <c r="D29" s="304" t="s">
        <v>553</v>
      </c>
      <c r="E29" s="149" t="s">
        <v>491</v>
      </c>
      <c r="F29" s="143"/>
      <c r="G29" s="143"/>
      <c r="H29" s="143"/>
      <c r="I29" s="143"/>
      <c r="J29" s="143"/>
      <c r="K29" s="143"/>
      <c r="L29" s="143"/>
    </row>
    <row r="30" spans="2:12" s="100" customFormat="1">
      <c r="B30" s="150"/>
      <c r="C30" s="144" t="s">
        <v>514</v>
      </c>
      <c r="D30" s="304" t="s">
        <v>541</v>
      </c>
      <c r="E30" s="145" t="s">
        <v>491</v>
      </c>
      <c r="F30" s="144"/>
      <c r="G30" s="144"/>
      <c r="H30" s="144"/>
      <c r="I30" s="144"/>
      <c r="J30" s="144"/>
      <c r="K30" s="144"/>
      <c r="L30" s="144"/>
    </row>
    <row r="31" spans="2:12" s="100" customFormat="1">
      <c r="B31" s="150"/>
      <c r="C31" s="144" t="s">
        <v>515</v>
      </c>
      <c r="D31" s="304" t="s">
        <v>541</v>
      </c>
      <c r="E31" s="145" t="s">
        <v>491</v>
      </c>
      <c r="F31" s="144"/>
      <c r="G31" s="144"/>
      <c r="H31" s="144"/>
      <c r="I31" s="144"/>
      <c r="J31" s="144"/>
      <c r="K31" s="144"/>
      <c r="L31" s="144"/>
    </row>
    <row r="32" spans="2:12" s="100" customFormat="1">
      <c r="B32" s="150"/>
      <c r="C32" s="144" t="s">
        <v>516</v>
      </c>
      <c r="D32" s="304" t="s">
        <v>541</v>
      </c>
      <c r="E32" s="145" t="s">
        <v>491</v>
      </c>
      <c r="F32" s="144"/>
      <c r="G32" s="144"/>
      <c r="H32" s="144"/>
      <c r="I32" s="144"/>
      <c r="J32" s="144"/>
      <c r="K32" s="144"/>
      <c r="L32" s="144"/>
    </row>
    <row r="33" spans="2:12" s="100" customFormat="1">
      <c r="B33" s="150"/>
      <c r="C33" s="144" t="s">
        <v>517</v>
      </c>
      <c r="D33" s="304" t="s">
        <v>541</v>
      </c>
      <c r="E33" s="145" t="s">
        <v>491</v>
      </c>
      <c r="F33" s="144"/>
      <c r="G33" s="144"/>
      <c r="H33" s="144"/>
      <c r="I33" s="144"/>
      <c r="J33" s="144"/>
      <c r="K33" s="144"/>
      <c r="L33" s="144" t="s">
        <v>549</v>
      </c>
    </row>
    <row r="34" spans="2:12" s="100" customFormat="1">
      <c r="B34" s="153"/>
      <c r="C34" s="151" t="s">
        <v>518</v>
      </c>
      <c r="D34" s="126" t="s">
        <v>541</v>
      </c>
      <c r="E34" s="154" t="s">
        <v>491</v>
      </c>
      <c r="F34" s="151"/>
      <c r="G34" s="151"/>
      <c r="H34" s="151"/>
      <c r="I34" s="151"/>
      <c r="J34" s="151"/>
      <c r="K34" s="151"/>
      <c r="L34" s="146" t="s">
        <v>550</v>
      </c>
    </row>
    <row r="35" spans="2:12" s="100" customFormat="1" ht="15" customHeight="1">
      <c r="B35" s="143" t="s">
        <v>530</v>
      </c>
      <c r="C35" s="143" t="s">
        <v>519</v>
      </c>
      <c r="D35" s="141" t="s">
        <v>541</v>
      </c>
      <c r="E35" s="149" t="s">
        <v>491</v>
      </c>
      <c r="F35" s="143"/>
      <c r="G35" s="143"/>
      <c r="H35" s="143"/>
      <c r="I35" s="143"/>
      <c r="J35" s="143"/>
      <c r="K35" s="143"/>
      <c r="L35" s="143"/>
    </row>
    <row r="36" spans="2:12" s="100" customFormat="1">
      <c r="B36" s="145"/>
      <c r="C36" s="144" t="s">
        <v>520</v>
      </c>
      <c r="D36" s="304" t="s">
        <v>541</v>
      </c>
      <c r="E36" s="145" t="s">
        <v>491</v>
      </c>
      <c r="F36" s="144"/>
      <c r="G36" s="144"/>
      <c r="H36" s="144"/>
      <c r="I36" s="144"/>
      <c r="J36" s="144"/>
      <c r="K36" s="144"/>
      <c r="L36" s="144"/>
    </row>
    <row r="37" spans="2:12" s="100" customFormat="1">
      <c r="B37" s="150"/>
      <c r="C37" s="144" t="s">
        <v>521</v>
      </c>
      <c r="D37" s="304" t="s">
        <v>541</v>
      </c>
      <c r="E37" s="145" t="s">
        <v>491</v>
      </c>
      <c r="F37" s="144"/>
      <c r="G37" s="144"/>
      <c r="H37" s="144"/>
      <c r="I37" s="144"/>
      <c r="J37" s="144"/>
      <c r="K37" s="144"/>
      <c r="L37" s="144"/>
    </row>
    <row r="38" spans="2:12" s="100" customFormat="1" ht="15.75" customHeight="1">
      <c r="B38" s="150"/>
      <c r="C38" s="144" t="s">
        <v>522</v>
      </c>
      <c r="D38" s="304" t="s">
        <v>541</v>
      </c>
      <c r="E38" s="145" t="s">
        <v>491</v>
      </c>
      <c r="F38" s="144"/>
      <c r="G38" s="144"/>
      <c r="H38" s="144"/>
      <c r="I38" s="144"/>
      <c r="J38" s="144"/>
      <c r="K38" s="144"/>
      <c r="L38" s="144"/>
    </row>
    <row r="39" spans="2:12" s="100" customFormat="1" ht="15.75" customHeight="1">
      <c r="B39" s="150"/>
      <c r="C39" s="144" t="s">
        <v>523</v>
      </c>
      <c r="D39" s="304" t="s">
        <v>541</v>
      </c>
      <c r="E39" s="145" t="s">
        <v>491</v>
      </c>
      <c r="F39" s="144"/>
      <c r="G39" s="144"/>
      <c r="H39" s="144"/>
      <c r="I39" s="144"/>
      <c r="J39" s="144"/>
      <c r="K39" s="144"/>
      <c r="L39" s="144"/>
    </row>
    <row r="40" spans="2:12" s="100" customFormat="1" ht="15.75" customHeight="1">
      <c r="B40" s="145"/>
      <c r="C40" s="144" t="s">
        <v>524</v>
      </c>
      <c r="D40" s="304" t="s">
        <v>541</v>
      </c>
      <c r="E40" s="145" t="s">
        <v>491</v>
      </c>
      <c r="F40" s="144"/>
      <c r="G40" s="144"/>
      <c r="H40" s="144"/>
      <c r="I40" s="144"/>
      <c r="J40" s="144"/>
      <c r="K40" s="144"/>
      <c r="L40" s="144"/>
    </row>
    <row r="41" spans="2:12" s="100" customFormat="1" ht="15.75" customHeight="1">
      <c r="B41" s="145"/>
      <c r="C41" s="144" t="s">
        <v>525</v>
      </c>
      <c r="D41" s="304" t="s">
        <v>541</v>
      </c>
      <c r="E41" s="145" t="s">
        <v>491</v>
      </c>
      <c r="F41" s="144"/>
      <c r="G41" s="144"/>
      <c r="H41" s="144"/>
      <c r="I41" s="144"/>
      <c r="J41" s="144"/>
      <c r="K41" s="144"/>
      <c r="L41" s="144"/>
    </row>
    <row r="42" spans="2:12" s="100" customFormat="1" ht="15.75" customHeight="1">
      <c r="B42" s="150"/>
      <c r="C42" s="155" t="s">
        <v>526</v>
      </c>
      <c r="D42" s="304" t="s">
        <v>541</v>
      </c>
      <c r="E42" s="145" t="s">
        <v>491</v>
      </c>
      <c r="F42" s="144"/>
      <c r="G42" s="144"/>
      <c r="H42" s="144"/>
      <c r="I42" s="144"/>
      <c r="J42" s="144"/>
      <c r="K42" s="144"/>
      <c r="L42" s="144"/>
    </row>
    <row r="43" spans="2:12" s="100" customFormat="1" ht="15.75" customHeight="1">
      <c r="B43" s="150"/>
      <c r="C43" s="155" t="s">
        <v>527</v>
      </c>
      <c r="D43" s="304" t="s">
        <v>541</v>
      </c>
      <c r="E43" s="145" t="s">
        <v>491</v>
      </c>
      <c r="F43" s="144"/>
      <c r="G43" s="144"/>
      <c r="H43" s="144"/>
      <c r="I43" s="144"/>
      <c r="J43" s="144"/>
      <c r="K43" s="144"/>
      <c r="L43" s="144"/>
    </row>
    <row r="44" spans="2:12" s="100" customFormat="1" ht="15.75" customHeight="1">
      <c r="B44" s="150"/>
      <c r="C44" s="155" t="s">
        <v>528</v>
      </c>
      <c r="D44" s="304" t="s">
        <v>541</v>
      </c>
      <c r="E44" s="145" t="s">
        <v>491</v>
      </c>
      <c r="F44" s="144"/>
      <c r="G44" s="144"/>
      <c r="H44" s="144"/>
      <c r="I44" s="144"/>
      <c r="J44" s="144"/>
      <c r="K44" s="144"/>
      <c r="L44" s="144"/>
    </row>
    <row r="45" spans="2:12" s="100" customFormat="1" ht="15.75" customHeight="1">
      <c r="B45" s="305"/>
      <c r="C45" s="146" t="s">
        <v>517</v>
      </c>
      <c r="D45" s="285" t="s">
        <v>541</v>
      </c>
      <c r="E45" s="128" t="s">
        <v>491</v>
      </c>
      <c r="F45" s="146"/>
      <c r="G45" s="146"/>
      <c r="H45" s="146"/>
      <c r="I45" s="146"/>
      <c r="J45" s="146"/>
      <c r="K45" s="146"/>
      <c r="L45" s="146" t="s">
        <v>549</v>
      </c>
    </row>
    <row r="46" spans="2:12" s="100" customFormat="1" ht="21.75" customHeight="1">
      <c r="B46" s="157" t="s">
        <v>554</v>
      </c>
      <c r="C46" s="306" t="s">
        <v>533</v>
      </c>
      <c r="D46" s="159" t="s">
        <v>543</v>
      </c>
      <c r="E46" s="143" t="s">
        <v>492</v>
      </c>
      <c r="F46" s="143"/>
      <c r="G46" s="143"/>
      <c r="H46" s="143"/>
      <c r="I46" s="143"/>
      <c r="J46" s="143"/>
      <c r="K46" s="143"/>
      <c r="L46" s="145" t="s">
        <v>762</v>
      </c>
    </row>
    <row r="47" spans="2:12" s="100" customFormat="1" ht="21.75" customHeight="1">
      <c r="B47" s="150"/>
      <c r="C47" s="155" t="s">
        <v>534</v>
      </c>
      <c r="D47" s="152" t="s">
        <v>490</v>
      </c>
      <c r="E47" s="144" t="s">
        <v>492</v>
      </c>
      <c r="F47" s="144"/>
      <c r="G47" s="144"/>
      <c r="H47" s="144"/>
      <c r="I47" s="144"/>
      <c r="J47" s="144"/>
      <c r="K47" s="144"/>
      <c r="L47" s="145" t="s">
        <v>616</v>
      </c>
    </row>
    <row r="48" spans="2:12" s="100" customFormat="1" ht="21.75" customHeight="1">
      <c r="B48" s="150"/>
      <c r="C48" s="155" t="s">
        <v>535</v>
      </c>
      <c r="D48" s="152" t="s">
        <v>490</v>
      </c>
      <c r="E48" s="144" t="s">
        <v>492</v>
      </c>
      <c r="F48" s="144"/>
      <c r="G48" s="144"/>
      <c r="H48" s="144"/>
      <c r="I48" s="144"/>
      <c r="J48" s="144"/>
      <c r="K48" s="144"/>
      <c r="L48" s="154" t="s">
        <v>616</v>
      </c>
    </row>
    <row r="49" spans="2:12" s="100" customFormat="1" ht="21.75" customHeight="1">
      <c r="B49" s="157" t="s">
        <v>532</v>
      </c>
      <c r="C49" s="306" t="s">
        <v>533</v>
      </c>
      <c r="D49" s="159" t="s">
        <v>543</v>
      </c>
      <c r="E49" s="143" t="s">
        <v>492</v>
      </c>
      <c r="F49" s="143"/>
      <c r="G49" s="143"/>
      <c r="H49" s="143"/>
      <c r="I49" s="143"/>
      <c r="J49" s="143"/>
      <c r="K49" s="143"/>
      <c r="L49" s="149" t="s">
        <v>615</v>
      </c>
    </row>
    <row r="50" spans="2:12" s="100" customFormat="1" ht="21.75" customHeight="1">
      <c r="B50" s="150"/>
      <c r="C50" s="155" t="s">
        <v>534</v>
      </c>
      <c r="D50" s="152" t="s">
        <v>490</v>
      </c>
      <c r="E50" s="144" t="s">
        <v>492</v>
      </c>
      <c r="F50" s="144"/>
      <c r="G50" s="144"/>
      <c r="H50" s="144"/>
      <c r="I50" s="144"/>
      <c r="J50" s="144"/>
      <c r="K50" s="144"/>
      <c r="L50" s="145" t="s">
        <v>616</v>
      </c>
    </row>
    <row r="51" spans="2:12" s="100" customFormat="1" ht="21.75" customHeight="1">
      <c r="B51" s="150"/>
      <c r="C51" s="155" t="s">
        <v>535</v>
      </c>
      <c r="D51" s="152" t="s">
        <v>490</v>
      </c>
      <c r="E51" s="144" t="s">
        <v>492</v>
      </c>
      <c r="F51" s="144"/>
      <c r="G51" s="144"/>
      <c r="H51" s="144"/>
      <c r="I51" s="144"/>
      <c r="J51" s="144"/>
      <c r="K51" s="144"/>
      <c r="L51" s="145" t="s">
        <v>616</v>
      </c>
    </row>
    <row r="52" spans="2:12" s="100" customFormat="1">
      <c r="B52" s="150"/>
      <c r="C52" s="155" t="s">
        <v>536</v>
      </c>
      <c r="D52" s="304" t="s">
        <v>545</v>
      </c>
      <c r="E52" s="144" t="s">
        <v>491</v>
      </c>
      <c r="F52" s="144"/>
      <c r="G52" s="144"/>
      <c r="H52" s="144"/>
      <c r="I52" s="144"/>
      <c r="J52" s="144"/>
      <c r="K52" s="144"/>
      <c r="L52" s="144"/>
    </row>
    <row r="53" spans="2:12" s="100" customFormat="1">
      <c r="B53" s="150"/>
      <c r="C53" s="155" t="s">
        <v>537</v>
      </c>
      <c r="D53" s="304" t="s">
        <v>546</v>
      </c>
      <c r="E53" s="144" t="s">
        <v>492</v>
      </c>
      <c r="F53" s="144"/>
      <c r="G53" s="144"/>
      <c r="H53" s="144"/>
      <c r="I53" s="144"/>
      <c r="J53" s="144"/>
      <c r="K53" s="144"/>
      <c r="L53" s="144"/>
    </row>
    <row r="54" spans="2:12" s="100" customFormat="1">
      <c r="B54" s="150"/>
      <c r="C54" s="155" t="s">
        <v>538</v>
      </c>
      <c r="D54" s="304" t="s">
        <v>546</v>
      </c>
      <c r="E54" s="144" t="s">
        <v>492</v>
      </c>
      <c r="F54" s="144"/>
      <c r="G54" s="144"/>
      <c r="H54" s="144"/>
      <c r="I54" s="144"/>
      <c r="J54" s="144"/>
      <c r="K54" s="144"/>
      <c r="L54" s="144"/>
    </row>
    <row r="55" spans="2:12" s="100" customFormat="1">
      <c r="B55" s="150"/>
      <c r="C55" s="155" t="s">
        <v>539</v>
      </c>
      <c r="D55" s="304" t="s">
        <v>546</v>
      </c>
      <c r="E55" s="144" t="s">
        <v>492</v>
      </c>
      <c r="F55" s="144"/>
      <c r="G55" s="144"/>
      <c r="H55" s="144"/>
      <c r="I55" s="144"/>
      <c r="J55" s="144"/>
      <c r="K55" s="144"/>
      <c r="L55" s="144"/>
    </row>
    <row r="56" spans="2:12" s="100" customFormat="1">
      <c r="B56" s="305"/>
      <c r="C56" s="156" t="s">
        <v>547</v>
      </c>
      <c r="D56" s="67" t="s">
        <v>541</v>
      </c>
      <c r="E56" s="146" t="s">
        <v>491</v>
      </c>
      <c r="F56" s="146"/>
      <c r="G56" s="146"/>
      <c r="H56" s="146"/>
      <c r="I56" s="146"/>
      <c r="J56" s="146"/>
      <c r="K56" s="146"/>
      <c r="L56" s="146" t="s">
        <v>551</v>
      </c>
    </row>
    <row r="59" spans="2:12">
      <c r="C59" s="134"/>
    </row>
    <row r="60" spans="2:12">
      <c r="C60" s="134"/>
    </row>
    <row r="61" spans="2:12">
      <c r="C61" s="134"/>
    </row>
    <row r="62" spans="2:12">
      <c r="C62" s="134"/>
    </row>
    <row r="63" spans="2:12">
      <c r="B63" s="18" t="s">
        <v>56</v>
      </c>
    </row>
    <row r="66" spans="2:3">
      <c r="B66" s="18" t="s">
        <v>1</v>
      </c>
    </row>
    <row r="67" spans="2:3">
      <c r="B67" s="19" t="s">
        <v>2</v>
      </c>
    </row>
    <row r="68" spans="2:3">
      <c r="B68" s="19" t="s">
        <v>17</v>
      </c>
    </row>
    <row r="69" spans="2:3">
      <c r="B69" s="19" t="s">
        <v>3</v>
      </c>
    </row>
    <row r="70" spans="2:3">
      <c r="B70" s="19" t="s">
        <v>4</v>
      </c>
    </row>
    <row r="71" spans="2:3">
      <c r="C71" s="19" t="s">
        <v>21</v>
      </c>
    </row>
    <row r="72" spans="2:3">
      <c r="C72" s="19" t="s">
        <v>59</v>
      </c>
    </row>
    <row r="73" spans="2:3">
      <c r="C73" s="19" t="s">
        <v>19</v>
      </c>
    </row>
    <row r="74" spans="2:3">
      <c r="C74" s="19" t="s">
        <v>20</v>
      </c>
    </row>
    <row r="75" spans="2:3">
      <c r="C75" s="19" t="s">
        <v>18</v>
      </c>
    </row>
    <row r="76" spans="2:3">
      <c r="C76" s="19" t="s">
        <v>0</v>
      </c>
    </row>
    <row r="77" spans="2:3">
      <c r="B77" s="19" t="s">
        <v>5</v>
      </c>
    </row>
    <row r="78" spans="2:3">
      <c r="B78" s="19" t="s">
        <v>6</v>
      </c>
    </row>
    <row r="79" spans="2:3">
      <c r="B79" s="19" t="s">
        <v>7</v>
      </c>
    </row>
    <row r="80" spans="2:3">
      <c r="C80" s="19" t="s">
        <v>8</v>
      </c>
    </row>
    <row r="81" spans="2:3">
      <c r="C81" s="19" t="s">
        <v>9</v>
      </c>
    </row>
    <row r="82" spans="2:3">
      <c r="C82" s="19" t="s">
        <v>10</v>
      </c>
    </row>
    <row r="83" spans="2:3">
      <c r="C83" s="19" t="s">
        <v>11</v>
      </c>
    </row>
    <row r="84" spans="2:3">
      <c r="C84" s="19" t="s">
        <v>60</v>
      </c>
    </row>
    <row r="85" spans="2:3">
      <c r="C85" s="19" t="s">
        <v>12</v>
      </c>
    </row>
    <row r="86" spans="2:3">
      <c r="B86" s="19" t="s">
        <v>13</v>
      </c>
    </row>
    <row r="87" spans="2:3">
      <c r="C87" s="19" t="s">
        <v>38</v>
      </c>
    </row>
    <row r="89" spans="2:3">
      <c r="B89" s="19" t="s">
        <v>14</v>
      </c>
    </row>
    <row r="90" spans="2:3">
      <c r="C90" s="19" t="s">
        <v>16</v>
      </c>
    </row>
    <row r="91" spans="2:3">
      <c r="C91" s="19" t="s">
        <v>15</v>
      </c>
    </row>
    <row r="92" spans="2:3">
      <c r="C92" s="19" t="s">
        <v>61</v>
      </c>
    </row>
    <row r="93" spans="2:3">
      <c r="B93" s="19" t="s">
        <v>39</v>
      </c>
    </row>
    <row r="94" spans="2:3">
      <c r="C94" s="19" t="s">
        <v>66</v>
      </c>
    </row>
    <row r="95" spans="2:3">
      <c r="C95" s="19" t="s">
        <v>62</v>
      </c>
    </row>
    <row r="96" spans="2:3">
      <c r="C96" s="19" t="s">
        <v>40</v>
      </c>
    </row>
  </sheetData>
  <mergeCells count="4">
    <mergeCell ref="L3:L4"/>
    <mergeCell ref="D3:D4"/>
    <mergeCell ref="C3:C4"/>
    <mergeCell ref="B3:B4"/>
  </mergeCells>
  <phoneticPr fontId="6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52"/>
  <sheetViews>
    <sheetView topLeftCell="A174" zoomScaleNormal="100" workbookViewId="0">
      <selection activeCell="E199" sqref="E199"/>
    </sheetView>
  </sheetViews>
  <sheetFormatPr defaultRowHeight="13.5"/>
  <cols>
    <col min="1" max="1" width="1.77734375" style="100" customWidth="1"/>
    <col min="2" max="2" width="20.21875" style="100" customWidth="1"/>
    <col min="3" max="3" width="11.5546875" style="100" customWidth="1"/>
    <col min="4" max="4" width="9.77734375" style="100" bestFit="1" customWidth="1"/>
    <col min="5" max="5" width="107.5546875" style="100" customWidth="1"/>
    <col min="6" max="6" width="69.21875" style="100" customWidth="1"/>
    <col min="7" max="16384" width="8.88671875" style="100"/>
  </cols>
  <sheetData>
    <row r="2" spans="2:7" s="16" customFormat="1" ht="17.25" thickBot="1">
      <c r="B2" s="17" t="s">
        <v>562</v>
      </c>
      <c r="E2" s="346"/>
    </row>
    <row r="3" spans="2:7" s="22" customFormat="1" ht="14.25" thickTop="1">
      <c r="B3" s="286" t="s">
        <v>563</v>
      </c>
      <c r="C3" s="286" t="s">
        <v>564</v>
      </c>
      <c r="D3" s="286" t="s">
        <v>565</v>
      </c>
      <c r="E3" s="286" t="s">
        <v>566</v>
      </c>
      <c r="F3" s="286" t="s">
        <v>567</v>
      </c>
    </row>
    <row r="4" spans="2:7">
      <c r="B4" s="254" t="s">
        <v>609</v>
      </c>
      <c r="C4" s="23" t="s">
        <v>433</v>
      </c>
      <c r="D4" s="251"/>
      <c r="E4" s="129" t="s">
        <v>569</v>
      </c>
      <c r="F4" s="23"/>
    </row>
    <row r="5" spans="2:7">
      <c r="B5" s="255"/>
      <c r="C5" s="24"/>
      <c r="D5" s="252"/>
      <c r="E5" s="64" t="s">
        <v>570</v>
      </c>
      <c r="F5" s="64"/>
    </row>
    <row r="6" spans="2:7">
      <c r="B6" s="255"/>
      <c r="C6" s="24"/>
      <c r="D6" s="252"/>
      <c r="E6" s="64"/>
      <c r="F6" s="64"/>
    </row>
    <row r="7" spans="2:7">
      <c r="B7" s="255"/>
      <c r="C7" s="24"/>
      <c r="D7" s="252"/>
      <c r="E7" s="261" t="s">
        <v>571</v>
      </c>
      <c r="F7" s="24"/>
    </row>
    <row r="8" spans="2:7">
      <c r="B8" s="255"/>
      <c r="C8" s="24"/>
      <c r="D8" s="252"/>
      <c r="E8" s="265" t="s">
        <v>730</v>
      </c>
      <c r="F8" s="24"/>
      <c r="G8" s="22"/>
    </row>
    <row r="9" spans="2:7">
      <c r="B9" s="255"/>
      <c r="C9" s="24"/>
      <c r="D9" s="252"/>
      <c r="E9" s="366" t="s">
        <v>1226</v>
      </c>
      <c r="F9" s="24"/>
      <c r="G9" s="22"/>
    </row>
    <row r="10" spans="2:7">
      <c r="B10" s="255"/>
      <c r="C10" s="24"/>
      <c r="D10" s="252"/>
      <c r="E10" s="259" t="s">
        <v>712</v>
      </c>
      <c r="F10" s="24"/>
    </row>
    <row r="11" spans="2:7">
      <c r="B11" s="255"/>
      <c r="C11" s="24"/>
      <c r="D11" s="252"/>
      <c r="E11" s="259"/>
      <c r="F11" s="24"/>
    </row>
    <row r="12" spans="2:7">
      <c r="B12" s="255"/>
      <c r="C12" s="24"/>
      <c r="D12" s="252"/>
      <c r="E12" s="264" t="s">
        <v>1227</v>
      </c>
      <c r="F12" s="24"/>
    </row>
    <row r="13" spans="2:7">
      <c r="B13" s="255"/>
      <c r="C13" s="24"/>
      <c r="D13" s="252"/>
      <c r="E13" s="264" t="s">
        <v>1229</v>
      </c>
      <c r="F13" s="24"/>
    </row>
    <row r="14" spans="2:7">
      <c r="B14" s="255"/>
      <c r="C14" s="24"/>
      <c r="D14" s="252"/>
      <c r="E14" s="366" t="s">
        <v>1230</v>
      </c>
      <c r="F14" s="24"/>
    </row>
    <row r="15" spans="2:7">
      <c r="B15" s="255"/>
      <c r="C15" s="24"/>
      <c r="D15" s="252"/>
      <c r="E15" s="366"/>
      <c r="F15" s="24"/>
    </row>
    <row r="16" spans="2:7">
      <c r="B16" s="255"/>
      <c r="C16" s="24"/>
      <c r="D16" s="252"/>
      <c r="E16" s="264" t="s">
        <v>1228</v>
      </c>
      <c r="F16" s="24"/>
    </row>
    <row r="17" spans="2:6">
      <c r="B17" s="255"/>
      <c r="C17" s="24"/>
      <c r="D17" s="252"/>
      <c r="E17" s="366" t="s">
        <v>1232</v>
      </c>
      <c r="F17" s="24"/>
    </row>
    <row r="18" spans="2:6">
      <c r="B18" s="255"/>
      <c r="C18" s="24"/>
      <c r="D18" s="252"/>
      <c r="E18" s="366" t="s">
        <v>1233</v>
      </c>
      <c r="F18" s="24"/>
    </row>
    <row r="19" spans="2:6">
      <c r="B19" s="255"/>
      <c r="C19" s="24"/>
      <c r="D19" s="252"/>
      <c r="E19" s="366"/>
      <c r="F19" s="24"/>
    </row>
    <row r="20" spans="2:6">
      <c r="B20" s="255"/>
      <c r="C20" s="24"/>
      <c r="D20" s="252"/>
      <c r="E20" s="265" t="s">
        <v>1231</v>
      </c>
      <c r="F20" s="24"/>
    </row>
    <row r="21" spans="2:6">
      <c r="B21" s="255"/>
      <c r="C21" s="24"/>
      <c r="D21" s="252"/>
      <c r="E21" s="265"/>
      <c r="F21" s="24"/>
    </row>
    <row r="22" spans="2:6">
      <c r="B22" s="255"/>
      <c r="C22" s="24"/>
      <c r="D22" s="252"/>
      <c r="E22" s="312" t="s">
        <v>715</v>
      </c>
      <c r="F22" s="24"/>
    </row>
    <row r="23" spans="2:6">
      <c r="B23" s="255"/>
      <c r="C23" s="24"/>
      <c r="D23" s="252"/>
      <c r="E23" s="370" t="s">
        <v>716</v>
      </c>
      <c r="F23" s="24"/>
    </row>
    <row r="24" spans="2:6">
      <c r="B24" s="255"/>
      <c r="C24" s="24"/>
      <c r="D24" s="252"/>
      <c r="E24" s="265" t="s">
        <v>717</v>
      </c>
      <c r="F24" s="24"/>
    </row>
    <row r="25" spans="2:6">
      <c r="B25" s="255"/>
      <c r="C25" s="24"/>
      <c r="D25" s="252"/>
      <c r="E25" s="265" t="s">
        <v>718</v>
      </c>
      <c r="F25" s="24"/>
    </row>
    <row r="26" spans="2:6">
      <c r="B26" s="255"/>
      <c r="C26" s="24"/>
      <c r="D26" s="252"/>
      <c r="E26" s="265" t="s">
        <v>806</v>
      </c>
      <c r="F26" s="24"/>
    </row>
    <row r="27" spans="2:6">
      <c r="B27" s="255"/>
      <c r="C27" s="24"/>
      <c r="D27" s="252"/>
      <c r="E27" s="265"/>
      <c r="F27" s="24"/>
    </row>
    <row r="28" spans="2:6">
      <c r="B28" s="255"/>
      <c r="C28" s="24"/>
      <c r="D28" s="252"/>
      <c r="E28" s="312" t="s">
        <v>719</v>
      </c>
      <c r="F28" s="24"/>
    </row>
    <row r="29" spans="2:6">
      <c r="B29" s="255"/>
      <c r="C29" s="24"/>
      <c r="D29" s="252"/>
      <c r="E29" s="370" t="s">
        <v>711</v>
      </c>
    </row>
    <row r="30" spans="2:6">
      <c r="B30" s="255"/>
      <c r="C30" s="24"/>
      <c r="D30" s="252"/>
      <c r="E30" s="366" t="s">
        <v>835</v>
      </c>
      <c r="F30" s="24"/>
    </row>
    <row r="31" spans="2:6">
      <c r="B31" s="255"/>
      <c r="C31" s="24"/>
      <c r="D31" s="252"/>
      <c r="E31" s="265" t="s">
        <v>720</v>
      </c>
      <c r="F31" s="24"/>
    </row>
    <row r="32" spans="2:6">
      <c r="B32" s="255"/>
      <c r="C32" s="24"/>
      <c r="D32" s="252"/>
      <c r="E32" s="265" t="s">
        <v>721</v>
      </c>
      <c r="F32" s="24"/>
    </row>
    <row r="33" spans="2:7">
      <c r="B33" s="255"/>
      <c r="C33" s="24"/>
      <c r="D33" s="252"/>
      <c r="E33" s="265"/>
      <c r="F33" s="24"/>
    </row>
    <row r="34" spans="2:7">
      <c r="B34" s="255"/>
      <c r="C34" s="24"/>
      <c r="D34" s="252"/>
      <c r="E34" s="264" t="s">
        <v>722</v>
      </c>
      <c r="F34" s="24"/>
    </row>
    <row r="35" spans="2:7">
      <c r="B35" s="255"/>
      <c r="C35" s="24"/>
      <c r="D35" s="252"/>
      <c r="E35" s="265" t="s">
        <v>665</v>
      </c>
      <c r="F35" s="24"/>
    </row>
    <row r="36" spans="2:7">
      <c r="B36" s="255"/>
      <c r="C36" s="24"/>
      <c r="D36" s="252"/>
      <c r="E36" s="366" t="s">
        <v>808</v>
      </c>
      <c r="F36" s="24"/>
    </row>
    <row r="37" spans="2:7">
      <c r="B37" s="255"/>
      <c r="C37" s="24"/>
      <c r="D37" s="252"/>
      <c r="E37" s="261"/>
      <c r="F37" s="24"/>
    </row>
    <row r="38" spans="2:7">
      <c r="B38" s="255"/>
      <c r="C38" s="24"/>
      <c r="D38" s="252"/>
      <c r="E38" s="64" t="s">
        <v>130</v>
      </c>
      <c r="F38" s="64"/>
    </row>
    <row r="39" spans="2:7">
      <c r="B39" s="255"/>
      <c r="C39" s="24"/>
      <c r="D39" s="252"/>
      <c r="E39" s="64"/>
      <c r="F39" s="64"/>
    </row>
    <row r="40" spans="2:7" ht="27">
      <c r="B40" s="255"/>
      <c r="C40" s="24"/>
      <c r="D40" s="252"/>
      <c r="E40" s="64" t="s">
        <v>728</v>
      </c>
      <c r="F40" s="148"/>
    </row>
    <row r="41" spans="2:7">
      <c r="B41" s="254" t="s">
        <v>568</v>
      </c>
      <c r="C41" s="23" t="s">
        <v>433</v>
      </c>
      <c r="D41" s="251"/>
      <c r="E41" s="129" t="s">
        <v>569</v>
      </c>
      <c r="F41" s="23"/>
    </row>
    <row r="42" spans="2:7">
      <c r="B42" s="255"/>
      <c r="C42" s="24"/>
      <c r="D42" s="252"/>
      <c r="E42" s="64" t="s">
        <v>570</v>
      </c>
      <c r="F42" s="64"/>
    </row>
    <row r="43" spans="2:7">
      <c r="B43" s="255"/>
      <c r="C43" s="24"/>
      <c r="D43" s="252"/>
      <c r="E43" s="64"/>
      <c r="F43" s="64"/>
    </row>
    <row r="44" spans="2:7">
      <c r="B44" s="255"/>
      <c r="C44" s="24"/>
      <c r="D44" s="252"/>
      <c r="E44" s="261" t="s">
        <v>571</v>
      </c>
      <c r="F44" s="24"/>
    </row>
    <row r="45" spans="2:7">
      <c r="B45" s="255"/>
      <c r="C45" s="24"/>
      <c r="D45" s="252"/>
      <c r="E45" s="265" t="s">
        <v>730</v>
      </c>
      <c r="F45" s="24"/>
      <c r="G45" s="22"/>
    </row>
    <row r="46" spans="2:7">
      <c r="B46" s="255"/>
      <c r="C46" s="24"/>
      <c r="D46" s="252"/>
      <c r="E46" s="366" t="s">
        <v>1223</v>
      </c>
      <c r="F46" s="24"/>
      <c r="G46" s="22"/>
    </row>
    <row r="47" spans="2:7">
      <c r="B47" s="255"/>
      <c r="C47" s="24"/>
      <c r="D47" s="252"/>
      <c r="E47" s="259" t="s">
        <v>712</v>
      </c>
      <c r="F47" s="24"/>
    </row>
    <row r="48" spans="2:7">
      <c r="B48" s="255"/>
      <c r="C48" s="24"/>
      <c r="D48" s="252"/>
      <c r="E48" s="259"/>
      <c r="F48" s="24"/>
    </row>
    <row r="49" spans="2:6">
      <c r="B49" s="255"/>
      <c r="C49" s="24"/>
      <c r="D49" s="252"/>
      <c r="E49" s="264" t="s">
        <v>724</v>
      </c>
      <c r="F49" s="24"/>
    </row>
    <row r="50" spans="2:6">
      <c r="B50" s="255"/>
      <c r="C50" s="24"/>
      <c r="D50" s="252"/>
      <c r="E50" s="264"/>
      <c r="F50" s="24"/>
    </row>
    <row r="51" spans="2:6">
      <c r="B51" s="255"/>
      <c r="C51" s="24"/>
      <c r="D51" s="252"/>
      <c r="E51" s="312" t="s">
        <v>725</v>
      </c>
      <c r="F51" s="24"/>
    </row>
    <row r="52" spans="2:6">
      <c r="B52" s="255"/>
      <c r="C52" s="24"/>
      <c r="D52" s="252"/>
      <c r="E52" s="265" t="s">
        <v>720</v>
      </c>
      <c r="F52" s="24"/>
    </row>
    <row r="53" spans="2:6">
      <c r="B53" s="255"/>
      <c r="C53" s="24"/>
      <c r="D53" s="252"/>
      <c r="E53" s="265" t="s">
        <v>721</v>
      </c>
      <c r="F53" s="24"/>
    </row>
    <row r="54" spans="2:6">
      <c r="B54" s="255"/>
      <c r="C54" s="24"/>
      <c r="D54" s="252"/>
      <c r="E54" s="265"/>
      <c r="F54" s="24"/>
    </row>
    <row r="55" spans="2:6">
      <c r="B55" s="255"/>
      <c r="C55" s="24"/>
      <c r="D55" s="252"/>
      <c r="E55" s="264" t="s">
        <v>726</v>
      </c>
      <c r="F55" s="24"/>
    </row>
    <row r="56" spans="2:6">
      <c r="B56" s="255"/>
      <c r="C56" s="24"/>
      <c r="D56" s="252"/>
      <c r="E56" s="366" t="s">
        <v>666</v>
      </c>
      <c r="F56" s="24"/>
    </row>
    <row r="57" spans="2:6">
      <c r="B57" s="255"/>
      <c r="C57" s="24"/>
      <c r="D57" s="252"/>
      <c r="E57" s="265" t="s">
        <v>572</v>
      </c>
      <c r="F57" s="24"/>
    </row>
    <row r="58" spans="2:6">
      <c r="B58" s="255"/>
      <c r="C58" s="24"/>
      <c r="D58" s="252"/>
      <c r="E58" s="265"/>
      <c r="F58" s="24"/>
    </row>
    <row r="59" spans="2:6">
      <c r="B59" s="255"/>
      <c r="C59" s="24"/>
      <c r="D59" s="252"/>
      <c r="E59" s="264" t="s">
        <v>722</v>
      </c>
      <c r="F59" s="24"/>
    </row>
    <row r="60" spans="2:6">
      <c r="B60" s="255"/>
      <c r="C60" s="24"/>
      <c r="D60" s="252"/>
      <c r="E60" s="265" t="s">
        <v>727</v>
      </c>
      <c r="F60" s="24"/>
    </row>
    <row r="61" spans="2:6">
      <c r="B61" s="255"/>
      <c r="C61" s="24"/>
      <c r="D61" s="252"/>
      <c r="E61" s="366" t="s">
        <v>808</v>
      </c>
      <c r="F61" s="24"/>
    </row>
    <row r="62" spans="2:6">
      <c r="B62" s="255"/>
      <c r="C62" s="24"/>
      <c r="D62" s="252"/>
      <c r="E62" s="261"/>
      <c r="F62" s="24"/>
    </row>
    <row r="63" spans="2:6">
      <c r="B63" s="255"/>
      <c r="C63" s="24"/>
      <c r="D63" s="252"/>
      <c r="E63" s="264" t="s">
        <v>723</v>
      </c>
      <c r="F63" s="24"/>
    </row>
    <row r="64" spans="2:6">
      <c r="B64" s="255"/>
      <c r="C64" s="24"/>
      <c r="D64" s="252"/>
      <c r="E64" s="265" t="s">
        <v>697</v>
      </c>
      <c r="F64" s="24"/>
    </row>
    <row r="65" spans="2:6">
      <c r="B65" s="255"/>
      <c r="C65" s="24"/>
      <c r="D65" s="252"/>
      <c r="E65" s="366" t="s">
        <v>698</v>
      </c>
      <c r="F65" s="24"/>
    </row>
    <row r="66" spans="2:6">
      <c r="B66" s="255"/>
      <c r="C66" s="24"/>
      <c r="D66" s="252"/>
      <c r="E66" s="366"/>
      <c r="F66" s="24"/>
    </row>
    <row r="67" spans="2:6">
      <c r="B67" s="255"/>
      <c r="C67" s="24"/>
      <c r="D67" s="252"/>
      <c r="E67" s="64" t="s">
        <v>130</v>
      </c>
      <c r="F67" s="64"/>
    </row>
    <row r="68" spans="2:6">
      <c r="B68" s="255"/>
      <c r="C68" s="24"/>
      <c r="D68" s="252"/>
      <c r="E68" s="64"/>
      <c r="F68" s="64"/>
    </row>
    <row r="69" spans="2:6" ht="27">
      <c r="B69" s="255"/>
      <c r="C69" s="24"/>
      <c r="D69" s="252"/>
      <c r="E69" s="64" t="s">
        <v>728</v>
      </c>
      <c r="F69" s="148"/>
    </row>
    <row r="70" spans="2:6">
      <c r="B70" s="254" t="s">
        <v>611</v>
      </c>
      <c r="C70" s="23" t="s">
        <v>438</v>
      </c>
      <c r="D70" s="251"/>
      <c r="E70" s="129" t="s">
        <v>588</v>
      </c>
      <c r="F70" s="24"/>
    </row>
    <row r="71" spans="2:6">
      <c r="B71" s="255"/>
      <c r="C71" s="24"/>
      <c r="D71" s="252"/>
      <c r="E71" s="64" t="s">
        <v>570</v>
      </c>
      <c r="F71" s="64"/>
    </row>
    <row r="72" spans="2:6">
      <c r="B72" s="255"/>
      <c r="C72" s="24"/>
      <c r="D72" s="252"/>
      <c r="E72" s="64"/>
      <c r="F72" s="64"/>
    </row>
    <row r="73" spans="2:6">
      <c r="B73" s="255"/>
      <c r="C73" s="24"/>
      <c r="D73" s="252"/>
      <c r="E73" s="264" t="s">
        <v>729</v>
      </c>
      <c r="F73" s="24"/>
    </row>
    <row r="74" spans="2:6">
      <c r="B74" s="255"/>
      <c r="C74" s="24"/>
      <c r="D74" s="252"/>
      <c r="E74" s="265" t="s">
        <v>732</v>
      </c>
      <c r="F74" s="24"/>
    </row>
    <row r="75" spans="2:6">
      <c r="B75" s="255"/>
      <c r="C75" s="24"/>
      <c r="D75" s="252"/>
      <c r="E75" s="366" t="s">
        <v>733</v>
      </c>
      <c r="F75" s="24"/>
    </row>
    <row r="76" spans="2:6">
      <c r="B76" s="255"/>
      <c r="C76" s="24"/>
      <c r="D76" s="252"/>
      <c r="E76" s="366"/>
      <c r="F76" s="24"/>
    </row>
    <row r="77" spans="2:6">
      <c r="B77" s="255"/>
      <c r="C77" s="24"/>
      <c r="D77" s="252"/>
      <c r="E77" s="264" t="s">
        <v>734</v>
      </c>
      <c r="F77" s="24"/>
    </row>
    <row r="78" spans="2:6">
      <c r="B78" s="255"/>
      <c r="C78" s="24"/>
      <c r="D78" s="252"/>
      <c r="E78" s="265" t="s">
        <v>822</v>
      </c>
      <c r="F78" s="24"/>
    </row>
    <row r="79" spans="2:6">
      <c r="B79" s="255"/>
      <c r="C79" s="24"/>
      <c r="D79" s="252"/>
      <c r="E79" s="366" t="s">
        <v>737</v>
      </c>
      <c r="F79" s="24"/>
    </row>
    <row r="80" spans="2:6">
      <c r="B80" s="255"/>
      <c r="C80" s="24"/>
      <c r="D80" s="252"/>
      <c r="E80" s="265" t="s">
        <v>735</v>
      </c>
      <c r="F80" s="24"/>
    </row>
    <row r="81" spans="2:6">
      <c r="B81" s="255"/>
      <c r="C81" s="24"/>
      <c r="D81" s="252"/>
      <c r="E81" s="265"/>
      <c r="F81" s="24"/>
    </row>
    <row r="82" spans="2:6">
      <c r="B82" s="255"/>
      <c r="C82" s="24"/>
      <c r="D82" s="252"/>
      <c r="E82" s="264" t="s">
        <v>738</v>
      </c>
      <c r="F82" s="24"/>
    </row>
    <row r="83" spans="2:6">
      <c r="B83" s="255"/>
      <c r="C83" s="24"/>
      <c r="D83" s="252"/>
      <c r="E83" s="265" t="s">
        <v>823</v>
      </c>
      <c r="F83" s="24"/>
    </row>
    <row r="84" spans="2:6">
      <c r="B84" s="255"/>
      <c r="C84" s="24"/>
      <c r="D84" s="252"/>
      <c r="E84" s="265" t="s">
        <v>739</v>
      </c>
      <c r="F84" s="24"/>
    </row>
    <row r="85" spans="2:6">
      <c r="B85" s="255"/>
      <c r="C85" s="24"/>
      <c r="D85" s="252"/>
      <c r="E85" s="265"/>
      <c r="F85" s="24"/>
    </row>
    <row r="86" spans="2:6">
      <c r="B86" s="255"/>
      <c r="C86" s="24"/>
      <c r="D86" s="252"/>
      <c r="E86" s="64" t="s">
        <v>130</v>
      </c>
      <c r="F86" s="64"/>
    </row>
    <row r="87" spans="2:6">
      <c r="B87" s="255"/>
      <c r="C87" s="24"/>
      <c r="D87" s="252"/>
      <c r="E87" s="64"/>
      <c r="F87" s="64"/>
    </row>
    <row r="88" spans="2:6">
      <c r="B88" s="255"/>
      <c r="C88" s="24"/>
      <c r="D88" s="252"/>
      <c r="E88" s="64" t="s">
        <v>367</v>
      </c>
      <c r="F88" s="64"/>
    </row>
    <row r="89" spans="2:6">
      <c r="B89" s="367" t="s">
        <v>760</v>
      </c>
      <c r="C89" s="23" t="s">
        <v>438</v>
      </c>
      <c r="D89" s="251"/>
      <c r="E89" s="129" t="s">
        <v>368</v>
      </c>
      <c r="F89" s="23"/>
    </row>
    <row r="90" spans="2:6">
      <c r="B90" s="255"/>
      <c r="C90" s="24"/>
      <c r="D90" s="252"/>
      <c r="E90" s="64" t="s">
        <v>434</v>
      </c>
      <c r="F90" s="64"/>
    </row>
    <row r="91" spans="2:6">
      <c r="B91" s="255"/>
      <c r="C91" s="24"/>
      <c r="D91" s="252"/>
      <c r="E91" s="64"/>
      <c r="F91" s="64"/>
    </row>
    <row r="92" spans="2:6">
      <c r="B92" s="255"/>
      <c r="C92" s="24"/>
      <c r="D92" s="252"/>
      <c r="E92" s="258" t="s">
        <v>824</v>
      </c>
      <c r="F92" s="147" t="s">
        <v>825</v>
      </c>
    </row>
    <row r="93" spans="2:6">
      <c r="B93" s="255"/>
      <c r="C93" s="24"/>
      <c r="D93" s="252"/>
      <c r="E93" s="259"/>
      <c r="F93" s="147"/>
    </row>
    <row r="94" spans="2:6">
      <c r="B94" s="255"/>
      <c r="C94" s="24"/>
      <c r="D94" s="252"/>
      <c r="E94" s="258" t="s">
        <v>826</v>
      </c>
      <c r="F94" s="24"/>
    </row>
    <row r="95" spans="2:6">
      <c r="B95" s="255"/>
      <c r="C95" s="24"/>
      <c r="D95" s="252"/>
      <c r="E95" s="259" t="s">
        <v>586</v>
      </c>
      <c r="F95" s="24"/>
    </row>
    <row r="96" spans="2:6">
      <c r="B96" s="255"/>
      <c r="C96" s="24"/>
      <c r="D96" s="252"/>
      <c r="E96" s="259" t="s">
        <v>748</v>
      </c>
      <c r="F96" s="147" t="s">
        <v>759</v>
      </c>
    </row>
    <row r="97" spans="2:6">
      <c r="B97" s="255"/>
      <c r="C97" s="24"/>
      <c r="D97" s="252"/>
      <c r="E97" s="259" t="s">
        <v>587</v>
      </c>
      <c r="F97" s="147" t="s">
        <v>749</v>
      </c>
    </row>
    <row r="98" spans="2:6">
      <c r="B98" s="255"/>
      <c r="C98" s="24"/>
      <c r="D98" s="252"/>
      <c r="E98" s="259"/>
      <c r="F98" s="147"/>
    </row>
    <row r="99" spans="2:6">
      <c r="B99" s="255"/>
      <c r="C99" s="24"/>
      <c r="D99" s="252"/>
      <c r="E99" s="258" t="s">
        <v>827</v>
      </c>
      <c r="F99" s="24"/>
    </row>
    <row r="100" spans="2:6">
      <c r="B100" s="255"/>
      <c r="C100" s="24"/>
      <c r="D100" s="252"/>
      <c r="E100" s="259" t="s">
        <v>744</v>
      </c>
      <c r="F100" s="24"/>
    </row>
    <row r="101" spans="2:6">
      <c r="B101" s="255"/>
      <c r="C101" s="24"/>
      <c r="D101" s="252"/>
      <c r="E101" s="259" t="s">
        <v>740</v>
      </c>
      <c r="F101" s="310" t="s">
        <v>573</v>
      </c>
    </row>
    <row r="102" spans="2:6">
      <c r="B102" s="255"/>
      <c r="C102" s="24"/>
      <c r="D102" s="252"/>
      <c r="E102" s="259" t="s">
        <v>741</v>
      </c>
      <c r="F102" s="310"/>
    </row>
    <row r="103" spans="2:6">
      <c r="B103" s="255"/>
      <c r="C103" s="24"/>
      <c r="D103" s="252"/>
      <c r="E103" s="259"/>
      <c r="F103" s="310"/>
    </row>
    <row r="104" spans="2:6">
      <c r="B104" s="255"/>
      <c r="C104" s="24"/>
      <c r="D104" s="252"/>
      <c r="E104" s="261" t="s">
        <v>828</v>
      </c>
      <c r="F104" s="310"/>
    </row>
    <row r="105" spans="2:6">
      <c r="B105" s="255"/>
      <c r="C105" s="24"/>
      <c r="D105" s="252"/>
      <c r="E105" s="259" t="s">
        <v>816</v>
      </c>
      <c r="F105" s="310"/>
    </row>
    <row r="106" spans="2:6">
      <c r="B106" s="255"/>
      <c r="C106" s="24"/>
      <c r="D106" s="252"/>
      <c r="E106" s="311" t="s">
        <v>818</v>
      </c>
      <c r="F106" s="24" t="s">
        <v>817</v>
      </c>
    </row>
    <row r="107" spans="2:6">
      <c r="B107" s="255"/>
      <c r="C107" s="24"/>
      <c r="D107" s="252"/>
      <c r="E107" s="311" t="s">
        <v>1344</v>
      </c>
      <c r="F107" s="24"/>
    </row>
    <row r="108" spans="2:6">
      <c r="B108" s="255"/>
      <c r="C108" s="24"/>
      <c r="D108" s="252"/>
      <c r="E108" s="311" t="s">
        <v>1345</v>
      </c>
      <c r="F108" s="64"/>
    </row>
    <row r="109" spans="2:6">
      <c r="B109" s="255"/>
      <c r="C109" s="24"/>
      <c r="D109" s="252"/>
      <c r="E109" s="311"/>
      <c r="F109" s="64"/>
    </row>
    <row r="110" spans="2:6">
      <c r="B110" s="255"/>
      <c r="C110" s="24"/>
      <c r="D110" s="252"/>
      <c r="E110" s="261" t="s">
        <v>829</v>
      </c>
      <c r="F110" s="310"/>
    </row>
    <row r="111" spans="2:6">
      <c r="B111" s="255"/>
      <c r="C111" s="24"/>
      <c r="D111" s="252"/>
      <c r="E111" s="259" t="s">
        <v>743</v>
      </c>
      <c r="F111" s="310"/>
    </row>
    <row r="112" spans="2:6">
      <c r="B112" s="255"/>
      <c r="C112" s="24"/>
      <c r="D112" s="252"/>
      <c r="E112" s="311" t="s">
        <v>742</v>
      </c>
      <c r="F112" s="64" t="s">
        <v>758</v>
      </c>
    </row>
    <row r="113" spans="2:6">
      <c r="B113" s="255"/>
      <c r="C113" s="24"/>
      <c r="D113" s="252"/>
      <c r="E113" s="311"/>
      <c r="F113" s="64"/>
    </row>
    <row r="114" spans="2:6">
      <c r="B114" s="255"/>
      <c r="C114" s="24"/>
      <c r="D114" s="252"/>
      <c r="E114" s="261" t="s">
        <v>830</v>
      </c>
      <c r="F114" s="310"/>
    </row>
    <row r="115" spans="2:6">
      <c r="B115" s="255"/>
      <c r="C115" s="24"/>
      <c r="D115" s="252"/>
      <c r="E115" s="259" t="s">
        <v>743</v>
      </c>
      <c r="F115" s="310"/>
    </row>
    <row r="116" spans="2:6">
      <c r="B116" s="255"/>
      <c r="C116" s="24"/>
      <c r="D116" s="252"/>
      <c r="E116" s="259" t="s">
        <v>745</v>
      </c>
      <c r="F116" s="24"/>
    </row>
    <row r="117" spans="2:6">
      <c r="B117" s="255"/>
      <c r="C117" s="24"/>
      <c r="D117" s="252"/>
      <c r="E117" s="259"/>
      <c r="F117" s="24"/>
    </row>
    <row r="118" spans="2:6" ht="14.25" customHeight="1">
      <c r="B118" s="255"/>
      <c r="C118" s="24"/>
      <c r="D118" s="252"/>
      <c r="E118" s="264" t="s">
        <v>831</v>
      </c>
      <c r="F118" s="24"/>
    </row>
    <row r="119" spans="2:6">
      <c r="B119" s="255"/>
      <c r="C119" s="24"/>
      <c r="D119" s="252"/>
      <c r="E119" s="259" t="s">
        <v>746</v>
      </c>
      <c r="F119" s="310"/>
    </row>
    <row r="120" spans="2:6">
      <c r="B120" s="255"/>
      <c r="C120" s="24"/>
      <c r="D120" s="252"/>
      <c r="E120" s="259" t="s">
        <v>747</v>
      </c>
      <c r="F120" s="24" t="s">
        <v>757</v>
      </c>
    </row>
    <row r="121" spans="2:6">
      <c r="B121" s="255"/>
      <c r="C121" s="24"/>
      <c r="D121" s="252"/>
      <c r="E121" s="259"/>
      <c r="F121" s="24"/>
    </row>
    <row r="122" spans="2:6">
      <c r="B122" s="255"/>
      <c r="C122" s="24"/>
      <c r="D122" s="252"/>
      <c r="E122" s="264" t="s">
        <v>832</v>
      </c>
      <c r="F122" s="24"/>
    </row>
    <row r="123" spans="2:6">
      <c r="B123" s="255"/>
      <c r="C123" s="24"/>
      <c r="D123" s="252"/>
      <c r="E123" s="259" t="s">
        <v>754</v>
      </c>
      <c r="F123" s="24"/>
    </row>
    <row r="124" spans="2:6">
      <c r="B124" s="255"/>
      <c r="C124" s="24"/>
      <c r="D124" s="252"/>
      <c r="E124" s="259" t="s">
        <v>755</v>
      </c>
      <c r="F124" s="24" t="s">
        <v>756</v>
      </c>
    </row>
    <row r="125" spans="2:6">
      <c r="B125" s="255"/>
      <c r="C125" s="24"/>
      <c r="D125" s="252"/>
      <c r="E125" s="259"/>
      <c r="F125" s="24"/>
    </row>
    <row r="126" spans="2:6">
      <c r="B126" s="255"/>
      <c r="C126" s="24"/>
      <c r="D126" s="252"/>
      <c r="E126" s="311"/>
      <c r="F126" s="339"/>
    </row>
    <row r="127" spans="2:6">
      <c r="B127" s="255"/>
      <c r="C127" s="24"/>
      <c r="D127" s="252"/>
      <c r="E127" s="64" t="s">
        <v>574</v>
      </c>
      <c r="F127" s="64"/>
    </row>
    <row r="128" spans="2:6" ht="15.75" customHeight="1">
      <c r="B128" s="255"/>
      <c r="C128" s="24"/>
      <c r="D128" s="252"/>
      <c r="E128" s="64"/>
      <c r="F128" s="64"/>
    </row>
    <row r="129" spans="2:7">
      <c r="B129" s="255"/>
      <c r="C129" s="24"/>
      <c r="D129" s="252"/>
      <c r="E129" s="64" t="s">
        <v>575</v>
      </c>
      <c r="F129" s="64"/>
    </row>
    <row r="130" spans="2:7">
      <c r="B130" s="255"/>
      <c r="C130" s="24"/>
      <c r="D130" s="252"/>
      <c r="E130" s="64"/>
      <c r="F130" s="64"/>
    </row>
    <row r="131" spans="2:7" s="355" customFormat="1" ht="27">
      <c r="B131" s="367" t="s">
        <v>431</v>
      </c>
      <c r="C131" s="135" t="s">
        <v>433</v>
      </c>
      <c r="D131" s="368"/>
      <c r="E131" s="369" t="s">
        <v>709</v>
      </c>
      <c r="F131" s="135" t="s">
        <v>435</v>
      </c>
    </row>
    <row r="132" spans="2:7">
      <c r="B132" s="255"/>
      <c r="C132" s="24"/>
      <c r="D132" s="252"/>
      <c r="E132" s="64" t="s">
        <v>434</v>
      </c>
      <c r="F132" s="64"/>
    </row>
    <row r="133" spans="2:7">
      <c r="B133" s="255"/>
      <c r="C133" s="24"/>
      <c r="D133" s="252"/>
      <c r="E133" s="371" t="s">
        <v>667</v>
      </c>
      <c r="F133" s="24"/>
      <c r="G133" s="22"/>
    </row>
    <row r="134" spans="2:7">
      <c r="B134" s="255"/>
      <c r="C134" s="24"/>
      <c r="D134" s="252"/>
      <c r="E134" s="318" t="s">
        <v>753</v>
      </c>
      <c r="F134" s="147"/>
    </row>
    <row r="135" spans="2:7">
      <c r="B135" s="255"/>
      <c r="C135" s="24"/>
      <c r="D135" s="252"/>
      <c r="E135" s="64"/>
      <c r="F135" s="64"/>
    </row>
    <row r="136" spans="2:7">
      <c r="B136" s="255"/>
      <c r="C136" s="24"/>
      <c r="D136" s="252"/>
      <c r="E136" s="261" t="s">
        <v>812</v>
      </c>
      <c r="F136" s="24"/>
    </row>
    <row r="137" spans="2:7">
      <c r="B137" s="255"/>
      <c r="C137" s="24"/>
      <c r="D137" s="252"/>
      <c r="E137" s="366" t="s">
        <v>1224</v>
      </c>
      <c r="F137" s="24"/>
      <c r="G137" s="22"/>
    </row>
    <row r="138" spans="2:7">
      <c r="B138" s="255"/>
      <c r="C138" s="24"/>
      <c r="D138" s="252"/>
      <c r="E138" s="265" t="s">
        <v>813</v>
      </c>
      <c r="F138" s="147" t="s">
        <v>814</v>
      </c>
      <c r="G138" s="22"/>
    </row>
    <row r="139" spans="2:7">
      <c r="B139" s="255"/>
      <c r="C139" s="24"/>
      <c r="D139" s="252"/>
      <c r="E139" s="265"/>
      <c r="F139" s="24"/>
      <c r="G139" s="22"/>
    </row>
    <row r="140" spans="2:7">
      <c r="B140" s="255"/>
      <c r="C140" s="24"/>
      <c r="D140" s="252"/>
      <c r="E140" s="261" t="s">
        <v>809</v>
      </c>
      <c r="F140" s="24"/>
    </row>
    <row r="141" spans="2:7">
      <c r="B141" s="255"/>
      <c r="C141" s="24"/>
      <c r="D141" s="252"/>
      <c r="E141" s="366" t="s">
        <v>1235</v>
      </c>
      <c r="F141" s="24"/>
      <c r="G141" s="22"/>
    </row>
    <row r="142" spans="2:7">
      <c r="B142" s="255"/>
      <c r="C142" s="24"/>
      <c r="D142" s="252"/>
      <c r="E142" s="265" t="s">
        <v>703</v>
      </c>
      <c r="F142" s="24"/>
      <c r="G142" s="22"/>
    </row>
    <row r="143" spans="2:7">
      <c r="B143" s="255"/>
      <c r="C143" s="24"/>
      <c r="D143" s="252"/>
      <c r="E143" s="265"/>
      <c r="F143" s="24"/>
      <c r="G143" s="22"/>
    </row>
    <row r="144" spans="2:7">
      <c r="B144" s="255"/>
      <c r="C144" s="24"/>
      <c r="D144" s="252"/>
      <c r="E144" s="258" t="s">
        <v>810</v>
      </c>
      <c r="F144" s="24"/>
    </row>
    <row r="145" spans="2:7">
      <c r="B145" s="255"/>
      <c r="C145" s="24"/>
      <c r="D145" s="252"/>
      <c r="E145" s="259" t="s">
        <v>704</v>
      </c>
      <c r="F145" s="24"/>
    </row>
    <row r="146" spans="2:7">
      <c r="B146" s="255"/>
      <c r="C146" s="24"/>
      <c r="D146" s="252"/>
      <c r="E146" s="259" t="s">
        <v>705</v>
      </c>
      <c r="F146" s="24"/>
    </row>
    <row r="147" spans="2:7">
      <c r="B147" s="255"/>
      <c r="C147" s="24"/>
      <c r="D147" s="252"/>
      <c r="E147" s="259"/>
      <c r="F147" s="24"/>
    </row>
    <row r="148" spans="2:7">
      <c r="B148" s="255"/>
      <c r="C148" s="24"/>
      <c r="D148" s="252"/>
      <c r="E148" s="261" t="s">
        <v>811</v>
      </c>
      <c r="F148" s="147"/>
    </row>
    <row r="149" spans="2:7" ht="27">
      <c r="B149" s="255"/>
      <c r="C149" s="24"/>
      <c r="D149" s="252"/>
      <c r="E149" s="259" t="s">
        <v>710</v>
      </c>
      <c r="F149" s="147"/>
    </row>
    <row r="150" spans="2:7">
      <c r="B150" s="255"/>
      <c r="C150" s="24"/>
      <c r="D150" s="252"/>
      <c r="E150" s="259" t="s">
        <v>707</v>
      </c>
      <c r="F150" s="147" t="s">
        <v>706</v>
      </c>
    </row>
    <row r="151" spans="2:7">
      <c r="B151" s="255"/>
      <c r="C151" s="24"/>
      <c r="D151" s="252"/>
      <c r="E151" s="265" t="s">
        <v>708</v>
      </c>
      <c r="F151" s="147"/>
    </row>
    <row r="152" spans="2:7">
      <c r="B152" s="255"/>
      <c r="C152" s="24"/>
      <c r="D152" s="252"/>
      <c r="E152" s="265"/>
      <c r="F152" s="147"/>
    </row>
    <row r="153" spans="2:7">
      <c r="B153" s="255"/>
      <c r="C153" s="24"/>
      <c r="D153" s="252"/>
      <c r="E153" s="264" t="s">
        <v>1340</v>
      </c>
      <c r="F153" s="24"/>
    </row>
    <row r="154" spans="2:7">
      <c r="B154" s="255"/>
      <c r="C154" s="24"/>
      <c r="D154" s="252"/>
      <c r="E154" s="265" t="s">
        <v>1343</v>
      </c>
      <c r="F154" s="339" t="s">
        <v>840</v>
      </c>
    </row>
    <row r="155" spans="2:7">
      <c r="B155" s="255"/>
      <c r="C155" s="24"/>
      <c r="D155" s="252"/>
      <c r="E155" s="366" t="s">
        <v>1342</v>
      </c>
      <c r="F155" s="24"/>
    </row>
    <row r="156" spans="2:7">
      <c r="B156" s="255"/>
      <c r="C156" s="24"/>
      <c r="D156" s="252"/>
      <c r="E156" s="366"/>
      <c r="F156" s="24"/>
    </row>
    <row r="157" spans="2:7" ht="14.25" customHeight="1">
      <c r="B157" s="255"/>
      <c r="C157" s="24"/>
      <c r="D157" s="252"/>
      <c r="E157" s="258" t="s">
        <v>836</v>
      </c>
      <c r="F157" s="24"/>
      <c r="G157" s="22"/>
    </row>
    <row r="158" spans="2:7">
      <c r="B158" s="255"/>
      <c r="C158" s="24"/>
      <c r="D158" s="252"/>
      <c r="E158" s="258" t="s">
        <v>699</v>
      </c>
      <c r="F158" s="147"/>
    </row>
    <row r="159" spans="2:7">
      <c r="B159" s="255"/>
      <c r="C159" s="24"/>
      <c r="D159" s="252"/>
      <c r="E159" s="259" t="s">
        <v>586</v>
      </c>
      <c r="F159" s="24"/>
    </row>
    <row r="160" spans="2:7">
      <c r="B160" s="255"/>
      <c r="C160" s="24"/>
      <c r="D160" s="252"/>
      <c r="E160" s="259" t="s">
        <v>748</v>
      </c>
      <c r="F160" s="147" t="s">
        <v>750</v>
      </c>
    </row>
    <row r="161" spans="2:6">
      <c r="B161" s="255"/>
      <c r="C161" s="24"/>
      <c r="D161" s="252"/>
      <c r="E161" s="259" t="s">
        <v>587</v>
      </c>
      <c r="F161" s="147" t="s">
        <v>576</v>
      </c>
    </row>
    <row r="162" spans="2:6">
      <c r="B162" s="255"/>
      <c r="C162" s="24"/>
      <c r="D162" s="252"/>
      <c r="E162" s="260" t="s">
        <v>1332</v>
      </c>
      <c r="F162" s="340"/>
    </row>
    <row r="163" spans="2:6" ht="14.25" customHeight="1">
      <c r="B163" s="255"/>
      <c r="C163" s="24"/>
      <c r="D163" s="252"/>
      <c r="E163" s="260" t="s">
        <v>1334</v>
      </c>
      <c r="F163" s="340"/>
    </row>
    <row r="164" spans="2:6">
      <c r="B164" s="255"/>
      <c r="C164" s="24"/>
      <c r="D164" s="252"/>
      <c r="E164" s="311" t="s">
        <v>751</v>
      </c>
      <c r="F164" s="340" t="s">
        <v>608</v>
      </c>
    </row>
    <row r="165" spans="2:6" ht="14.25" customHeight="1">
      <c r="B165" s="255"/>
      <c r="C165" s="24"/>
      <c r="D165" s="252"/>
      <c r="E165" s="260" t="s">
        <v>1335</v>
      </c>
      <c r="F165" s="340"/>
    </row>
    <row r="166" spans="2:6" ht="27">
      <c r="B166" s="255"/>
      <c r="C166" s="24"/>
      <c r="D166" s="252"/>
      <c r="E166" s="338" t="s">
        <v>700</v>
      </c>
      <c r="F166" s="340" t="s">
        <v>664</v>
      </c>
    </row>
    <row r="167" spans="2:6">
      <c r="B167" s="255"/>
      <c r="C167" s="24"/>
      <c r="D167" s="252"/>
      <c r="E167" s="258" t="s">
        <v>1333</v>
      </c>
      <c r="F167" s="147"/>
    </row>
    <row r="168" spans="2:6">
      <c r="B168" s="255"/>
      <c r="C168" s="24"/>
      <c r="D168" s="252"/>
      <c r="E168" s="258" t="s">
        <v>1336</v>
      </c>
      <c r="F168" s="147"/>
    </row>
    <row r="169" spans="2:6" ht="27.75" customHeight="1">
      <c r="B169" s="255"/>
      <c r="C169" s="24"/>
      <c r="D169" s="252"/>
      <c r="E169" s="259" t="s">
        <v>599</v>
      </c>
      <c r="F169" s="339" t="s">
        <v>607</v>
      </c>
    </row>
    <row r="170" spans="2:6">
      <c r="B170" s="255"/>
      <c r="C170" s="24"/>
      <c r="D170" s="252"/>
      <c r="E170" s="258" t="s">
        <v>1337</v>
      </c>
      <c r="F170" s="147"/>
    </row>
    <row r="171" spans="2:6">
      <c r="B171" s="255"/>
      <c r="C171" s="24"/>
      <c r="D171" s="252"/>
      <c r="E171" s="311" t="s">
        <v>617</v>
      </c>
      <c r="F171" s="339" t="s">
        <v>603</v>
      </c>
    </row>
    <row r="172" spans="2:6" ht="27">
      <c r="B172" s="255"/>
      <c r="C172" s="24"/>
      <c r="D172" s="252"/>
      <c r="E172" s="311" t="s">
        <v>601</v>
      </c>
      <c r="F172" s="339" t="s">
        <v>602</v>
      </c>
    </row>
    <row r="173" spans="2:6">
      <c r="B173" s="255"/>
      <c r="C173" s="24"/>
      <c r="D173" s="252"/>
      <c r="E173" s="258" t="s">
        <v>1338</v>
      </c>
      <c r="F173" s="147"/>
    </row>
    <row r="174" spans="2:6" ht="27">
      <c r="B174" s="255"/>
      <c r="C174" s="24"/>
      <c r="D174" s="252"/>
      <c r="E174" s="259" t="s">
        <v>663</v>
      </c>
      <c r="F174" s="339" t="s">
        <v>606</v>
      </c>
    </row>
    <row r="175" spans="2:6">
      <c r="B175" s="255"/>
      <c r="C175" s="24"/>
      <c r="D175" s="252"/>
      <c r="E175" s="259"/>
      <c r="F175" s="339"/>
    </row>
    <row r="176" spans="2:6">
      <c r="B176" s="255"/>
      <c r="C176" s="24"/>
      <c r="D176" s="252"/>
      <c r="E176" s="312" t="s">
        <v>1341</v>
      </c>
      <c r="F176" s="339"/>
    </row>
    <row r="177" spans="2:7">
      <c r="B177" s="255"/>
      <c r="C177" s="24"/>
      <c r="D177" s="252"/>
      <c r="E177" s="370" t="s">
        <v>1222</v>
      </c>
      <c r="F177" s="339"/>
    </row>
    <row r="178" spans="2:7">
      <c r="B178" s="255"/>
      <c r="C178" s="24"/>
      <c r="D178" s="252"/>
      <c r="E178" s="366" t="s">
        <v>1331</v>
      </c>
      <c r="F178" s="24"/>
    </row>
    <row r="179" spans="2:7">
      <c r="B179" s="255"/>
      <c r="C179" s="24"/>
      <c r="D179" s="252"/>
      <c r="E179" s="366" t="s">
        <v>1234</v>
      </c>
      <c r="F179" s="24"/>
    </row>
    <row r="180" spans="2:7">
      <c r="B180" s="255"/>
      <c r="C180" s="24"/>
      <c r="D180" s="252"/>
      <c r="E180" s="366"/>
      <c r="F180" s="24"/>
    </row>
    <row r="181" spans="2:7">
      <c r="B181" s="255"/>
      <c r="C181" s="24"/>
      <c r="D181" s="252"/>
      <c r="E181" s="258" t="s">
        <v>1221</v>
      </c>
      <c r="F181" s="147"/>
    </row>
    <row r="182" spans="2:7">
      <c r="B182" s="255"/>
      <c r="C182" s="24"/>
      <c r="D182" s="252"/>
      <c r="E182" s="259" t="s">
        <v>600</v>
      </c>
      <c r="F182" s="126" t="s">
        <v>577</v>
      </c>
    </row>
    <row r="183" spans="2:7" ht="27">
      <c r="B183" s="255"/>
      <c r="C183" s="24"/>
      <c r="D183" s="252"/>
      <c r="E183" s="311" t="s">
        <v>820</v>
      </c>
      <c r="F183" s="339" t="s">
        <v>605</v>
      </c>
    </row>
    <row r="184" spans="2:7">
      <c r="B184" s="255"/>
      <c r="C184" s="24"/>
      <c r="D184" s="252"/>
      <c r="E184" s="311"/>
      <c r="F184" s="339"/>
    </row>
    <row r="185" spans="2:7">
      <c r="B185" s="255"/>
      <c r="C185" s="24"/>
      <c r="D185" s="252"/>
      <c r="E185" s="258" t="s">
        <v>837</v>
      </c>
      <c r="F185" s="24"/>
    </row>
    <row r="186" spans="2:7">
      <c r="B186" s="255"/>
      <c r="C186" s="24"/>
      <c r="D186" s="252"/>
      <c r="E186" s="259" t="s">
        <v>701</v>
      </c>
      <c r="F186" s="24"/>
    </row>
    <row r="187" spans="2:7">
      <c r="B187" s="255"/>
      <c r="C187" s="24"/>
      <c r="D187" s="252"/>
      <c r="E187" s="259" t="s">
        <v>702</v>
      </c>
      <c r="F187" s="24"/>
    </row>
    <row r="188" spans="2:7">
      <c r="B188" s="255"/>
      <c r="C188" s="24"/>
      <c r="D188" s="252"/>
      <c r="E188" s="261"/>
      <c r="F188" s="24"/>
    </row>
    <row r="189" spans="2:7">
      <c r="B189" s="255"/>
      <c r="C189" s="24"/>
      <c r="D189" s="252"/>
      <c r="E189" s="261" t="s">
        <v>838</v>
      </c>
      <c r="F189" s="24"/>
    </row>
    <row r="190" spans="2:7">
      <c r="B190" s="255"/>
      <c r="C190" s="24"/>
      <c r="D190" s="252"/>
      <c r="E190" s="366"/>
      <c r="F190" s="24"/>
      <c r="G190" s="22"/>
    </row>
    <row r="191" spans="2:7">
      <c r="B191" s="255"/>
      <c r="C191" s="24"/>
      <c r="D191" s="252"/>
      <c r="E191" s="265"/>
      <c r="F191" s="147"/>
    </row>
    <row r="192" spans="2:7">
      <c r="B192" s="255"/>
      <c r="C192" s="24"/>
      <c r="D192" s="252"/>
      <c r="E192" s="64" t="s">
        <v>439</v>
      </c>
      <c r="F192" s="64"/>
    </row>
    <row r="193" spans="2:6">
      <c r="B193" s="255"/>
      <c r="C193" s="24"/>
      <c r="D193" s="252"/>
      <c r="E193" s="64"/>
      <c r="F193" s="64"/>
    </row>
    <row r="194" spans="2:6">
      <c r="B194" s="255"/>
      <c r="C194" s="24"/>
      <c r="D194" s="252"/>
      <c r="E194" s="64" t="s">
        <v>440</v>
      </c>
      <c r="F194" s="64"/>
    </row>
    <row r="195" spans="2:6">
      <c r="B195" s="254" t="s">
        <v>432</v>
      </c>
      <c r="C195" s="23" t="s">
        <v>433</v>
      </c>
      <c r="D195" s="262"/>
      <c r="E195" s="129" t="s">
        <v>441</v>
      </c>
      <c r="F195" s="23" t="s">
        <v>436</v>
      </c>
    </row>
    <row r="196" spans="2:6">
      <c r="B196" s="255"/>
      <c r="C196" s="24"/>
      <c r="D196" s="263"/>
      <c r="E196" s="64" t="s">
        <v>434</v>
      </c>
      <c r="F196" s="24"/>
    </row>
    <row r="197" spans="2:6">
      <c r="B197" s="255"/>
      <c r="C197" s="24"/>
      <c r="D197" s="263"/>
      <c r="E197" s="64"/>
      <c r="F197" s="24"/>
    </row>
    <row r="198" spans="2:6">
      <c r="B198" s="255"/>
      <c r="C198" s="24"/>
      <c r="D198" s="263"/>
      <c r="E198" s="258" t="s">
        <v>442</v>
      </c>
      <c r="F198" s="24"/>
    </row>
    <row r="199" spans="2:6">
      <c r="B199" s="255"/>
      <c r="C199" s="24"/>
      <c r="D199" s="252"/>
      <c r="E199" s="259"/>
      <c r="F199" s="24"/>
    </row>
    <row r="200" spans="2:6">
      <c r="B200" s="256"/>
      <c r="C200" s="24"/>
      <c r="D200" s="24"/>
      <c r="E200" s="64" t="s">
        <v>130</v>
      </c>
      <c r="F200" s="24"/>
    </row>
    <row r="201" spans="2:6">
      <c r="B201" s="256"/>
      <c r="C201" s="24"/>
      <c r="D201" s="24"/>
      <c r="E201" s="64"/>
      <c r="F201" s="24"/>
    </row>
    <row r="202" spans="2:6">
      <c r="B202" s="257"/>
      <c r="C202" s="25"/>
      <c r="D202" s="253"/>
      <c r="E202" s="64" t="s">
        <v>589</v>
      </c>
      <c r="F202" s="25"/>
    </row>
    <row r="203" spans="2:6">
      <c r="B203" s="255" t="s">
        <v>437</v>
      </c>
      <c r="C203" s="23" t="s">
        <v>433</v>
      </c>
      <c r="D203" s="252"/>
      <c r="E203" s="129" t="s">
        <v>443</v>
      </c>
      <c r="F203" s="24"/>
    </row>
    <row r="204" spans="2:6">
      <c r="B204" s="258"/>
      <c r="C204" s="24"/>
      <c r="D204" s="252"/>
      <c r="E204" s="64" t="s">
        <v>434</v>
      </c>
      <c r="F204" s="24"/>
    </row>
    <row r="205" spans="2:6">
      <c r="B205" s="258"/>
      <c r="C205" s="24"/>
      <c r="D205" s="252"/>
      <c r="E205" s="64"/>
      <c r="F205" s="24"/>
    </row>
    <row r="206" spans="2:6">
      <c r="B206" s="255"/>
      <c r="C206" s="24"/>
      <c r="D206" s="252"/>
      <c r="E206" s="258" t="s">
        <v>713</v>
      </c>
      <c r="F206" s="24"/>
    </row>
    <row r="207" spans="2:6">
      <c r="B207" s="255"/>
      <c r="C207" s="24"/>
      <c r="D207" s="252"/>
      <c r="E207" s="259" t="s">
        <v>714</v>
      </c>
      <c r="F207" s="24"/>
    </row>
    <row r="208" spans="2:6">
      <c r="B208" s="255"/>
      <c r="C208" s="24"/>
      <c r="D208" s="252"/>
      <c r="E208" s="259"/>
      <c r="F208" s="24"/>
    </row>
    <row r="209" spans="2:7">
      <c r="B209" s="256"/>
      <c r="C209" s="24"/>
      <c r="D209" s="24"/>
      <c r="E209" s="64" t="s">
        <v>130</v>
      </c>
      <c r="F209" s="24"/>
    </row>
    <row r="210" spans="2:7">
      <c r="B210" s="256"/>
      <c r="C210" s="24"/>
      <c r="D210" s="24"/>
      <c r="E210" s="64"/>
      <c r="F210" s="24"/>
    </row>
    <row r="211" spans="2:7" ht="27" customHeight="1">
      <c r="B211" s="257" ph="1"/>
      <c r="C211" s="25" ph="1"/>
      <c r="D211" s="25" ph="1"/>
      <c r="E211" s="148" t="s">
        <v>589</v>
      </c>
      <c r="F211" s="25" ph="1"/>
    </row>
    <row r="212" spans="2:7">
      <c r="B212" s="255" t="s">
        <v>1422</v>
      </c>
      <c r="C212" s="23" t="s">
        <v>433</v>
      </c>
      <c r="D212" s="252"/>
      <c r="E212" s="129" t="s">
        <v>833</v>
      </c>
      <c r="F212" s="24"/>
    </row>
    <row r="213" spans="2:7">
      <c r="B213" s="258"/>
      <c r="C213" s="24"/>
      <c r="D213" s="252"/>
      <c r="E213" s="258" t="s">
        <v>1328</v>
      </c>
      <c r="F213" s="24"/>
    </row>
    <row r="214" spans="2:7">
      <c r="B214" s="258"/>
      <c r="C214" s="24"/>
      <c r="D214" s="252"/>
      <c r="E214" s="64"/>
      <c r="F214" s="24"/>
    </row>
    <row r="215" spans="2:7">
      <c r="B215" s="258"/>
      <c r="C215" s="24"/>
      <c r="D215" s="252"/>
      <c r="E215" s="258" t="s">
        <v>1418</v>
      </c>
      <c r="F215" s="24"/>
    </row>
    <row r="216" spans="2:7">
      <c r="B216" s="258"/>
      <c r="C216" s="24"/>
      <c r="D216" s="252"/>
      <c r="E216" s="64"/>
      <c r="F216" s="24"/>
    </row>
    <row r="217" spans="2:7">
      <c r="B217" s="255"/>
      <c r="C217" s="24"/>
      <c r="D217" s="252"/>
      <c r="E217" s="261" t="s">
        <v>1432</v>
      </c>
      <c r="F217" s="24"/>
    </row>
    <row r="218" spans="2:7">
      <c r="B218" s="255"/>
      <c r="C218" s="24"/>
      <c r="D218" s="252"/>
      <c r="E218" s="265" t="s">
        <v>1436</v>
      </c>
      <c r="F218" s="24"/>
    </row>
    <row r="219" spans="2:7">
      <c r="B219" s="255"/>
      <c r="C219" s="24"/>
      <c r="D219" s="252"/>
      <c r="E219" s="366" t="s">
        <v>1435</v>
      </c>
      <c r="F219" s="24"/>
      <c r="G219" s="22"/>
    </row>
    <row r="220" spans="2:7">
      <c r="B220" s="255"/>
      <c r="C220" s="24"/>
      <c r="D220" s="252"/>
      <c r="E220" s="366"/>
      <c r="F220" s="24"/>
      <c r="G220" s="22"/>
    </row>
    <row r="221" spans="2:7">
      <c r="B221" s="255"/>
      <c r="C221" s="24"/>
      <c r="D221" s="252"/>
      <c r="E221" s="261" t="s">
        <v>1426</v>
      </c>
      <c r="F221" s="24"/>
    </row>
    <row r="222" spans="2:7">
      <c r="B222" s="255"/>
      <c r="C222" s="24"/>
      <c r="D222" s="252"/>
      <c r="E222" s="366" t="s">
        <v>1224</v>
      </c>
      <c r="F222" s="24"/>
      <c r="G222" s="22"/>
    </row>
    <row r="223" spans="2:7">
      <c r="B223" s="255"/>
      <c r="C223" s="24"/>
      <c r="D223" s="252"/>
      <c r="E223" s="265" t="s">
        <v>843</v>
      </c>
      <c r="F223" s="147" t="s">
        <v>814</v>
      </c>
      <c r="G223" s="22"/>
    </row>
    <row r="224" spans="2:7">
      <c r="B224" s="255"/>
      <c r="C224" s="24"/>
      <c r="D224" s="252"/>
      <c r="E224" s="261"/>
      <c r="F224" s="24"/>
    </row>
    <row r="225" spans="2:7">
      <c r="B225" s="255"/>
      <c r="C225" s="24"/>
      <c r="D225" s="252"/>
      <c r="E225" s="261" t="s">
        <v>1427</v>
      </c>
      <c r="F225" s="24"/>
    </row>
    <row r="226" spans="2:7">
      <c r="B226" s="255"/>
      <c r="C226" s="24"/>
      <c r="D226" s="252"/>
      <c r="E226" s="259" t="s">
        <v>844</v>
      </c>
      <c r="F226" s="24"/>
    </row>
    <row r="227" spans="2:7">
      <c r="B227" s="255"/>
      <c r="C227" s="24"/>
      <c r="D227" s="252"/>
      <c r="E227" s="366" t="s">
        <v>1238</v>
      </c>
      <c r="F227" s="339" t="s">
        <v>840</v>
      </c>
      <c r="G227" s="22"/>
    </row>
    <row r="228" spans="2:7">
      <c r="B228" s="255"/>
      <c r="C228" s="24"/>
      <c r="D228" s="252"/>
      <c r="E228" s="259" t="s">
        <v>845</v>
      </c>
      <c r="F228" s="339" t="s">
        <v>840</v>
      </c>
    </row>
    <row r="229" spans="2:7">
      <c r="B229" s="255"/>
      <c r="C229" s="24"/>
      <c r="D229" s="252"/>
      <c r="E229" s="259"/>
      <c r="F229" s="24"/>
    </row>
    <row r="230" spans="2:7">
      <c r="B230" s="255"/>
      <c r="C230" s="24"/>
      <c r="D230" s="252"/>
      <c r="E230" s="261" t="s">
        <v>1428</v>
      </c>
      <c r="F230" s="24"/>
    </row>
    <row r="231" spans="2:7">
      <c r="B231" s="255"/>
      <c r="C231" s="24"/>
      <c r="D231" s="252"/>
      <c r="E231" s="261" t="s">
        <v>1429</v>
      </c>
      <c r="F231" s="24"/>
    </row>
    <row r="232" spans="2:7">
      <c r="B232" s="255"/>
      <c r="C232" s="24"/>
      <c r="D232" s="252"/>
      <c r="E232" s="366" t="s">
        <v>1317</v>
      </c>
      <c r="F232" s="24"/>
    </row>
    <row r="233" spans="2:7">
      <c r="B233" s="255"/>
      <c r="C233" s="24"/>
      <c r="D233" s="252"/>
      <c r="E233" s="366" t="s">
        <v>1237</v>
      </c>
      <c r="F233" s="24"/>
    </row>
    <row r="234" spans="2:7">
      <c r="B234" s="255"/>
      <c r="C234" s="24"/>
      <c r="D234" s="252"/>
      <c r="E234" s="265" t="s">
        <v>1318</v>
      </c>
      <c r="F234" s="24"/>
    </row>
    <row r="235" spans="2:7">
      <c r="B235" s="255"/>
      <c r="C235" s="24"/>
      <c r="D235" s="252"/>
      <c r="E235" s="265"/>
      <c r="F235" s="24"/>
    </row>
    <row r="236" spans="2:7">
      <c r="B236" s="255"/>
      <c r="C236" s="24"/>
      <c r="D236" s="252"/>
      <c r="E236" s="261" t="s">
        <v>1430</v>
      </c>
      <c r="F236" s="24"/>
    </row>
    <row r="237" spans="2:7">
      <c r="B237" s="255"/>
      <c r="C237" s="24"/>
      <c r="D237" s="252"/>
      <c r="E237" s="366" t="s">
        <v>1420</v>
      </c>
      <c r="F237" s="24"/>
    </row>
    <row r="238" spans="2:7">
      <c r="B238" s="255"/>
      <c r="C238" s="24"/>
      <c r="D238" s="252"/>
      <c r="E238" s="366" t="s">
        <v>1234</v>
      </c>
      <c r="F238" s="24"/>
    </row>
    <row r="239" spans="2:7">
      <c r="B239" s="255"/>
      <c r="C239" s="24"/>
      <c r="D239" s="252"/>
      <c r="E239" s="265" t="s">
        <v>1319</v>
      </c>
      <c r="F239" s="24"/>
    </row>
    <row r="240" spans="2:7">
      <c r="B240" s="255"/>
      <c r="C240" s="24"/>
      <c r="D240" s="252"/>
      <c r="E240" s="259"/>
      <c r="F240" s="24"/>
    </row>
    <row r="241" spans="2:7">
      <c r="B241" s="255"/>
      <c r="C241" s="24"/>
      <c r="D241" s="252"/>
      <c r="E241" s="264" t="s">
        <v>1431</v>
      </c>
      <c r="F241" s="24"/>
    </row>
    <row r="242" spans="2:7">
      <c r="B242" s="255"/>
      <c r="C242" s="24"/>
      <c r="D242" s="252"/>
      <c r="E242" s="265" t="s">
        <v>1433</v>
      </c>
      <c r="F242" s="24"/>
    </row>
    <row r="243" spans="2:7" ht="27">
      <c r="B243" s="255"/>
      <c r="C243" s="24"/>
      <c r="D243" s="252"/>
      <c r="E243" s="366" t="s">
        <v>1434</v>
      </c>
      <c r="F243" s="24"/>
      <c r="G243" s="22"/>
    </row>
    <row r="244" spans="2:7">
      <c r="B244" s="255"/>
      <c r="C244" s="24"/>
      <c r="D244" s="252"/>
      <c r="E244" s="366"/>
      <c r="F244" s="24"/>
      <c r="G244" s="22"/>
    </row>
    <row r="245" spans="2:7">
      <c r="B245" s="255"/>
      <c r="C245" s="24"/>
      <c r="D245" s="252"/>
      <c r="E245" s="265" t="s">
        <v>1421</v>
      </c>
      <c r="F245" s="24"/>
      <c r="G245" s="22"/>
    </row>
    <row r="246" spans="2:7">
      <c r="B246" s="255"/>
      <c r="C246" s="24"/>
      <c r="D246" s="252"/>
      <c r="E246" s="366" t="s">
        <v>1325</v>
      </c>
      <c r="F246" s="24"/>
      <c r="G246" s="22"/>
    </row>
    <row r="247" spans="2:7" ht="54">
      <c r="B247" s="255"/>
      <c r="C247" s="24"/>
      <c r="D247" s="252"/>
      <c r="E247" s="265" t="s">
        <v>1449</v>
      </c>
      <c r="F247" s="24"/>
      <c r="G247" s="22"/>
    </row>
    <row r="248" spans="2:7">
      <c r="B248" s="255"/>
      <c r="C248" s="24"/>
      <c r="D248" s="252"/>
      <c r="E248" s="265"/>
      <c r="F248" s="24"/>
      <c r="G248" s="22"/>
    </row>
    <row r="249" spans="2:7">
      <c r="B249" s="255"/>
      <c r="C249" s="24"/>
      <c r="D249" s="252"/>
      <c r="E249" s="264" t="s">
        <v>1327</v>
      </c>
      <c r="F249" s="24"/>
      <c r="G249" s="22"/>
    </row>
    <row r="250" spans="2:7">
      <c r="B250" s="255"/>
      <c r="C250" s="24"/>
      <c r="D250" s="252"/>
      <c r="E250" s="264" t="s">
        <v>1236</v>
      </c>
      <c r="F250" s="24"/>
      <c r="G250" s="22"/>
    </row>
    <row r="251" spans="2:7">
      <c r="B251" s="255"/>
      <c r="C251" s="24"/>
      <c r="D251" s="252"/>
      <c r="E251" s="366" t="s">
        <v>1240</v>
      </c>
      <c r="F251" s="24"/>
      <c r="G251" s="22"/>
    </row>
    <row r="252" spans="2:7">
      <c r="B252" s="255"/>
      <c r="C252" s="24"/>
      <c r="D252" s="252"/>
      <c r="E252" s="379" t="s">
        <v>1239</v>
      </c>
      <c r="F252" s="24"/>
      <c r="G252" s="22"/>
    </row>
    <row r="253" spans="2:7">
      <c r="B253" s="255"/>
      <c r="C253" s="24"/>
      <c r="D253" s="252"/>
      <c r="E253" s="379"/>
      <c r="F253" s="24"/>
      <c r="G253" s="22"/>
    </row>
    <row r="254" spans="2:7">
      <c r="B254" s="255"/>
      <c r="C254" s="24"/>
      <c r="D254" s="252"/>
      <c r="E254" s="383" t="s">
        <v>842</v>
      </c>
      <c r="F254" s="24"/>
    </row>
    <row r="255" spans="2:7">
      <c r="B255" s="255"/>
      <c r="C255" s="24"/>
      <c r="D255" s="252"/>
      <c r="E255" s="383" t="s">
        <v>841</v>
      </c>
      <c r="F255" s="24"/>
    </row>
    <row r="256" spans="2:7">
      <c r="B256" s="255"/>
      <c r="C256" s="24"/>
      <c r="D256" s="252"/>
      <c r="E256" s="259"/>
      <c r="F256" s="24"/>
    </row>
    <row r="257" spans="2:7">
      <c r="B257" s="255"/>
      <c r="C257" s="24"/>
      <c r="D257" s="252"/>
      <c r="E257" s="259" t="s">
        <v>1330</v>
      </c>
      <c r="F257" s="24"/>
    </row>
    <row r="258" spans="2:7">
      <c r="B258" s="255"/>
      <c r="C258" s="24"/>
      <c r="D258" s="252"/>
      <c r="E258" s="265" t="s">
        <v>1320</v>
      </c>
      <c r="F258" s="24"/>
    </row>
    <row r="259" spans="2:7">
      <c r="B259" s="255"/>
      <c r="C259" s="24"/>
      <c r="D259" s="252"/>
      <c r="E259" s="265" t="s">
        <v>1321</v>
      </c>
      <c r="F259" s="24"/>
    </row>
    <row r="260" spans="2:7">
      <c r="B260" s="255"/>
      <c r="C260" s="24"/>
      <c r="D260" s="252"/>
      <c r="E260" s="265" t="s">
        <v>1322</v>
      </c>
      <c r="F260" s="24"/>
    </row>
    <row r="261" spans="2:7">
      <c r="B261" s="255"/>
      <c r="C261" s="24"/>
      <c r="D261" s="252"/>
      <c r="E261" s="383" t="s">
        <v>1445</v>
      </c>
      <c r="F261" s="24"/>
    </row>
    <row r="262" spans="2:7">
      <c r="B262" s="255"/>
      <c r="C262" s="24"/>
      <c r="D262" s="252"/>
      <c r="E262" s="265" t="s">
        <v>1323</v>
      </c>
      <c r="F262" s="24"/>
    </row>
    <row r="263" spans="2:7">
      <c r="B263" s="255"/>
      <c r="C263" s="24"/>
      <c r="D263" s="252"/>
      <c r="E263" s="265" t="s">
        <v>1324</v>
      </c>
      <c r="F263" s="24"/>
    </row>
    <row r="264" spans="2:7">
      <c r="B264" s="255"/>
      <c r="C264" s="24"/>
      <c r="D264" s="252"/>
      <c r="E264" s="265"/>
      <c r="F264" s="24"/>
    </row>
    <row r="265" spans="2:7">
      <c r="B265" s="254" t="s">
        <v>1423</v>
      </c>
      <c r="C265" s="23" t="s">
        <v>433</v>
      </c>
      <c r="D265" s="251"/>
      <c r="E265" s="129" t="s">
        <v>833</v>
      </c>
      <c r="F265" s="24"/>
    </row>
    <row r="266" spans="2:7">
      <c r="B266" s="258"/>
      <c r="C266" s="24"/>
      <c r="D266" s="252"/>
      <c r="E266" s="258" t="s">
        <v>1328</v>
      </c>
      <c r="F266" s="24"/>
    </row>
    <row r="267" spans="2:7">
      <c r="B267" s="258"/>
      <c r="C267" s="24"/>
      <c r="D267" s="252"/>
      <c r="E267" s="64"/>
      <c r="F267" s="24"/>
    </row>
    <row r="268" spans="2:7">
      <c r="B268" s="258"/>
      <c r="C268" s="24"/>
      <c r="D268" s="252"/>
      <c r="E268" s="258" t="s">
        <v>1419</v>
      </c>
      <c r="F268" s="24"/>
    </row>
    <row r="269" spans="2:7">
      <c r="B269" s="258"/>
      <c r="C269" s="24"/>
      <c r="D269" s="252"/>
      <c r="E269" s="258"/>
      <c r="F269" s="24"/>
    </row>
    <row r="270" spans="2:7">
      <c r="B270" s="255"/>
      <c r="C270" s="24"/>
      <c r="D270" s="252"/>
      <c r="E270" s="261" t="s">
        <v>1432</v>
      </c>
      <c r="F270" s="24"/>
    </row>
    <row r="271" spans="2:7">
      <c r="B271" s="255"/>
      <c r="C271" s="24"/>
      <c r="D271" s="252"/>
      <c r="E271" s="265" t="s">
        <v>1443</v>
      </c>
      <c r="F271" s="24"/>
    </row>
    <row r="272" spans="2:7">
      <c r="B272" s="255"/>
      <c r="C272" s="24"/>
      <c r="D272" s="252"/>
      <c r="E272" s="382" t="s">
        <v>1444</v>
      </c>
      <c r="F272" s="24"/>
      <c r="G272" s="22"/>
    </row>
    <row r="273" spans="2:7">
      <c r="B273" s="255"/>
      <c r="C273" s="24"/>
      <c r="D273" s="252"/>
      <c r="E273" s="366"/>
      <c r="F273" s="24"/>
      <c r="G273" s="22"/>
    </row>
    <row r="274" spans="2:7">
      <c r="B274" s="255"/>
      <c r="C274" s="24"/>
      <c r="D274" s="252"/>
      <c r="E274" s="261" t="s">
        <v>1426</v>
      </c>
      <c r="F274" s="24"/>
    </row>
    <row r="275" spans="2:7">
      <c r="B275" s="255"/>
      <c r="C275" s="24"/>
      <c r="D275" s="252"/>
      <c r="E275" s="366" t="s">
        <v>1224</v>
      </c>
      <c r="F275" s="24"/>
      <c r="G275" s="22"/>
    </row>
    <row r="276" spans="2:7">
      <c r="B276" s="255"/>
      <c r="C276" s="24"/>
      <c r="D276" s="252"/>
      <c r="E276" s="265" t="s">
        <v>843</v>
      </c>
      <c r="F276" s="147" t="s">
        <v>814</v>
      </c>
      <c r="G276" s="22"/>
    </row>
    <row r="277" spans="2:7">
      <c r="B277" s="258"/>
      <c r="C277" s="24"/>
      <c r="D277" s="252"/>
      <c r="E277" s="258"/>
      <c r="F277" s="24"/>
    </row>
    <row r="278" spans="2:7">
      <c r="B278" s="255"/>
      <c r="C278" s="24"/>
      <c r="D278" s="252"/>
      <c r="E278" s="261" t="s">
        <v>1437</v>
      </c>
      <c r="F278" s="24"/>
    </row>
    <row r="279" spans="2:7">
      <c r="B279" s="255"/>
      <c r="C279" s="24"/>
      <c r="D279" s="252"/>
      <c r="E279" s="264" t="s">
        <v>1440</v>
      </c>
      <c r="F279" s="24"/>
      <c r="G279" s="22"/>
    </row>
    <row r="280" spans="2:7">
      <c r="B280" s="255"/>
      <c r="C280" s="24"/>
      <c r="D280" s="252"/>
      <c r="E280" s="366" t="s">
        <v>1438</v>
      </c>
      <c r="F280" s="24"/>
      <c r="G280" s="22"/>
    </row>
    <row r="281" spans="2:7">
      <c r="B281" s="255"/>
      <c r="C281" s="24"/>
      <c r="D281" s="252"/>
      <c r="E281" s="366"/>
      <c r="F281" s="24"/>
      <c r="G281" s="22"/>
    </row>
    <row r="282" spans="2:7">
      <c r="B282" s="255"/>
      <c r="C282" s="24"/>
      <c r="D282" s="252"/>
      <c r="E282" s="264" t="s">
        <v>1441</v>
      </c>
      <c r="F282" s="24"/>
      <c r="G282" s="22"/>
    </row>
    <row r="283" spans="2:7">
      <c r="B283" s="255"/>
      <c r="C283" s="24"/>
      <c r="D283" s="252"/>
      <c r="E283" s="366" t="s">
        <v>1325</v>
      </c>
      <c r="F283" s="24"/>
      <c r="G283" s="22"/>
    </row>
    <row r="284" spans="2:7" ht="54">
      <c r="B284" s="255"/>
      <c r="C284" s="24"/>
      <c r="D284" s="252"/>
      <c r="E284" s="265" t="s">
        <v>1326</v>
      </c>
      <c r="F284" s="24"/>
      <c r="G284" s="22"/>
    </row>
    <row r="285" spans="2:7">
      <c r="B285" s="255"/>
      <c r="C285" s="24"/>
      <c r="D285" s="252"/>
      <c r="E285" s="265"/>
      <c r="F285" s="24"/>
      <c r="G285" s="22"/>
    </row>
    <row r="286" spans="2:7">
      <c r="B286" s="255"/>
      <c r="C286" s="24"/>
      <c r="D286" s="252"/>
      <c r="E286" s="264" t="s">
        <v>1442</v>
      </c>
      <c r="F286" s="24"/>
      <c r="G286" s="22"/>
    </row>
    <row r="287" spans="2:7">
      <c r="B287" s="255"/>
      <c r="C287" s="24"/>
      <c r="D287" s="252"/>
      <c r="E287" s="264" t="s">
        <v>1439</v>
      </c>
      <c r="F287" s="24"/>
      <c r="G287" s="22"/>
    </row>
    <row r="288" spans="2:7">
      <c r="B288" s="255"/>
      <c r="C288" s="24"/>
      <c r="D288" s="252"/>
      <c r="E288" s="264"/>
      <c r="F288" s="24"/>
      <c r="G288" s="22"/>
    </row>
    <row r="289" spans="2:7">
      <c r="B289" s="255"/>
      <c r="C289" s="24"/>
      <c r="D289" s="252"/>
      <c r="E289" s="259" t="s">
        <v>1330</v>
      </c>
      <c r="F289" s="24"/>
    </row>
    <row r="290" spans="2:7">
      <c r="B290" s="255"/>
      <c r="C290" s="24"/>
      <c r="D290" s="252"/>
      <c r="E290" s="265" t="s">
        <v>1320</v>
      </c>
      <c r="F290" s="24"/>
    </row>
    <row r="291" spans="2:7">
      <c r="B291" s="255"/>
      <c r="C291" s="24"/>
      <c r="D291" s="252"/>
      <c r="E291" s="265" t="s">
        <v>1321</v>
      </c>
      <c r="F291" s="24"/>
    </row>
    <row r="292" spans="2:7">
      <c r="B292" s="255"/>
      <c r="C292" s="24"/>
      <c r="D292" s="252"/>
      <c r="E292" s="265" t="s">
        <v>1322</v>
      </c>
      <c r="F292" s="24"/>
    </row>
    <row r="293" spans="2:7">
      <c r="B293" s="255"/>
      <c r="C293" s="24"/>
      <c r="D293" s="252"/>
      <c r="E293" s="383" t="s">
        <v>1445</v>
      </c>
      <c r="F293" s="24"/>
    </row>
    <row r="294" spans="2:7">
      <c r="B294" s="255"/>
      <c r="C294" s="24"/>
      <c r="D294" s="252"/>
      <c r="E294" s="265" t="s">
        <v>1323</v>
      </c>
      <c r="F294" s="24"/>
    </row>
    <row r="295" spans="2:7">
      <c r="B295" s="255"/>
      <c r="C295" s="24"/>
      <c r="D295" s="252"/>
      <c r="E295" s="265" t="s">
        <v>1324</v>
      </c>
      <c r="F295" s="24"/>
    </row>
    <row r="296" spans="2:7">
      <c r="B296" s="255"/>
      <c r="C296" s="24"/>
      <c r="D296" s="252"/>
      <c r="E296" s="265"/>
      <c r="F296" s="24"/>
      <c r="G296" s="22"/>
    </row>
    <row r="297" spans="2:7" ht="15.75" customHeight="1">
      <c r="B297" s="257" ph="1"/>
      <c r="C297" s="25" ph="1"/>
      <c r="D297" s="25" ph="1"/>
      <c r="E297" s="148" t="s">
        <v>1329</v>
      </c>
      <c r="F297" s="25" ph="1"/>
    </row>
    <row r="298" spans="2:7">
      <c r="B298" s="255" t="s">
        <v>1424</v>
      </c>
      <c r="C298" s="23" t="s">
        <v>433</v>
      </c>
      <c r="D298" s="252"/>
      <c r="E298" s="129" t="s">
        <v>833</v>
      </c>
      <c r="F298" s="24"/>
    </row>
    <row r="299" spans="2:7">
      <c r="B299" s="258"/>
      <c r="C299" s="24"/>
      <c r="D299" s="252"/>
      <c r="E299" s="258" t="s">
        <v>1446</v>
      </c>
      <c r="F299" s="24"/>
    </row>
    <row r="300" spans="2:7">
      <c r="B300" s="258"/>
      <c r="C300" s="24"/>
      <c r="D300" s="252"/>
      <c r="E300" s="64"/>
      <c r="F300" s="24"/>
    </row>
    <row r="301" spans="2:7">
      <c r="B301" s="258"/>
      <c r="C301" s="24"/>
      <c r="D301" s="252"/>
      <c r="E301" s="258" t="s">
        <v>1425</v>
      </c>
      <c r="F301" s="24"/>
    </row>
    <row r="302" spans="2:7">
      <c r="B302" s="258"/>
      <c r="C302" s="24"/>
      <c r="D302" s="252"/>
      <c r="E302" s="258"/>
      <c r="F302" s="24"/>
    </row>
    <row r="303" spans="2:7">
      <c r="B303" s="255"/>
      <c r="C303" s="24"/>
      <c r="D303" s="252"/>
      <c r="E303" s="261" t="s">
        <v>1432</v>
      </c>
      <c r="F303" s="24"/>
    </row>
    <row r="304" spans="2:7">
      <c r="B304" s="255"/>
      <c r="C304" s="24"/>
      <c r="D304" s="252"/>
      <c r="E304" s="265" t="s">
        <v>1443</v>
      </c>
      <c r="F304" s="24"/>
    </row>
    <row r="305" spans="2:7">
      <c r="B305" s="255"/>
      <c r="C305" s="24"/>
      <c r="D305" s="252"/>
      <c r="E305" s="382" t="s">
        <v>1444</v>
      </c>
      <c r="F305" s="24"/>
      <c r="G305" s="22"/>
    </row>
    <row r="306" spans="2:7">
      <c r="B306" s="255"/>
      <c r="C306" s="24"/>
      <c r="D306" s="252"/>
      <c r="E306" s="366"/>
      <c r="F306" s="24"/>
      <c r="G306" s="22"/>
    </row>
    <row r="307" spans="2:7">
      <c r="B307" s="255"/>
      <c r="C307" s="24"/>
      <c r="D307" s="252"/>
      <c r="E307" s="261" t="s">
        <v>1426</v>
      </c>
      <c r="F307" s="24"/>
    </row>
    <row r="308" spans="2:7">
      <c r="B308" s="255"/>
      <c r="C308" s="24"/>
      <c r="D308" s="252"/>
      <c r="E308" s="366" t="s">
        <v>1224</v>
      </c>
      <c r="F308" s="24"/>
      <c r="G308" s="22"/>
    </row>
    <row r="309" spans="2:7">
      <c r="B309" s="255"/>
      <c r="C309" s="24"/>
      <c r="D309" s="252"/>
      <c r="E309" s="265" t="s">
        <v>843</v>
      </c>
      <c r="F309" s="147" t="s">
        <v>814</v>
      </c>
      <c r="G309" s="22"/>
    </row>
    <row r="310" spans="2:7">
      <c r="B310" s="258"/>
      <c r="C310" s="24"/>
      <c r="D310" s="252"/>
      <c r="E310" s="258"/>
      <c r="F310" s="24"/>
    </row>
    <row r="311" spans="2:7">
      <c r="B311" s="255"/>
      <c r="C311" s="24"/>
      <c r="D311" s="252"/>
      <c r="E311" s="261" t="s">
        <v>1437</v>
      </c>
      <c r="F311" s="24"/>
    </row>
    <row r="312" spans="2:7">
      <c r="B312" s="255"/>
      <c r="C312" s="24"/>
      <c r="D312" s="252"/>
      <c r="E312" s="264" t="s">
        <v>1440</v>
      </c>
      <c r="F312" s="24"/>
      <c r="G312" s="22"/>
    </row>
    <row r="313" spans="2:7">
      <c r="B313" s="255"/>
      <c r="C313" s="24"/>
      <c r="D313" s="252"/>
      <c r="E313" s="366" t="s">
        <v>1438</v>
      </c>
      <c r="F313" s="24"/>
      <c r="G313" s="22"/>
    </row>
    <row r="314" spans="2:7">
      <c r="B314" s="255"/>
      <c r="C314" s="24"/>
      <c r="D314" s="252"/>
      <c r="E314" s="366"/>
      <c r="F314" s="24"/>
      <c r="G314" s="22"/>
    </row>
    <row r="315" spans="2:7">
      <c r="B315" s="255"/>
      <c r="C315" s="24"/>
      <c r="D315" s="252"/>
      <c r="E315" s="264" t="s">
        <v>1441</v>
      </c>
      <c r="F315" s="24"/>
      <c r="G315" s="22"/>
    </row>
    <row r="316" spans="2:7">
      <c r="B316" s="255"/>
      <c r="C316" s="24"/>
      <c r="D316" s="252"/>
      <c r="E316" s="366" t="s">
        <v>1325</v>
      </c>
      <c r="F316" s="24"/>
      <c r="G316" s="22"/>
    </row>
    <row r="317" spans="2:7" ht="54">
      <c r="B317" s="255"/>
      <c r="C317" s="24"/>
      <c r="D317" s="252"/>
      <c r="E317" s="265" t="s">
        <v>1447</v>
      </c>
      <c r="F317" s="24"/>
      <c r="G317" s="22"/>
    </row>
    <row r="318" spans="2:7">
      <c r="B318" s="255"/>
      <c r="C318" s="24"/>
      <c r="D318" s="252"/>
      <c r="E318" s="265"/>
      <c r="F318" s="24"/>
      <c r="G318" s="22"/>
    </row>
    <row r="319" spans="2:7">
      <c r="B319" s="255"/>
      <c r="C319" s="24"/>
      <c r="D319" s="252"/>
      <c r="E319" s="264" t="s">
        <v>1448</v>
      </c>
      <c r="F319" s="24"/>
      <c r="G319" s="22"/>
    </row>
    <row r="320" spans="2:7">
      <c r="B320" s="255"/>
      <c r="C320" s="24"/>
      <c r="D320" s="252"/>
      <c r="E320" s="264" t="s">
        <v>1439</v>
      </c>
      <c r="F320" s="24"/>
      <c r="G320" s="22"/>
    </row>
    <row r="321" spans="2:7">
      <c r="B321" s="255"/>
      <c r="C321" s="24"/>
      <c r="D321" s="252"/>
      <c r="E321" s="264"/>
      <c r="F321" s="24"/>
      <c r="G321" s="22"/>
    </row>
    <row r="322" spans="2:7">
      <c r="B322" s="255"/>
      <c r="C322" s="24"/>
      <c r="D322" s="252"/>
      <c r="E322" s="259" t="s">
        <v>1330</v>
      </c>
      <c r="F322" s="24"/>
    </row>
    <row r="323" spans="2:7">
      <c r="B323" s="255"/>
      <c r="C323" s="24"/>
      <c r="D323" s="252"/>
      <c r="E323" s="265" t="s">
        <v>1320</v>
      </c>
      <c r="F323" s="24"/>
    </row>
    <row r="324" spans="2:7">
      <c r="B324" s="255"/>
      <c r="C324" s="24"/>
      <c r="D324" s="252"/>
      <c r="E324" s="265" t="s">
        <v>1321</v>
      </c>
      <c r="F324" s="24"/>
    </row>
    <row r="325" spans="2:7">
      <c r="B325" s="255"/>
      <c r="C325" s="24"/>
      <c r="D325" s="252"/>
      <c r="E325" s="265" t="s">
        <v>1322</v>
      </c>
      <c r="F325" s="24"/>
    </row>
    <row r="326" spans="2:7">
      <c r="B326" s="255"/>
      <c r="C326" s="24"/>
      <c r="D326" s="252"/>
      <c r="E326" s="383" t="s">
        <v>1445</v>
      </c>
      <c r="F326" s="24"/>
    </row>
    <row r="327" spans="2:7">
      <c r="B327" s="255"/>
      <c r="C327" s="24"/>
      <c r="D327" s="252"/>
      <c r="E327" s="265" t="s">
        <v>1323</v>
      </c>
      <c r="F327" s="24"/>
    </row>
    <row r="328" spans="2:7">
      <c r="B328" s="255"/>
      <c r="C328" s="24"/>
      <c r="D328" s="252"/>
      <c r="E328" s="265" t="s">
        <v>1324</v>
      </c>
      <c r="F328" s="24"/>
    </row>
    <row r="329" spans="2:7">
      <c r="B329" s="255"/>
      <c r="C329" s="24"/>
      <c r="D329" s="252"/>
      <c r="E329" s="265"/>
      <c r="F329" s="24"/>
      <c r="G329" s="22"/>
    </row>
    <row r="330" spans="2:7" ht="15.75" customHeight="1">
      <c r="B330" s="257" ph="1"/>
      <c r="C330" s="25" ph="1"/>
      <c r="D330" s="25" ph="1"/>
      <c r="E330" s="148" t="s">
        <v>1329</v>
      </c>
      <c r="F330" s="25" ph="1"/>
    </row>
    <row r="331" spans="2:7">
      <c r="B331" s="255" t="s">
        <v>1450</v>
      </c>
      <c r="C331" s="23" t="s">
        <v>433</v>
      </c>
      <c r="D331" s="252"/>
      <c r="E331" s="129" t="s">
        <v>833</v>
      </c>
      <c r="F331" s="24"/>
    </row>
    <row r="332" spans="2:7">
      <c r="B332" s="258"/>
      <c r="C332" s="24"/>
      <c r="D332" s="252"/>
      <c r="E332" s="258" t="s">
        <v>1451</v>
      </c>
      <c r="F332" s="24"/>
    </row>
    <row r="333" spans="2:7">
      <c r="B333" s="258"/>
      <c r="C333" s="24"/>
      <c r="D333" s="252"/>
      <c r="E333" s="64"/>
      <c r="F333" s="24"/>
    </row>
    <row r="334" spans="2:7">
      <c r="B334" s="258"/>
      <c r="C334" s="24"/>
      <c r="D334" s="252"/>
      <c r="E334" s="258" t="s">
        <v>1452</v>
      </c>
      <c r="F334" s="24"/>
    </row>
    <row r="335" spans="2:7">
      <c r="B335" s="258"/>
      <c r="C335" s="24"/>
      <c r="D335" s="252"/>
      <c r="E335" s="258"/>
      <c r="F335" s="24"/>
    </row>
    <row r="336" spans="2:7">
      <c r="B336" s="255"/>
      <c r="C336" s="24"/>
      <c r="D336" s="252"/>
      <c r="E336" s="261" t="s">
        <v>1432</v>
      </c>
      <c r="F336" s="24"/>
    </row>
    <row r="337" spans="2:7">
      <c r="B337" s="255"/>
      <c r="C337" s="24"/>
      <c r="D337" s="252"/>
      <c r="E337" s="265" t="s">
        <v>1443</v>
      </c>
      <c r="F337" s="24"/>
    </row>
    <row r="338" spans="2:7">
      <c r="B338" s="255"/>
      <c r="C338" s="24"/>
      <c r="D338" s="252"/>
      <c r="E338" s="382" t="s">
        <v>1444</v>
      </c>
      <c r="F338" s="24"/>
      <c r="G338" s="22"/>
    </row>
    <row r="339" spans="2:7">
      <c r="B339" s="255"/>
      <c r="C339" s="24"/>
      <c r="D339" s="252"/>
      <c r="E339" s="366"/>
      <c r="F339" s="24"/>
      <c r="G339" s="22"/>
    </row>
    <row r="340" spans="2:7">
      <c r="B340" s="255"/>
      <c r="C340" s="24"/>
      <c r="D340" s="252"/>
      <c r="E340" s="261" t="s">
        <v>1426</v>
      </c>
      <c r="F340" s="24"/>
    </row>
    <row r="341" spans="2:7">
      <c r="B341" s="255"/>
      <c r="C341" s="24"/>
      <c r="D341" s="252"/>
      <c r="E341" s="366" t="s">
        <v>1224</v>
      </c>
      <c r="F341" s="24"/>
      <c r="G341" s="22"/>
    </row>
    <row r="342" spans="2:7">
      <c r="B342" s="255"/>
      <c r="C342" s="24"/>
      <c r="D342" s="252"/>
      <c r="E342" s="265" t="s">
        <v>843</v>
      </c>
      <c r="F342" s="147" t="s">
        <v>814</v>
      </c>
      <c r="G342" s="22"/>
    </row>
    <row r="343" spans="2:7">
      <c r="B343" s="258"/>
      <c r="C343" s="24"/>
      <c r="D343" s="252"/>
      <c r="E343" s="258"/>
      <c r="F343" s="24"/>
    </row>
    <row r="344" spans="2:7">
      <c r="B344" s="255"/>
      <c r="C344" s="24"/>
      <c r="D344" s="252"/>
      <c r="E344" s="261" t="s">
        <v>1437</v>
      </c>
      <c r="F344" s="24"/>
    </row>
    <row r="345" spans="2:7">
      <c r="B345" s="255"/>
      <c r="C345" s="24"/>
      <c r="D345" s="252"/>
      <c r="E345" s="264" t="s">
        <v>1440</v>
      </c>
      <c r="F345" s="24"/>
      <c r="G345" s="22"/>
    </row>
    <row r="346" spans="2:7">
      <c r="B346" s="255"/>
      <c r="C346" s="24"/>
      <c r="D346" s="252"/>
      <c r="E346" s="366" t="s">
        <v>1438</v>
      </c>
      <c r="F346" s="24"/>
      <c r="G346" s="22"/>
    </row>
    <row r="347" spans="2:7">
      <c r="B347" s="255"/>
      <c r="C347" s="24"/>
      <c r="D347" s="252"/>
      <c r="E347" s="366"/>
      <c r="F347" s="24"/>
      <c r="G347" s="22"/>
    </row>
    <row r="348" spans="2:7">
      <c r="B348" s="255"/>
      <c r="C348" s="24"/>
      <c r="D348" s="252"/>
      <c r="E348" s="264" t="s">
        <v>1441</v>
      </c>
      <c r="F348" s="24"/>
      <c r="G348" s="22"/>
    </row>
    <row r="349" spans="2:7">
      <c r="B349" s="255"/>
      <c r="C349" s="24"/>
      <c r="D349" s="252"/>
      <c r="E349" s="366" t="s">
        <v>1325</v>
      </c>
      <c r="F349" s="24"/>
      <c r="G349" s="22"/>
    </row>
    <row r="350" spans="2:7" ht="54">
      <c r="B350" s="255"/>
      <c r="C350" s="24"/>
      <c r="D350" s="252"/>
      <c r="E350" s="265" t="s">
        <v>1447</v>
      </c>
      <c r="F350" s="24"/>
      <c r="G350" s="22"/>
    </row>
    <row r="351" spans="2:7">
      <c r="B351" s="255"/>
      <c r="C351" s="24"/>
      <c r="D351" s="252"/>
      <c r="E351" s="265"/>
      <c r="F351" s="24"/>
      <c r="G351" s="22"/>
    </row>
    <row r="352" spans="2:7">
      <c r="B352" s="255"/>
      <c r="C352" s="24"/>
      <c r="D352" s="252"/>
      <c r="E352" s="264" t="s">
        <v>1448</v>
      </c>
      <c r="F352" s="24"/>
      <c r="G352" s="22"/>
    </row>
    <row r="353" spans="2:7">
      <c r="B353" s="255"/>
      <c r="C353" s="24"/>
      <c r="D353" s="252"/>
      <c r="E353" s="264" t="s">
        <v>1439</v>
      </c>
      <c r="F353" s="24"/>
      <c r="G353" s="22"/>
    </row>
    <row r="354" spans="2:7">
      <c r="B354" s="255"/>
      <c r="C354" s="24"/>
      <c r="D354" s="252"/>
      <c r="E354" s="264"/>
      <c r="F354" s="24"/>
      <c r="G354" s="22"/>
    </row>
    <row r="355" spans="2:7">
      <c r="B355" s="255"/>
      <c r="C355" s="24"/>
      <c r="D355" s="252"/>
      <c r="E355" s="259" t="s">
        <v>1330</v>
      </c>
      <c r="F355" s="24"/>
    </row>
    <row r="356" spans="2:7">
      <c r="B356" s="255"/>
      <c r="C356" s="24"/>
      <c r="D356" s="252"/>
      <c r="E356" s="265" t="s">
        <v>1320</v>
      </c>
      <c r="F356" s="24"/>
    </row>
    <row r="357" spans="2:7">
      <c r="B357" s="255"/>
      <c r="C357" s="24"/>
      <c r="D357" s="252"/>
      <c r="E357" s="265" t="s">
        <v>1321</v>
      </c>
      <c r="F357" s="24"/>
    </row>
    <row r="358" spans="2:7">
      <c r="B358" s="255"/>
      <c r="C358" s="24"/>
      <c r="D358" s="252"/>
      <c r="E358" s="265" t="s">
        <v>1322</v>
      </c>
      <c r="F358" s="24"/>
    </row>
    <row r="359" spans="2:7">
      <c r="B359" s="255"/>
      <c r="C359" s="24"/>
      <c r="D359" s="252"/>
      <c r="E359" s="383" t="s">
        <v>1445</v>
      </c>
      <c r="F359" s="24"/>
    </row>
    <row r="360" spans="2:7">
      <c r="B360" s="255"/>
      <c r="C360" s="24"/>
      <c r="D360" s="252"/>
      <c r="E360" s="265" t="s">
        <v>1323</v>
      </c>
      <c r="F360" s="24"/>
    </row>
    <row r="361" spans="2:7">
      <c r="B361" s="255"/>
      <c r="C361" s="24"/>
      <c r="D361" s="252"/>
      <c r="E361" s="265" t="s">
        <v>1324</v>
      </c>
      <c r="F361" s="24"/>
    </row>
    <row r="362" spans="2:7">
      <c r="B362" s="255"/>
      <c r="C362" s="24"/>
      <c r="D362" s="252"/>
      <c r="E362" s="265"/>
      <c r="F362" s="24"/>
      <c r="G362" s="22"/>
    </row>
    <row r="363" spans="2:7" ht="15.75" customHeight="1">
      <c r="B363" s="257" ph="1"/>
      <c r="C363" s="25" ph="1"/>
      <c r="D363" s="25" ph="1"/>
      <c r="E363" s="148" t="s">
        <v>1329</v>
      </c>
      <c r="F363" s="25" ph="1"/>
    </row>
    <row r="365" spans="2:7" s="18" customFormat="1">
      <c r="B365" s="18" t="s">
        <v>1</v>
      </c>
    </row>
    <row r="366" spans="2:7" s="18" customFormat="1">
      <c r="B366" s="100" t="s">
        <v>44</v>
      </c>
    </row>
    <row r="367" spans="2:7">
      <c r="B367" s="100" t="s">
        <v>45</v>
      </c>
    </row>
    <row r="368" spans="2:7">
      <c r="B368" s="100" t="s">
        <v>46</v>
      </c>
    </row>
    <row r="369" spans="2:16">
      <c r="B369" s="100" t="s">
        <v>47</v>
      </c>
    </row>
    <row r="370" spans="2:16">
      <c r="B370" s="100" t="s">
        <v>48</v>
      </c>
    </row>
    <row r="371" spans="2:16">
      <c r="B371" s="100" t="s">
        <v>49</v>
      </c>
    </row>
    <row r="372" spans="2:16">
      <c r="B372" s="100" t="s">
        <v>53</v>
      </c>
    </row>
    <row r="373" spans="2:16">
      <c r="B373" s="26" t="s">
        <v>578</v>
      </c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</row>
    <row r="374" spans="2:16">
      <c r="B374" s="27" t="s">
        <v>579</v>
      </c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</row>
    <row r="375" spans="2:16">
      <c r="B375" s="27" t="s">
        <v>580</v>
      </c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</row>
    <row r="376" spans="2:16">
      <c r="B376" s="27" t="s">
        <v>581</v>
      </c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</row>
    <row r="377" spans="2:16">
      <c r="B377" s="27" t="s">
        <v>582</v>
      </c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</row>
    <row r="378" spans="2:16">
      <c r="B378" s="27" t="s">
        <v>583</v>
      </c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</row>
    <row r="379" spans="2:16">
      <c r="B379" s="27" t="s">
        <v>584</v>
      </c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2:16">
      <c r="B380" s="100" t="s">
        <v>52</v>
      </c>
    </row>
    <row r="381" spans="2:16">
      <c r="B381" s="100" t="s">
        <v>43</v>
      </c>
    </row>
    <row r="382" spans="2:16">
      <c r="B382" s="100" t="s">
        <v>51</v>
      </c>
    </row>
    <row r="383" spans="2:16">
      <c r="B383" s="100" t="s">
        <v>50</v>
      </c>
    </row>
    <row r="384" spans="2:16">
      <c r="B384" s="100" t="s">
        <v>68</v>
      </c>
    </row>
    <row r="385" spans="2:4">
      <c r="B385" s="100" t="s">
        <v>590</v>
      </c>
    </row>
    <row r="386" spans="2:4">
      <c r="B386" s="100" t="s">
        <v>585</v>
      </c>
      <c r="D386" s="28"/>
    </row>
    <row r="387" spans="2:4">
      <c r="C387" s="100" t="s">
        <v>41</v>
      </c>
    </row>
    <row r="388" spans="2:4">
      <c r="C388" s="100" t="s">
        <v>42</v>
      </c>
    </row>
    <row r="408" spans="2:6" ht="22.5">
      <c r="B408" s="100" ph="1"/>
      <c r="C408" s="100" ph="1"/>
      <c r="D408" s="100" ph="1"/>
      <c r="F408" s="100" ph="1"/>
    </row>
    <row r="429" spans="2:6" ht="22.5">
      <c r="B429" s="100" ph="1"/>
      <c r="C429" s="100" ph="1"/>
      <c r="D429" s="100" ph="1"/>
      <c r="F429" s="100" ph="1"/>
    </row>
    <row r="431" spans="2:6" ht="22.5">
      <c r="B431" s="100" ph="1"/>
      <c r="C431" s="100" ph="1"/>
      <c r="D431" s="100" ph="1"/>
      <c r="F431" s="100" ph="1"/>
    </row>
    <row r="452" spans="2:6" ht="22.5">
      <c r="B452" s="100" ph="1"/>
      <c r="C452" s="100" ph="1"/>
      <c r="D452" s="100" ph="1"/>
      <c r="F452" s="100" ph="1"/>
    </row>
  </sheetData>
  <phoneticPr fontId="6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2"/>
  <sheetViews>
    <sheetView topLeftCell="A384" workbookViewId="0">
      <selection activeCell="L61" sqref="L61"/>
    </sheetView>
  </sheetViews>
  <sheetFormatPr defaultRowHeight="16.5"/>
  <cols>
    <col min="1" max="2" width="8.88671875" style="16" customWidth="1"/>
    <col min="3" max="16384" width="8.88671875" style="16"/>
  </cols>
  <sheetData>
    <row r="1" spans="1:11">
      <c r="A1" s="378" t="s">
        <v>1316</v>
      </c>
    </row>
    <row r="2" spans="1:11">
      <c r="A2" s="16" t="s">
        <v>849</v>
      </c>
    </row>
    <row r="3" spans="1:11">
      <c r="D3" s="16" t="s">
        <v>1242</v>
      </c>
      <c r="I3" s="16" t="s">
        <v>1243</v>
      </c>
    </row>
    <row r="4" spans="1:11">
      <c r="D4" s="380" t="s">
        <v>1295</v>
      </c>
      <c r="E4" s="16" t="s">
        <v>1244</v>
      </c>
      <c r="I4" s="380" t="s">
        <v>1307</v>
      </c>
      <c r="J4" s="16" t="s">
        <v>1245</v>
      </c>
      <c r="K4" s="380"/>
    </row>
    <row r="5" spans="1:11">
      <c r="D5" s="380" t="s">
        <v>1296</v>
      </c>
      <c r="E5" s="16" t="s">
        <v>1246</v>
      </c>
      <c r="I5" s="380" t="s">
        <v>1308</v>
      </c>
      <c r="J5" s="380" t="s">
        <v>1247</v>
      </c>
    </row>
    <row r="6" spans="1:11">
      <c r="D6" s="16" t="s">
        <v>1248</v>
      </c>
      <c r="E6" s="16" t="s">
        <v>1249</v>
      </c>
      <c r="I6" s="380" t="s">
        <v>1309</v>
      </c>
      <c r="J6" s="16" t="s">
        <v>1250</v>
      </c>
    </row>
    <row r="7" spans="1:11">
      <c r="D7" s="380" t="s">
        <v>1297</v>
      </c>
      <c r="E7" s="16" t="s">
        <v>1251</v>
      </c>
      <c r="I7" s="380" t="s">
        <v>1310</v>
      </c>
      <c r="J7" s="16" t="s">
        <v>1252</v>
      </c>
    </row>
    <row r="8" spans="1:11">
      <c r="D8" s="380" t="s">
        <v>1298</v>
      </c>
      <c r="E8" s="16" t="s">
        <v>1253</v>
      </c>
      <c r="I8" s="380" t="s">
        <v>1311</v>
      </c>
      <c r="J8" s="16" t="s">
        <v>1254</v>
      </c>
    </row>
    <row r="9" spans="1:11">
      <c r="D9" s="380" t="s">
        <v>1299</v>
      </c>
      <c r="E9" s="16" t="s">
        <v>1255</v>
      </c>
      <c r="I9" s="380" t="s">
        <v>1312</v>
      </c>
      <c r="J9" s="16" t="s">
        <v>1256</v>
      </c>
    </row>
    <row r="10" spans="1:11">
      <c r="D10" s="380" t="s">
        <v>1300</v>
      </c>
      <c r="E10" s="16" t="s">
        <v>1257</v>
      </c>
      <c r="I10" s="380" t="s">
        <v>1313</v>
      </c>
      <c r="J10" s="16" t="s">
        <v>1258</v>
      </c>
    </row>
    <row r="11" spans="1:11">
      <c r="D11" s="380" t="s">
        <v>1301</v>
      </c>
      <c r="E11" s="16" t="s">
        <v>1259</v>
      </c>
      <c r="I11" s="380" t="s">
        <v>1314</v>
      </c>
      <c r="J11" s="16" t="s">
        <v>1260</v>
      </c>
    </row>
    <row r="12" spans="1:11">
      <c r="D12" s="380" t="s">
        <v>1302</v>
      </c>
      <c r="E12" s="16" t="s">
        <v>1261</v>
      </c>
      <c r="I12" s="380" t="s">
        <v>1315</v>
      </c>
      <c r="J12" s="16" t="s">
        <v>1262</v>
      </c>
    </row>
    <row r="13" spans="1:11">
      <c r="D13" s="380" t="s">
        <v>1303</v>
      </c>
      <c r="E13" s="16" t="s">
        <v>1263</v>
      </c>
    </row>
    <row r="14" spans="1:11">
      <c r="D14" s="380" t="s">
        <v>1304</v>
      </c>
      <c r="E14" s="16" t="s">
        <v>1264</v>
      </c>
    </row>
    <row r="15" spans="1:11">
      <c r="D15" s="380" t="s">
        <v>1305</v>
      </c>
      <c r="E15" s="16" t="s">
        <v>1265</v>
      </c>
    </row>
    <row r="16" spans="1:11">
      <c r="D16" s="380" t="s">
        <v>1306</v>
      </c>
      <c r="E16" s="16" t="s">
        <v>1266</v>
      </c>
    </row>
    <row r="17" spans="3:8">
      <c r="C17" s="16" t="s">
        <v>854</v>
      </c>
    </row>
    <row r="18" spans="3:8">
      <c r="C18" s="16" t="s">
        <v>1267</v>
      </c>
    </row>
    <row r="19" spans="3:8">
      <c r="C19" s="16" t="s">
        <v>1268</v>
      </c>
      <c r="D19" s="16" t="s">
        <v>1269</v>
      </c>
    </row>
    <row r="20" spans="3:8">
      <c r="C20" s="16" t="s">
        <v>1270</v>
      </c>
      <c r="E20" s="16" t="s">
        <v>1271</v>
      </c>
    </row>
    <row r="21" spans="3:8">
      <c r="C21" s="16" t="s">
        <v>1272</v>
      </c>
      <c r="E21" s="16" t="s">
        <v>1273</v>
      </c>
    </row>
    <row r="22" spans="3:8">
      <c r="C22" s="16" t="s">
        <v>1274</v>
      </c>
      <c r="D22" s="16" t="s">
        <v>1275</v>
      </c>
    </row>
    <row r="24" spans="3:8">
      <c r="C24" s="16" t="s">
        <v>1276</v>
      </c>
    </row>
    <row r="26" spans="3:8">
      <c r="C26" s="16" t="s">
        <v>1277</v>
      </c>
    </row>
    <row r="27" spans="3:8">
      <c r="D27" s="16" t="s">
        <v>1278</v>
      </c>
      <c r="E27" s="16" t="s">
        <v>1279</v>
      </c>
    </row>
    <row r="28" spans="3:8">
      <c r="E28" s="16" t="s">
        <v>1280</v>
      </c>
      <c r="F28" s="16" t="s">
        <v>1281</v>
      </c>
    </row>
    <row r="29" spans="3:8">
      <c r="D29" s="16" t="s">
        <v>949</v>
      </c>
    </row>
    <row r="30" spans="3:8">
      <c r="E30" s="16" t="s">
        <v>1282</v>
      </c>
      <c r="F30" s="16" t="s">
        <v>1283</v>
      </c>
    </row>
    <row r="31" spans="3:8">
      <c r="F31" s="16" t="s">
        <v>1284</v>
      </c>
    </row>
    <row r="32" spans="3:8">
      <c r="G32" s="16" t="s">
        <v>1280</v>
      </c>
      <c r="H32" s="16" t="s">
        <v>1281</v>
      </c>
    </row>
    <row r="33" spans="3:9">
      <c r="F33" s="16" t="s">
        <v>949</v>
      </c>
    </row>
    <row r="35" spans="3:9">
      <c r="G35" s="16" t="s">
        <v>918</v>
      </c>
    </row>
    <row r="37" spans="3:9">
      <c r="G37" s="16" t="s">
        <v>1285</v>
      </c>
    </row>
    <row r="38" spans="3:9">
      <c r="H38" s="16" t="s">
        <v>1286</v>
      </c>
      <c r="I38" s="16" t="s">
        <v>1287</v>
      </c>
    </row>
    <row r="39" spans="3:9">
      <c r="G39" s="16" t="s">
        <v>949</v>
      </c>
    </row>
    <row r="40" spans="3:9">
      <c r="H40" s="16" t="s">
        <v>1288</v>
      </c>
      <c r="I40" s="16" t="s">
        <v>1289</v>
      </c>
    </row>
    <row r="41" spans="3:9">
      <c r="G41" s="16" t="s">
        <v>908</v>
      </c>
    </row>
    <row r="42" spans="3:9">
      <c r="G42" s="16" t="s">
        <v>1290</v>
      </c>
    </row>
    <row r="43" spans="3:9">
      <c r="F43" s="16" t="s">
        <v>908</v>
      </c>
    </row>
    <row r="44" spans="3:9">
      <c r="E44" s="16" t="s">
        <v>949</v>
      </c>
      <c r="F44" s="16" t="s">
        <v>1291</v>
      </c>
    </row>
    <row r="45" spans="3:9">
      <c r="F45" s="16" t="s">
        <v>1288</v>
      </c>
      <c r="G45" s="16" t="s">
        <v>1289</v>
      </c>
    </row>
    <row r="46" spans="3:9">
      <c r="E46" s="16" t="s">
        <v>908</v>
      </c>
    </row>
    <row r="47" spans="3:9">
      <c r="D47" s="16" t="s">
        <v>908</v>
      </c>
    </row>
    <row r="48" spans="3:9">
      <c r="C48" s="16" t="s">
        <v>1292</v>
      </c>
    </row>
    <row r="49" spans="1:5">
      <c r="E49" s="16" t="s">
        <v>1293</v>
      </c>
    </row>
    <row r="50" spans="1:5">
      <c r="D50" s="16" t="s">
        <v>1286</v>
      </c>
      <c r="E50" s="16" t="s">
        <v>1294</v>
      </c>
    </row>
    <row r="51" spans="1:5">
      <c r="C51" s="16" t="s">
        <v>908</v>
      </c>
    </row>
    <row r="53" spans="1:5">
      <c r="A53" s="378" t="s">
        <v>1241</v>
      </c>
    </row>
    <row r="55" spans="1:5">
      <c r="A55" s="16" t="s">
        <v>847</v>
      </c>
    </row>
    <row r="56" spans="1:5">
      <c r="A56" s="16" t="s">
        <v>848</v>
      </c>
    </row>
    <row r="58" spans="1:5">
      <c r="A58" s="16" t="s">
        <v>849</v>
      </c>
    </row>
    <row r="59" spans="1:5">
      <c r="A59" s="16" t="s">
        <v>850</v>
      </c>
    </row>
    <row r="60" spans="1:5">
      <c r="A60" s="16" t="s">
        <v>851</v>
      </c>
    </row>
    <row r="61" spans="1:5">
      <c r="A61" s="16" t="s">
        <v>852</v>
      </c>
    </row>
    <row r="62" spans="1:5">
      <c r="A62" s="16" t="s">
        <v>853</v>
      </c>
    </row>
    <row r="63" spans="1:5">
      <c r="A63" s="16" t="s">
        <v>854</v>
      </c>
    </row>
    <row r="64" spans="1:5">
      <c r="A64" s="16" t="s">
        <v>855</v>
      </c>
    </row>
    <row r="65" spans="1:2">
      <c r="A65" s="16" t="s">
        <v>856</v>
      </c>
    </row>
    <row r="66" spans="1:2">
      <c r="A66" s="16" t="s">
        <v>857</v>
      </c>
    </row>
    <row r="67" spans="1:2">
      <c r="A67" s="16" t="s">
        <v>858</v>
      </c>
    </row>
    <row r="68" spans="1:2">
      <c r="A68" s="16" t="s">
        <v>859</v>
      </c>
    </row>
    <row r="69" spans="1:2">
      <c r="B69" s="16" t="s">
        <v>860</v>
      </c>
    </row>
    <row r="70" spans="1:2">
      <c r="B70" s="16" t="s">
        <v>861</v>
      </c>
    </row>
    <row r="72" spans="1:2">
      <c r="B72" s="16" t="s">
        <v>862</v>
      </c>
    </row>
    <row r="73" spans="1:2">
      <c r="B73" s="16" t="s">
        <v>863</v>
      </c>
    </row>
    <row r="75" spans="1:2">
      <c r="B75" s="16" t="s">
        <v>864</v>
      </c>
    </row>
    <row r="76" spans="1:2">
      <c r="B76" s="16" t="s">
        <v>865</v>
      </c>
    </row>
    <row r="77" spans="1:2">
      <c r="B77" s="16" t="s">
        <v>866</v>
      </c>
    </row>
    <row r="78" spans="1:2">
      <c r="B78" s="16" t="s">
        <v>867</v>
      </c>
    </row>
    <row r="79" spans="1:2">
      <c r="B79" s="16" t="s">
        <v>868</v>
      </c>
    </row>
    <row r="80" spans="1:2">
      <c r="B80" s="16" t="s">
        <v>869</v>
      </c>
    </row>
    <row r="82" spans="2:2">
      <c r="B82" s="16" t="s">
        <v>870</v>
      </c>
    </row>
    <row r="83" spans="2:2">
      <c r="B83" s="16" t="s">
        <v>871</v>
      </c>
    </row>
    <row r="84" spans="2:2">
      <c r="B84" s="16" t="s">
        <v>872</v>
      </c>
    </row>
    <row r="85" spans="2:2">
      <c r="B85" s="16" t="s">
        <v>873</v>
      </c>
    </row>
    <row r="86" spans="2:2">
      <c r="B86" s="16" t="s">
        <v>874</v>
      </c>
    </row>
    <row r="87" spans="2:2">
      <c r="B87" s="16" t="s">
        <v>875</v>
      </c>
    </row>
    <row r="89" spans="2:2">
      <c r="B89" s="16" t="s">
        <v>876</v>
      </c>
    </row>
    <row r="90" spans="2:2">
      <c r="B90" s="16" t="s">
        <v>877</v>
      </c>
    </row>
    <row r="92" spans="2:2">
      <c r="B92" s="16" t="s">
        <v>878</v>
      </c>
    </row>
    <row r="93" spans="2:2">
      <c r="B93" s="16" t="s">
        <v>879</v>
      </c>
    </row>
    <row r="95" spans="2:2">
      <c r="B95" s="16" t="s">
        <v>880</v>
      </c>
    </row>
    <row r="96" spans="2:2">
      <c r="B96" s="16" t="s">
        <v>881</v>
      </c>
    </row>
    <row r="97" spans="2:2">
      <c r="B97" s="16" t="s">
        <v>882</v>
      </c>
    </row>
    <row r="98" spans="2:2">
      <c r="B98" s="16" t="s">
        <v>883</v>
      </c>
    </row>
    <row r="99" spans="2:2">
      <c r="B99" s="16" t="s">
        <v>884</v>
      </c>
    </row>
    <row r="100" spans="2:2">
      <c r="B100" s="16" t="s">
        <v>885</v>
      </c>
    </row>
    <row r="101" spans="2:2">
      <c r="B101" s="16" t="s">
        <v>886</v>
      </c>
    </row>
    <row r="102" spans="2:2">
      <c r="B102" s="16" t="s">
        <v>887</v>
      </c>
    </row>
    <row r="103" spans="2:2">
      <c r="B103" s="16" t="s">
        <v>888</v>
      </c>
    </row>
    <row r="104" spans="2:2">
      <c r="B104" s="16" t="s">
        <v>889</v>
      </c>
    </row>
    <row r="105" spans="2:2">
      <c r="B105" s="16" t="s">
        <v>890</v>
      </c>
    </row>
    <row r="107" spans="2:2">
      <c r="B107" s="16" t="s">
        <v>891</v>
      </c>
    </row>
    <row r="108" spans="2:2">
      <c r="B108" s="16" t="s">
        <v>892</v>
      </c>
    </row>
    <row r="109" spans="2:2">
      <c r="B109" s="16" t="s">
        <v>893</v>
      </c>
    </row>
    <row r="110" spans="2:2">
      <c r="B110" s="16" t="s">
        <v>894</v>
      </c>
    </row>
    <row r="111" spans="2:2">
      <c r="B111" s="16" t="s">
        <v>895</v>
      </c>
    </row>
    <row r="112" spans="2:2">
      <c r="B112" s="16" t="s">
        <v>896</v>
      </c>
    </row>
    <row r="113" spans="2:5">
      <c r="B113" s="16" t="s">
        <v>897</v>
      </c>
    </row>
    <row r="114" spans="2:5">
      <c r="B114" s="16" t="s">
        <v>898</v>
      </c>
    </row>
    <row r="115" spans="2:5">
      <c r="B115" s="16" t="s">
        <v>899</v>
      </c>
    </row>
    <row r="117" spans="2:5">
      <c r="B117" s="16" t="s">
        <v>900</v>
      </c>
    </row>
    <row r="118" spans="2:5">
      <c r="B118" s="16" t="s">
        <v>901</v>
      </c>
    </row>
    <row r="120" spans="2:5">
      <c r="B120" s="16" t="s">
        <v>902</v>
      </c>
    </row>
    <row r="121" spans="2:5">
      <c r="B121" s="16" t="s">
        <v>903</v>
      </c>
    </row>
    <row r="123" spans="2:5">
      <c r="C123" s="16" t="s">
        <v>904</v>
      </c>
    </row>
    <row r="126" spans="2:5">
      <c r="D126" s="16" t="s">
        <v>905</v>
      </c>
    </row>
    <row r="127" spans="2:5">
      <c r="D127" s="16" t="s">
        <v>906</v>
      </c>
    </row>
    <row r="128" spans="2:5">
      <c r="E128" s="16" t="s">
        <v>907</v>
      </c>
    </row>
    <row r="129" spans="4:6">
      <c r="D129" s="16" t="s">
        <v>908</v>
      </c>
    </row>
    <row r="131" spans="4:6">
      <c r="D131" s="16" t="s">
        <v>909</v>
      </c>
    </row>
    <row r="132" spans="4:6">
      <c r="D132" s="16" t="s">
        <v>910</v>
      </c>
    </row>
    <row r="133" spans="4:6">
      <c r="D133" s="16" t="s">
        <v>911</v>
      </c>
    </row>
    <row r="134" spans="4:6">
      <c r="E134" s="16" t="s">
        <v>912</v>
      </c>
    </row>
    <row r="135" spans="4:6">
      <c r="E135" s="16" t="s">
        <v>913</v>
      </c>
    </row>
    <row r="136" spans="4:6">
      <c r="F136" s="16" t="s">
        <v>914</v>
      </c>
    </row>
    <row r="137" spans="4:6">
      <c r="F137" s="16" t="s">
        <v>915</v>
      </c>
    </row>
    <row r="138" spans="4:6">
      <c r="E138" s="16" t="s">
        <v>908</v>
      </c>
    </row>
    <row r="139" spans="4:6">
      <c r="D139" s="16" t="s">
        <v>916</v>
      </c>
    </row>
    <row r="141" spans="4:6">
      <c r="D141" s="16" t="s">
        <v>917</v>
      </c>
    </row>
    <row r="142" spans="4:6">
      <c r="D142" s="16" t="s">
        <v>918</v>
      </c>
    </row>
    <row r="145" spans="5:6">
      <c r="E145" s="16" t="s">
        <v>919</v>
      </c>
    </row>
    <row r="146" spans="5:6">
      <c r="E146" s="16" t="s">
        <v>920</v>
      </c>
    </row>
    <row r="148" spans="5:6">
      <c r="E148" s="16" t="s">
        <v>921</v>
      </c>
    </row>
    <row r="150" spans="5:6">
      <c r="E150" s="16" t="s">
        <v>922</v>
      </c>
    </row>
    <row r="151" spans="5:6">
      <c r="E151" s="16" t="s">
        <v>911</v>
      </c>
    </row>
    <row r="152" spans="5:6">
      <c r="E152" s="16" t="s">
        <v>923</v>
      </c>
    </row>
    <row r="153" spans="5:6">
      <c r="F153" s="16" t="s">
        <v>924</v>
      </c>
    </row>
    <row r="154" spans="5:6">
      <c r="F154" s="16" t="s">
        <v>925</v>
      </c>
    </row>
    <row r="155" spans="5:6">
      <c r="F155" s="16" t="s">
        <v>926</v>
      </c>
    </row>
    <row r="157" spans="5:6">
      <c r="F157" s="16" t="s">
        <v>927</v>
      </c>
    </row>
    <row r="158" spans="5:6">
      <c r="F158" s="16" t="s">
        <v>928</v>
      </c>
    </row>
    <row r="160" spans="5:6">
      <c r="F160" s="16" t="s">
        <v>929</v>
      </c>
    </row>
    <row r="161" spans="6:9">
      <c r="G161" s="16" t="s">
        <v>930</v>
      </c>
    </row>
    <row r="162" spans="6:9">
      <c r="F162" s="16" t="s">
        <v>908</v>
      </c>
    </row>
    <row r="165" spans="6:9">
      <c r="F165" s="16" t="s">
        <v>931</v>
      </c>
    </row>
    <row r="167" spans="6:9">
      <c r="G167" s="16" t="s">
        <v>932</v>
      </c>
    </row>
    <row r="169" spans="6:9">
      <c r="H169" s="16" t="s">
        <v>933</v>
      </c>
    </row>
    <row r="170" spans="6:9">
      <c r="I170" s="16" t="s">
        <v>934</v>
      </c>
    </row>
    <row r="171" spans="6:9">
      <c r="H171" s="16" t="s">
        <v>935</v>
      </c>
    </row>
    <row r="172" spans="6:9">
      <c r="I172" s="16" t="s">
        <v>936</v>
      </c>
    </row>
    <row r="173" spans="6:9">
      <c r="H173" s="16" t="s">
        <v>908</v>
      </c>
    </row>
    <row r="175" spans="6:9">
      <c r="H175" s="16" t="s">
        <v>937</v>
      </c>
    </row>
    <row r="176" spans="6:9">
      <c r="I176" s="16" t="s">
        <v>938</v>
      </c>
    </row>
    <row r="177" spans="8:9">
      <c r="H177" s="16" t="s">
        <v>939</v>
      </c>
    </row>
    <row r="178" spans="8:9">
      <c r="I178" s="16" t="s">
        <v>940</v>
      </c>
    </row>
    <row r="179" spans="8:9">
      <c r="H179" s="16" t="s">
        <v>908</v>
      </c>
    </row>
    <row r="181" spans="8:9">
      <c r="H181" s="16" t="s">
        <v>941</v>
      </c>
    </row>
    <row r="183" spans="8:9">
      <c r="H183" s="16" t="s">
        <v>942</v>
      </c>
    </row>
    <row r="185" spans="8:9">
      <c r="H185" s="16" t="s">
        <v>943</v>
      </c>
    </row>
    <row r="186" spans="8:9">
      <c r="I186" s="16" t="s">
        <v>944</v>
      </c>
    </row>
    <row r="187" spans="8:9">
      <c r="H187" s="16" t="s">
        <v>908</v>
      </c>
    </row>
    <row r="189" spans="8:9">
      <c r="H189" s="16" t="s">
        <v>945</v>
      </c>
    </row>
    <row r="190" spans="8:9">
      <c r="H190" s="16" t="s">
        <v>946</v>
      </c>
    </row>
    <row r="192" spans="8:9">
      <c r="I192" s="16" t="s">
        <v>947</v>
      </c>
    </row>
    <row r="194" spans="8:10">
      <c r="J194" s="16" t="s">
        <v>948</v>
      </c>
    </row>
    <row r="196" spans="8:10">
      <c r="I196" s="16" t="s">
        <v>949</v>
      </c>
    </row>
    <row r="197" spans="8:10">
      <c r="J197" s="16" t="s">
        <v>950</v>
      </c>
    </row>
    <row r="198" spans="8:10">
      <c r="I198" s="16" t="s">
        <v>908</v>
      </c>
    </row>
    <row r="200" spans="8:10">
      <c r="H200" s="16" t="s">
        <v>951</v>
      </c>
    </row>
    <row r="202" spans="8:10">
      <c r="I202" s="16" t="s">
        <v>952</v>
      </c>
    </row>
    <row r="203" spans="8:10">
      <c r="J203" s="16" t="s">
        <v>953</v>
      </c>
    </row>
    <row r="204" spans="8:10">
      <c r="I204" s="16" t="s">
        <v>949</v>
      </c>
    </row>
    <row r="205" spans="8:10">
      <c r="J205" s="16" t="s">
        <v>954</v>
      </c>
    </row>
    <row r="206" spans="8:10">
      <c r="I206" s="16" t="s">
        <v>908</v>
      </c>
    </row>
    <row r="208" spans="8:10">
      <c r="H208" s="16" t="s">
        <v>955</v>
      </c>
    </row>
    <row r="210" spans="8:10">
      <c r="I210" s="16" t="s">
        <v>956</v>
      </c>
    </row>
    <row r="211" spans="8:10">
      <c r="J211" s="16" t="s">
        <v>957</v>
      </c>
    </row>
    <row r="212" spans="8:10">
      <c r="I212" s="16" t="s">
        <v>908</v>
      </c>
    </row>
    <row r="214" spans="8:10">
      <c r="H214" s="16" t="s">
        <v>949</v>
      </c>
    </row>
    <row r="215" spans="8:10">
      <c r="I215" s="16" t="s">
        <v>958</v>
      </c>
    </row>
    <row r="216" spans="8:10">
      <c r="H216" s="16" t="s">
        <v>908</v>
      </c>
    </row>
    <row r="217" spans="8:10">
      <c r="H217" s="16" t="s">
        <v>959</v>
      </c>
    </row>
    <row r="218" spans="8:10">
      <c r="H218" s="16" t="s">
        <v>960</v>
      </c>
    </row>
    <row r="220" spans="8:10">
      <c r="I220" s="16" t="s">
        <v>961</v>
      </c>
    </row>
    <row r="222" spans="8:10">
      <c r="J222" s="16" t="s">
        <v>962</v>
      </c>
    </row>
    <row r="224" spans="8:10">
      <c r="I224" s="16" t="s">
        <v>949</v>
      </c>
    </row>
    <row r="225" spans="8:10">
      <c r="J225" s="16" t="s">
        <v>963</v>
      </c>
    </row>
    <row r="226" spans="8:10">
      <c r="I226" s="16" t="s">
        <v>908</v>
      </c>
    </row>
    <row r="228" spans="8:10">
      <c r="H228" s="16" t="s">
        <v>964</v>
      </c>
    </row>
    <row r="230" spans="8:10">
      <c r="I230" s="16" t="s">
        <v>965</v>
      </c>
    </row>
    <row r="231" spans="8:10">
      <c r="J231" s="16" t="s">
        <v>966</v>
      </c>
    </row>
    <row r="232" spans="8:10">
      <c r="I232" s="16" t="s">
        <v>949</v>
      </c>
    </row>
    <row r="233" spans="8:10">
      <c r="J233" s="16" t="s">
        <v>967</v>
      </c>
    </row>
    <row r="234" spans="8:10">
      <c r="I234" s="16" t="s">
        <v>908</v>
      </c>
    </row>
    <row r="236" spans="8:10">
      <c r="H236" s="16" t="s">
        <v>968</v>
      </c>
    </row>
    <row r="238" spans="8:10">
      <c r="I238" s="16" t="s">
        <v>969</v>
      </c>
    </row>
    <row r="239" spans="8:10">
      <c r="J239" s="16" t="s">
        <v>970</v>
      </c>
    </row>
    <row r="240" spans="8:10">
      <c r="I240" s="16" t="s">
        <v>908</v>
      </c>
    </row>
    <row r="242" spans="8:9">
      <c r="H242" s="16" t="s">
        <v>949</v>
      </c>
    </row>
    <row r="243" spans="8:9">
      <c r="I243" s="16" t="s">
        <v>971</v>
      </c>
    </row>
    <row r="244" spans="8:9">
      <c r="H244" s="16" t="s">
        <v>908</v>
      </c>
    </row>
    <row r="246" spans="8:9">
      <c r="H246" s="16" t="s">
        <v>972</v>
      </c>
    </row>
    <row r="247" spans="8:9">
      <c r="H247" s="16" t="s">
        <v>973</v>
      </c>
    </row>
    <row r="249" spans="8:9">
      <c r="H249" s="16" t="s">
        <v>974</v>
      </c>
    </row>
    <row r="250" spans="8:9">
      <c r="I250" s="16" t="s">
        <v>975</v>
      </c>
    </row>
    <row r="251" spans="8:9">
      <c r="H251" s="16" t="s">
        <v>908</v>
      </c>
    </row>
    <row r="253" spans="8:9">
      <c r="H253" s="16" t="s">
        <v>976</v>
      </c>
    </row>
    <row r="254" spans="8:9">
      <c r="I254" s="16" t="s">
        <v>977</v>
      </c>
    </row>
    <row r="255" spans="8:9">
      <c r="H255" s="16" t="s">
        <v>908</v>
      </c>
    </row>
    <row r="257" spans="8:8">
      <c r="H257" s="16" t="s">
        <v>978</v>
      </c>
    </row>
    <row r="258" spans="8:8">
      <c r="H258" s="16" t="s">
        <v>979</v>
      </c>
    </row>
    <row r="260" spans="8:8">
      <c r="H260" s="16" t="s">
        <v>980</v>
      </c>
    </row>
    <row r="261" spans="8:8">
      <c r="H261" s="16" t="s">
        <v>981</v>
      </c>
    </row>
    <row r="263" spans="8:8">
      <c r="H263" s="16" t="s">
        <v>982</v>
      </c>
    </row>
    <row r="265" spans="8:8">
      <c r="H265" s="16" t="s">
        <v>983</v>
      </c>
    </row>
    <row r="267" spans="8:8">
      <c r="H267" s="16" t="s">
        <v>984</v>
      </c>
    </row>
    <row r="268" spans="8:8">
      <c r="H268" s="16" t="s">
        <v>985</v>
      </c>
    </row>
    <row r="269" spans="8:8">
      <c r="H269" s="16" t="s">
        <v>986</v>
      </c>
    </row>
    <row r="270" spans="8:8">
      <c r="H270" s="16" t="s">
        <v>987</v>
      </c>
    </row>
    <row r="271" spans="8:8">
      <c r="H271" s="16" t="s">
        <v>988</v>
      </c>
    </row>
    <row r="272" spans="8:8">
      <c r="H272" s="16" t="s">
        <v>989</v>
      </c>
    </row>
    <row r="274" spans="8:9">
      <c r="H274" s="16" t="s">
        <v>990</v>
      </c>
    </row>
    <row r="275" spans="8:9">
      <c r="H275" s="16" t="s">
        <v>849</v>
      </c>
    </row>
    <row r="276" spans="8:9">
      <c r="H276" s="16" t="s">
        <v>991</v>
      </c>
    </row>
    <row r="277" spans="8:9">
      <c r="H277" s="16" t="s">
        <v>992</v>
      </c>
    </row>
    <row r="278" spans="8:9">
      <c r="I278" s="16" t="s">
        <v>993</v>
      </c>
    </row>
    <row r="279" spans="8:9">
      <c r="I279" s="16" t="s">
        <v>915</v>
      </c>
    </row>
    <row r="280" spans="8:9">
      <c r="H280" s="16" t="s">
        <v>908</v>
      </c>
    </row>
    <row r="281" spans="8:9">
      <c r="H281" s="16" t="s">
        <v>854</v>
      </c>
    </row>
    <row r="282" spans="8:9">
      <c r="H282" s="16" t="s">
        <v>994</v>
      </c>
    </row>
    <row r="283" spans="8:9">
      <c r="H283" s="16" t="s">
        <v>995</v>
      </c>
    </row>
    <row r="284" spans="8:9">
      <c r="I284" s="16" t="s">
        <v>993</v>
      </c>
    </row>
    <row r="285" spans="8:9">
      <c r="I285" s="16" t="s">
        <v>915</v>
      </c>
    </row>
    <row r="286" spans="8:9">
      <c r="H286" s="16" t="s">
        <v>996</v>
      </c>
    </row>
    <row r="287" spans="8:9">
      <c r="I287" s="16" t="s">
        <v>993</v>
      </c>
    </row>
    <row r="288" spans="8:9">
      <c r="I288" s="16" t="s">
        <v>915</v>
      </c>
    </row>
    <row r="290" spans="5:8">
      <c r="H290" s="16" t="s">
        <v>908</v>
      </c>
    </row>
    <row r="292" spans="5:8">
      <c r="G292" s="16" t="s">
        <v>908</v>
      </c>
    </row>
    <row r="294" spans="5:8">
      <c r="F294" s="16" t="s">
        <v>908</v>
      </c>
    </row>
    <row r="296" spans="5:8">
      <c r="E296" s="16" t="s">
        <v>949</v>
      </c>
    </row>
    <row r="297" spans="5:8">
      <c r="E297" s="16" t="s">
        <v>997</v>
      </c>
    </row>
    <row r="298" spans="5:8">
      <c r="F298" s="16" t="s">
        <v>998</v>
      </c>
    </row>
    <row r="299" spans="5:8">
      <c r="F299" s="16" t="s">
        <v>999</v>
      </c>
    </row>
    <row r="300" spans="5:8">
      <c r="F300" s="16" t="s">
        <v>1000</v>
      </c>
    </row>
    <row r="302" spans="5:8">
      <c r="F302" s="16" t="s">
        <v>927</v>
      </c>
    </row>
    <row r="303" spans="5:8">
      <c r="F303" s="16" t="s">
        <v>928</v>
      </c>
    </row>
    <row r="305" spans="6:8">
      <c r="F305" s="16" t="s">
        <v>929</v>
      </c>
    </row>
    <row r="306" spans="6:8">
      <c r="G306" s="16" t="s">
        <v>930</v>
      </c>
    </row>
    <row r="307" spans="6:8">
      <c r="F307" s="16" t="s">
        <v>908</v>
      </c>
    </row>
    <row r="309" spans="6:8">
      <c r="F309" s="16" t="s">
        <v>932</v>
      </c>
    </row>
    <row r="311" spans="6:8">
      <c r="G311" s="16" t="s">
        <v>933</v>
      </c>
    </row>
    <row r="312" spans="6:8">
      <c r="H312" s="16" t="s">
        <v>934</v>
      </c>
    </row>
    <row r="313" spans="6:8">
      <c r="G313" s="16" t="s">
        <v>935</v>
      </c>
    </row>
    <row r="314" spans="6:8">
      <c r="H314" s="16" t="s">
        <v>936</v>
      </c>
    </row>
    <row r="315" spans="6:8">
      <c r="G315" s="16" t="s">
        <v>908</v>
      </c>
    </row>
    <row r="317" spans="6:8">
      <c r="G317" s="16" t="s">
        <v>937</v>
      </c>
    </row>
    <row r="318" spans="6:8">
      <c r="H318" s="16" t="s">
        <v>938</v>
      </c>
    </row>
    <row r="319" spans="6:8">
      <c r="G319" s="16" t="s">
        <v>939</v>
      </c>
    </row>
    <row r="320" spans="6:8">
      <c r="H320" s="16" t="s">
        <v>940</v>
      </c>
    </row>
    <row r="321" spans="7:8">
      <c r="G321" s="16" t="s">
        <v>908</v>
      </c>
    </row>
    <row r="323" spans="7:8">
      <c r="G323" s="16" t="s">
        <v>941</v>
      </c>
    </row>
    <row r="324" spans="7:8">
      <c r="G324" s="16" t="s">
        <v>1001</v>
      </c>
    </row>
    <row r="326" spans="7:8">
      <c r="G326" s="16" t="s">
        <v>942</v>
      </c>
    </row>
    <row r="327" spans="7:8">
      <c r="G327" s="16" t="s">
        <v>1002</v>
      </c>
    </row>
    <row r="329" spans="7:8">
      <c r="G329" s="16" t="s">
        <v>943</v>
      </c>
    </row>
    <row r="330" spans="7:8">
      <c r="H330" s="16" t="s">
        <v>944</v>
      </c>
    </row>
    <row r="331" spans="7:8">
      <c r="G331" s="16" t="s">
        <v>908</v>
      </c>
    </row>
    <row r="333" spans="7:8">
      <c r="G333" s="16" t="s">
        <v>945</v>
      </c>
    </row>
    <row r="334" spans="7:8">
      <c r="G334" s="16" t="s">
        <v>946</v>
      </c>
    </row>
    <row r="336" spans="7:8">
      <c r="H336" s="16" t="s">
        <v>947</v>
      </c>
    </row>
    <row r="338" spans="7:9">
      <c r="I338" s="16" t="s">
        <v>948</v>
      </c>
    </row>
    <row r="340" spans="7:9">
      <c r="H340" s="16" t="s">
        <v>949</v>
      </c>
    </row>
    <row r="341" spans="7:9">
      <c r="I341" s="16" t="s">
        <v>950</v>
      </c>
    </row>
    <row r="342" spans="7:9">
      <c r="H342" s="16" t="s">
        <v>908</v>
      </c>
    </row>
    <row r="344" spans="7:9">
      <c r="G344" s="16" t="s">
        <v>951</v>
      </c>
    </row>
    <row r="346" spans="7:9">
      <c r="H346" s="16" t="s">
        <v>952</v>
      </c>
    </row>
    <row r="347" spans="7:9">
      <c r="I347" s="16" t="s">
        <v>953</v>
      </c>
    </row>
    <row r="348" spans="7:9">
      <c r="H348" s="16" t="s">
        <v>949</v>
      </c>
    </row>
    <row r="349" spans="7:9">
      <c r="I349" s="16" t="s">
        <v>954</v>
      </c>
    </row>
    <row r="350" spans="7:9">
      <c r="H350" s="16" t="s">
        <v>908</v>
      </c>
    </row>
    <row r="352" spans="7:9">
      <c r="G352" s="16" t="s">
        <v>955</v>
      </c>
    </row>
    <row r="354" spans="7:9">
      <c r="H354" s="16" t="s">
        <v>956</v>
      </c>
    </row>
    <row r="355" spans="7:9">
      <c r="I355" s="16" t="s">
        <v>957</v>
      </c>
    </row>
    <row r="356" spans="7:9">
      <c r="H356" s="16" t="s">
        <v>908</v>
      </c>
    </row>
    <row r="358" spans="7:9">
      <c r="G358" s="16" t="s">
        <v>949</v>
      </c>
    </row>
    <row r="359" spans="7:9">
      <c r="H359" s="16" t="s">
        <v>958</v>
      </c>
    </row>
    <row r="360" spans="7:9">
      <c r="G360" s="16" t="s">
        <v>908</v>
      </c>
    </row>
    <row r="361" spans="7:9">
      <c r="G361" s="16" t="s">
        <v>959</v>
      </c>
    </row>
    <row r="362" spans="7:9">
      <c r="G362" s="16" t="s">
        <v>960</v>
      </c>
    </row>
    <row r="364" spans="7:9">
      <c r="H364" s="16" t="s">
        <v>961</v>
      </c>
    </row>
    <row r="366" spans="7:9">
      <c r="I366" s="16" t="s">
        <v>962</v>
      </c>
    </row>
    <row r="368" spans="7:9">
      <c r="H368" s="16" t="s">
        <v>949</v>
      </c>
    </row>
    <row r="369" spans="7:9">
      <c r="I369" s="16" t="s">
        <v>963</v>
      </c>
    </row>
    <row r="370" spans="7:9">
      <c r="H370" s="16" t="s">
        <v>908</v>
      </c>
    </row>
    <row r="372" spans="7:9">
      <c r="G372" s="16" t="s">
        <v>964</v>
      </c>
    </row>
    <row r="374" spans="7:9">
      <c r="H374" s="16" t="s">
        <v>965</v>
      </c>
    </row>
    <row r="375" spans="7:9">
      <c r="I375" s="16" t="s">
        <v>966</v>
      </c>
    </row>
    <row r="376" spans="7:9">
      <c r="H376" s="16" t="s">
        <v>949</v>
      </c>
    </row>
    <row r="377" spans="7:9">
      <c r="I377" s="16" t="s">
        <v>967</v>
      </c>
    </row>
    <row r="378" spans="7:9">
      <c r="H378" s="16" t="s">
        <v>908</v>
      </c>
    </row>
    <row r="380" spans="7:9">
      <c r="G380" s="16" t="s">
        <v>968</v>
      </c>
    </row>
    <row r="382" spans="7:9">
      <c r="H382" s="16" t="s">
        <v>969</v>
      </c>
    </row>
    <row r="383" spans="7:9">
      <c r="I383" s="16" t="s">
        <v>970</v>
      </c>
    </row>
    <row r="384" spans="7:9">
      <c r="H384" s="16" t="s">
        <v>908</v>
      </c>
    </row>
    <row r="386" spans="7:8">
      <c r="G386" s="16" t="s">
        <v>949</v>
      </c>
    </row>
    <row r="387" spans="7:8">
      <c r="H387" s="16" t="s">
        <v>971</v>
      </c>
    </row>
    <row r="388" spans="7:8">
      <c r="G388" s="16" t="s">
        <v>908</v>
      </c>
    </row>
    <row r="390" spans="7:8">
      <c r="G390" s="16" t="s">
        <v>1003</v>
      </c>
    </row>
    <row r="391" spans="7:8">
      <c r="G391" s="16" t="s">
        <v>1004</v>
      </c>
    </row>
    <row r="393" spans="7:8">
      <c r="G393" s="16" t="s">
        <v>972</v>
      </c>
    </row>
    <row r="394" spans="7:8">
      <c r="G394" s="16" t="s">
        <v>973</v>
      </c>
    </row>
    <row r="396" spans="7:8">
      <c r="G396" s="16" t="s">
        <v>974</v>
      </c>
    </row>
    <row r="397" spans="7:8">
      <c r="H397" s="16" t="s">
        <v>975</v>
      </c>
    </row>
    <row r="398" spans="7:8">
      <c r="G398" s="16" t="s">
        <v>908</v>
      </c>
    </row>
    <row r="399" spans="7:8">
      <c r="G399" s="16" t="s">
        <v>849</v>
      </c>
    </row>
    <row r="400" spans="7:8">
      <c r="G400" s="16" t="s">
        <v>976</v>
      </c>
    </row>
    <row r="401" spans="7:8">
      <c r="H401" s="16" t="s">
        <v>977</v>
      </c>
    </row>
    <row r="402" spans="7:8">
      <c r="G402" s="16" t="s">
        <v>908</v>
      </c>
    </row>
    <row r="403" spans="7:8">
      <c r="G403" s="16" t="s">
        <v>854</v>
      </c>
    </row>
    <row r="404" spans="7:8">
      <c r="G404" s="16" t="s">
        <v>978</v>
      </c>
    </row>
    <row r="405" spans="7:8">
      <c r="H405" s="16" t="s">
        <v>979</v>
      </c>
    </row>
    <row r="407" spans="7:8">
      <c r="H407" s="16" t="s">
        <v>980</v>
      </c>
    </row>
    <row r="408" spans="7:8">
      <c r="H408" s="16" t="s">
        <v>981</v>
      </c>
    </row>
    <row r="410" spans="7:8">
      <c r="H410" s="16" t="s">
        <v>982</v>
      </c>
    </row>
    <row r="412" spans="7:8">
      <c r="H412" s="16" t="s">
        <v>983</v>
      </c>
    </row>
    <row r="414" spans="7:8">
      <c r="H414" s="16" t="s">
        <v>984</v>
      </c>
    </row>
    <row r="415" spans="7:8">
      <c r="H415" s="16" t="s">
        <v>985</v>
      </c>
    </row>
    <row r="416" spans="7:8">
      <c r="H416" s="16" t="s">
        <v>986</v>
      </c>
    </row>
    <row r="417" spans="8:9">
      <c r="H417" s="16" t="s">
        <v>987</v>
      </c>
    </row>
    <row r="418" spans="8:9">
      <c r="H418" s="16" t="s">
        <v>988</v>
      </c>
    </row>
    <row r="419" spans="8:9">
      <c r="H419" s="16" t="s">
        <v>989</v>
      </c>
    </row>
    <row r="421" spans="8:9">
      <c r="H421" s="16" t="s">
        <v>990</v>
      </c>
    </row>
    <row r="422" spans="8:9">
      <c r="H422" s="16" t="s">
        <v>849</v>
      </c>
    </row>
    <row r="423" spans="8:9">
      <c r="H423" s="16" t="s">
        <v>991</v>
      </c>
    </row>
    <row r="424" spans="8:9">
      <c r="H424" s="16" t="s">
        <v>992</v>
      </c>
    </row>
    <row r="425" spans="8:9">
      <c r="I425" s="16" t="s">
        <v>1005</v>
      </c>
    </row>
    <row r="426" spans="8:9">
      <c r="I426" s="16" t="s">
        <v>915</v>
      </c>
    </row>
    <row r="427" spans="8:9">
      <c r="H427" s="16" t="s">
        <v>908</v>
      </c>
    </row>
    <row r="428" spans="8:9">
      <c r="H428" s="16" t="s">
        <v>854</v>
      </c>
    </row>
    <row r="429" spans="8:9">
      <c r="H429" s="16" t="s">
        <v>994</v>
      </c>
    </row>
    <row r="430" spans="8:9">
      <c r="H430" s="16" t="s">
        <v>995</v>
      </c>
    </row>
    <row r="431" spans="8:9">
      <c r="I431" s="16" t="s">
        <v>1005</v>
      </c>
    </row>
    <row r="432" spans="8:9">
      <c r="I432" s="16" t="s">
        <v>915</v>
      </c>
    </row>
    <row r="433" spans="5:9">
      <c r="H433" s="16" t="s">
        <v>996</v>
      </c>
    </row>
    <row r="434" spans="5:9">
      <c r="I434" s="16" t="s">
        <v>1005</v>
      </c>
    </row>
    <row r="435" spans="5:9">
      <c r="I435" s="16" t="s">
        <v>915</v>
      </c>
    </row>
    <row r="437" spans="5:9">
      <c r="H437" s="16" t="s">
        <v>908</v>
      </c>
    </row>
    <row r="439" spans="5:9">
      <c r="F439" s="16" t="s">
        <v>908</v>
      </c>
    </row>
    <row r="441" spans="5:9">
      <c r="E441" s="16" t="s">
        <v>1006</v>
      </c>
    </row>
    <row r="443" spans="5:9">
      <c r="E443" s="16" t="s">
        <v>1007</v>
      </c>
    </row>
    <row r="444" spans="5:9">
      <c r="E444" s="16" t="s">
        <v>1008</v>
      </c>
    </row>
    <row r="445" spans="5:9">
      <c r="E445" s="16" t="s">
        <v>911</v>
      </c>
    </row>
    <row r="446" spans="5:9">
      <c r="E446" s="16" t="s">
        <v>923</v>
      </c>
    </row>
    <row r="447" spans="5:9">
      <c r="F447" s="16" t="s">
        <v>1009</v>
      </c>
    </row>
    <row r="448" spans="5:9">
      <c r="F448" s="16" t="s">
        <v>1010</v>
      </c>
    </row>
    <row r="450" spans="6:8">
      <c r="F450" s="16" t="s">
        <v>927</v>
      </c>
    </row>
    <row r="451" spans="6:8">
      <c r="F451" s="16" t="s">
        <v>928</v>
      </c>
    </row>
    <row r="453" spans="6:8">
      <c r="F453" s="16" t="s">
        <v>929</v>
      </c>
    </row>
    <row r="454" spans="6:8">
      <c r="G454" s="16" t="s">
        <v>930</v>
      </c>
    </row>
    <row r="455" spans="6:8">
      <c r="F455" s="16" t="s">
        <v>908</v>
      </c>
    </row>
    <row r="457" spans="6:8">
      <c r="F457" s="16" t="s">
        <v>926</v>
      </c>
    </row>
    <row r="459" spans="6:8">
      <c r="F459" s="16" t="s">
        <v>1011</v>
      </c>
    </row>
    <row r="461" spans="6:8">
      <c r="G461" s="16" t="s">
        <v>932</v>
      </c>
    </row>
    <row r="463" spans="6:8">
      <c r="H463" s="16" t="s">
        <v>1012</v>
      </c>
    </row>
    <row r="464" spans="6:8">
      <c r="H464" s="16" t="s">
        <v>1013</v>
      </c>
    </row>
    <row r="465" spans="8:9">
      <c r="H465" s="16" t="s">
        <v>1014</v>
      </c>
    </row>
    <row r="466" spans="8:9">
      <c r="I466" s="16" t="s">
        <v>1015</v>
      </c>
    </row>
    <row r="467" spans="8:9">
      <c r="H467" s="16" t="s">
        <v>908</v>
      </c>
    </row>
    <row r="469" spans="8:9">
      <c r="H469" s="16" t="s">
        <v>1016</v>
      </c>
    </row>
    <row r="470" spans="8:9">
      <c r="H470" s="16" t="s">
        <v>1017</v>
      </c>
    </row>
    <row r="472" spans="8:9">
      <c r="H472" s="16" t="s">
        <v>1018</v>
      </c>
    </row>
    <row r="473" spans="8:9">
      <c r="I473" s="16" t="s">
        <v>1019</v>
      </c>
    </row>
    <row r="474" spans="8:9">
      <c r="H474" s="16" t="s">
        <v>908</v>
      </c>
    </row>
    <row r="476" spans="8:9">
      <c r="H476" s="16" t="s">
        <v>1020</v>
      </c>
    </row>
    <row r="477" spans="8:9">
      <c r="H477" s="16" t="s">
        <v>1021</v>
      </c>
    </row>
    <row r="479" spans="8:9">
      <c r="H479" s="16" t="s">
        <v>1022</v>
      </c>
    </row>
    <row r="480" spans="8:9">
      <c r="I480" s="16" t="s">
        <v>1023</v>
      </c>
    </row>
    <row r="481" spans="8:10">
      <c r="H481" s="16" t="s">
        <v>908</v>
      </c>
    </row>
    <row r="484" spans="8:10">
      <c r="H484" s="16" t="s">
        <v>1024</v>
      </c>
    </row>
    <row r="485" spans="8:10">
      <c r="I485" s="16" t="s">
        <v>849</v>
      </c>
    </row>
    <row r="486" spans="8:10">
      <c r="I486" s="16" t="s">
        <v>1025</v>
      </c>
    </row>
    <row r="487" spans="8:10">
      <c r="I487" s="16" t="s">
        <v>1026</v>
      </c>
    </row>
    <row r="488" spans="8:10">
      <c r="I488" s="16" t="s">
        <v>1027</v>
      </c>
    </row>
    <row r="489" spans="8:10">
      <c r="I489" s="16" t="s">
        <v>854</v>
      </c>
    </row>
    <row r="490" spans="8:10">
      <c r="I490" s="16" t="s">
        <v>1028</v>
      </c>
    </row>
    <row r="491" spans="8:10">
      <c r="I491" s="16" t="s">
        <v>849</v>
      </c>
    </row>
    <row r="492" spans="8:10">
      <c r="I492" s="16" t="s">
        <v>1029</v>
      </c>
    </row>
    <row r="493" spans="8:10">
      <c r="I493" s="16" t="s">
        <v>1030</v>
      </c>
    </row>
    <row r="494" spans="8:10">
      <c r="J494" s="16" t="s">
        <v>1005</v>
      </c>
    </row>
    <row r="495" spans="8:10">
      <c r="J495" s="16" t="s">
        <v>915</v>
      </c>
    </row>
    <row r="496" spans="8:10">
      <c r="I496" s="16" t="s">
        <v>908</v>
      </c>
    </row>
    <row r="497" spans="9:10">
      <c r="I497" s="16" t="s">
        <v>854</v>
      </c>
    </row>
    <row r="498" spans="9:10">
      <c r="I498" s="16" t="s">
        <v>849</v>
      </c>
    </row>
    <row r="499" spans="9:10">
      <c r="I499" s="16" t="s">
        <v>1031</v>
      </c>
    </row>
    <row r="500" spans="9:10">
      <c r="I500" s="16" t="s">
        <v>1032</v>
      </c>
    </row>
    <row r="501" spans="9:10">
      <c r="J501" s="16" t="s">
        <v>1005</v>
      </c>
    </row>
    <row r="502" spans="9:10">
      <c r="J502" s="16" t="s">
        <v>915</v>
      </c>
    </row>
    <row r="503" spans="9:10">
      <c r="I503" s="16" t="s">
        <v>908</v>
      </c>
    </row>
    <row r="504" spans="9:10">
      <c r="I504" s="16" t="s">
        <v>854</v>
      </c>
    </row>
    <row r="505" spans="9:10">
      <c r="I505" s="16" t="s">
        <v>1033</v>
      </c>
    </row>
    <row r="506" spans="9:10">
      <c r="J506" s="16" t="s">
        <v>1034</v>
      </c>
    </row>
    <row r="507" spans="9:10">
      <c r="J507" s="16" t="s">
        <v>1035</v>
      </c>
    </row>
    <row r="508" spans="9:10">
      <c r="J508" s="16" t="s">
        <v>1005</v>
      </c>
    </row>
    <row r="509" spans="9:10">
      <c r="J509" s="16" t="s">
        <v>1036</v>
      </c>
    </row>
    <row r="510" spans="9:10">
      <c r="I510" s="16" t="s">
        <v>1037</v>
      </c>
    </row>
    <row r="511" spans="9:10">
      <c r="J511" s="16" t="s">
        <v>1005</v>
      </c>
    </row>
    <row r="512" spans="9:10">
      <c r="J512" s="16" t="s">
        <v>915</v>
      </c>
    </row>
    <row r="513" spans="8:10">
      <c r="I513" s="16" t="s">
        <v>908</v>
      </c>
    </row>
    <row r="515" spans="8:10">
      <c r="H515" s="16" t="s">
        <v>908</v>
      </c>
    </row>
    <row r="517" spans="8:10">
      <c r="H517" s="16" t="s">
        <v>1038</v>
      </c>
    </row>
    <row r="518" spans="8:10">
      <c r="I518" s="16" t="s">
        <v>849</v>
      </c>
    </row>
    <row r="519" spans="8:10">
      <c r="I519" s="16" t="s">
        <v>1025</v>
      </c>
    </row>
    <row r="520" spans="8:10">
      <c r="I520" s="16" t="s">
        <v>1026</v>
      </c>
    </row>
    <row r="521" spans="8:10">
      <c r="I521" s="16" t="s">
        <v>1027</v>
      </c>
    </row>
    <row r="522" spans="8:10">
      <c r="I522" s="16" t="s">
        <v>854</v>
      </c>
    </row>
    <row r="523" spans="8:10">
      <c r="I523" s="16" t="s">
        <v>1039</v>
      </c>
    </row>
    <row r="524" spans="8:10">
      <c r="I524" s="16" t="s">
        <v>849</v>
      </c>
    </row>
    <row r="525" spans="8:10">
      <c r="I525" s="16" t="s">
        <v>1040</v>
      </c>
    </row>
    <row r="526" spans="8:10">
      <c r="I526" s="16" t="s">
        <v>1041</v>
      </c>
    </row>
    <row r="527" spans="8:10">
      <c r="J527" s="16" t="s">
        <v>1005</v>
      </c>
    </row>
    <row r="528" spans="8:10">
      <c r="J528" s="16" t="s">
        <v>915</v>
      </c>
    </row>
    <row r="529" spans="9:10">
      <c r="I529" s="16" t="s">
        <v>908</v>
      </c>
    </row>
    <row r="530" spans="9:10">
      <c r="I530" s="16" t="s">
        <v>854</v>
      </c>
    </row>
    <row r="531" spans="9:10">
      <c r="I531" s="16" t="s">
        <v>849</v>
      </c>
    </row>
    <row r="532" spans="9:10">
      <c r="I532" s="16" t="s">
        <v>1042</v>
      </c>
    </row>
    <row r="533" spans="9:10">
      <c r="I533" s="16" t="s">
        <v>1043</v>
      </c>
    </row>
    <row r="534" spans="9:10">
      <c r="J534" s="16" t="s">
        <v>1005</v>
      </c>
    </row>
    <row r="535" spans="9:10">
      <c r="J535" s="16" t="s">
        <v>915</v>
      </c>
    </row>
    <row r="536" spans="9:10">
      <c r="I536" s="16" t="s">
        <v>908</v>
      </c>
    </row>
    <row r="537" spans="9:10">
      <c r="I537" s="16" t="s">
        <v>854</v>
      </c>
    </row>
    <row r="538" spans="9:10">
      <c r="I538" s="16" t="s">
        <v>1044</v>
      </c>
    </row>
    <row r="539" spans="9:10">
      <c r="J539" s="16" t="s">
        <v>1045</v>
      </c>
    </row>
    <row r="540" spans="9:10">
      <c r="J540" s="16" t="s">
        <v>1046</v>
      </c>
    </row>
    <row r="541" spans="9:10">
      <c r="J541" s="16" t="s">
        <v>1005</v>
      </c>
    </row>
    <row r="542" spans="9:10">
      <c r="J542" s="16" t="s">
        <v>1036</v>
      </c>
    </row>
    <row r="543" spans="9:10">
      <c r="I543" s="16" t="s">
        <v>1047</v>
      </c>
    </row>
    <row r="544" spans="9:10">
      <c r="J544" s="16" t="s">
        <v>1005</v>
      </c>
    </row>
    <row r="545" spans="8:10">
      <c r="J545" s="16" t="s">
        <v>915</v>
      </c>
    </row>
    <row r="546" spans="8:10">
      <c r="I546" s="16" t="s">
        <v>908</v>
      </c>
    </row>
    <row r="548" spans="8:10">
      <c r="H548" s="16" t="s">
        <v>908</v>
      </c>
    </row>
    <row r="550" spans="8:10">
      <c r="H550" s="16" t="s">
        <v>1048</v>
      </c>
    </row>
    <row r="551" spans="8:10">
      <c r="I551" s="16" t="s">
        <v>849</v>
      </c>
    </row>
    <row r="552" spans="8:10">
      <c r="I552" s="16" t="s">
        <v>1049</v>
      </c>
    </row>
    <row r="553" spans="8:10">
      <c r="I553" s="16" t="s">
        <v>1026</v>
      </c>
    </row>
    <row r="554" spans="8:10">
      <c r="I554" s="16" t="s">
        <v>1050</v>
      </c>
    </row>
    <row r="555" spans="8:10">
      <c r="I555" s="16" t="s">
        <v>854</v>
      </c>
    </row>
    <row r="556" spans="8:10">
      <c r="I556" s="16" t="s">
        <v>1051</v>
      </c>
    </row>
    <row r="557" spans="8:10">
      <c r="I557" s="16" t="s">
        <v>849</v>
      </c>
    </row>
    <row r="558" spans="8:10">
      <c r="I558" s="16" t="s">
        <v>1052</v>
      </c>
    </row>
    <row r="559" spans="8:10">
      <c r="I559" s="16" t="s">
        <v>1053</v>
      </c>
    </row>
    <row r="560" spans="8:10">
      <c r="J560" s="16" t="s">
        <v>1005</v>
      </c>
    </row>
    <row r="561" spans="9:10">
      <c r="J561" s="16" t="s">
        <v>915</v>
      </c>
    </row>
    <row r="562" spans="9:10">
      <c r="I562" s="16" t="s">
        <v>908</v>
      </c>
    </row>
    <row r="563" spans="9:10">
      <c r="I563" s="16" t="s">
        <v>854</v>
      </c>
    </row>
    <row r="564" spans="9:10">
      <c r="I564" s="16" t="s">
        <v>849</v>
      </c>
    </row>
    <row r="565" spans="9:10">
      <c r="I565" s="16" t="s">
        <v>1054</v>
      </c>
    </row>
    <row r="566" spans="9:10">
      <c r="I566" s="16" t="s">
        <v>1055</v>
      </c>
    </row>
    <row r="567" spans="9:10">
      <c r="J567" s="16" t="s">
        <v>1005</v>
      </c>
    </row>
    <row r="568" spans="9:10">
      <c r="J568" s="16" t="s">
        <v>915</v>
      </c>
    </row>
    <row r="569" spans="9:10">
      <c r="I569" s="16" t="s">
        <v>908</v>
      </c>
    </row>
    <row r="570" spans="9:10">
      <c r="I570" s="16" t="s">
        <v>854</v>
      </c>
    </row>
    <row r="571" spans="9:10">
      <c r="I571" s="16" t="s">
        <v>1056</v>
      </c>
    </row>
    <row r="572" spans="9:10">
      <c r="J572" s="16" t="s">
        <v>1057</v>
      </c>
    </row>
    <row r="573" spans="9:10">
      <c r="J573" s="16" t="s">
        <v>1058</v>
      </c>
    </row>
    <row r="574" spans="9:10">
      <c r="J574" s="16" t="s">
        <v>1005</v>
      </c>
    </row>
    <row r="575" spans="9:10">
      <c r="J575" s="16" t="s">
        <v>1036</v>
      </c>
    </row>
    <row r="576" spans="9:10">
      <c r="I576" s="16" t="s">
        <v>1059</v>
      </c>
    </row>
    <row r="577" spans="5:10">
      <c r="J577" s="16" t="s">
        <v>1005</v>
      </c>
    </row>
    <row r="578" spans="5:10">
      <c r="J578" s="16" t="s">
        <v>915</v>
      </c>
    </row>
    <row r="579" spans="5:10">
      <c r="I579" s="16" t="s">
        <v>908</v>
      </c>
    </row>
    <row r="581" spans="5:10">
      <c r="H581" s="16" t="s">
        <v>908</v>
      </c>
    </row>
    <row r="585" spans="5:10">
      <c r="G585" s="16" t="s">
        <v>908</v>
      </c>
    </row>
    <row r="587" spans="5:10">
      <c r="F587" s="16" t="s">
        <v>1060</v>
      </c>
    </row>
    <row r="589" spans="5:10">
      <c r="E589" s="16" t="s">
        <v>949</v>
      </c>
    </row>
    <row r="590" spans="5:10">
      <c r="E590" s="16" t="s">
        <v>997</v>
      </c>
    </row>
    <row r="591" spans="5:10">
      <c r="F591" s="16" t="s">
        <v>1061</v>
      </c>
    </row>
    <row r="592" spans="5:10">
      <c r="F592" s="16" t="s">
        <v>1062</v>
      </c>
    </row>
    <row r="594" spans="6:8">
      <c r="F594" s="16" t="s">
        <v>927</v>
      </c>
    </row>
    <row r="595" spans="6:8">
      <c r="F595" s="16" t="s">
        <v>928</v>
      </c>
    </row>
    <row r="597" spans="6:8">
      <c r="F597" s="16" t="s">
        <v>929</v>
      </c>
    </row>
    <row r="598" spans="6:8">
      <c r="G598" s="16" t="s">
        <v>930</v>
      </c>
    </row>
    <row r="599" spans="6:8">
      <c r="F599" s="16" t="s">
        <v>908</v>
      </c>
    </row>
    <row r="600" spans="6:8">
      <c r="F600" s="16" t="s">
        <v>1063</v>
      </c>
    </row>
    <row r="602" spans="6:8">
      <c r="F602" s="16" t="s">
        <v>932</v>
      </c>
    </row>
    <row r="603" spans="6:8">
      <c r="G603" s="16" t="s">
        <v>1064</v>
      </c>
    </row>
    <row r="604" spans="6:8">
      <c r="G604" s="16" t="s">
        <v>1012</v>
      </c>
    </row>
    <row r="605" spans="6:8">
      <c r="G605" s="16" t="s">
        <v>1013</v>
      </c>
    </row>
    <row r="606" spans="6:8">
      <c r="G606" s="16" t="s">
        <v>1014</v>
      </c>
    </row>
    <row r="607" spans="6:8">
      <c r="H607" s="16" t="s">
        <v>1065</v>
      </c>
    </row>
    <row r="608" spans="6:8">
      <c r="G608" s="16" t="s">
        <v>908</v>
      </c>
    </row>
    <row r="610" spans="7:8">
      <c r="G610" s="16" t="s">
        <v>1016</v>
      </c>
    </row>
    <row r="611" spans="7:8">
      <c r="G611" s="16" t="s">
        <v>1017</v>
      </c>
    </row>
    <row r="613" spans="7:8">
      <c r="G613" s="16" t="s">
        <v>1018</v>
      </c>
    </row>
    <row r="614" spans="7:8">
      <c r="H614" s="16" t="s">
        <v>1066</v>
      </c>
    </row>
    <row r="615" spans="7:8">
      <c r="G615" s="16" t="s">
        <v>908</v>
      </c>
    </row>
    <row r="617" spans="7:8">
      <c r="G617" s="16" t="s">
        <v>1020</v>
      </c>
    </row>
    <row r="618" spans="7:8">
      <c r="G618" s="16" t="s">
        <v>1021</v>
      </c>
    </row>
    <row r="620" spans="7:8">
      <c r="G620" s="16" t="s">
        <v>1022</v>
      </c>
    </row>
    <row r="621" spans="7:8">
      <c r="H621" s="16" t="s">
        <v>1067</v>
      </c>
    </row>
    <row r="622" spans="7:8">
      <c r="G622" s="16" t="s">
        <v>908</v>
      </c>
    </row>
    <row r="623" spans="7:8">
      <c r="G623" s="16" t="s">
        <v>1068</v>
      </c>
    </row>
    <row r="624" spans="7:8">
      <c r="G624" s="16" t="s">
        <v>1024</v>
      </c>
    </row>
    <row r="625" spans="8:9">
      <c r="H625" s="16" t="s">
        <v>849</v>
      </c>
    </row>
    <row r="626" spans="8:9">
      <c r="H626" s="16" t="s">
        <v>1025</v>
      </c>
    </row>
    <row r="627" spans="8:9">
      <c r="H627" s="16" t="s">
        <v>1026</v>
      </c>
    </row>
    <row r="628" spans="8:9">
      <c r="H628" s="16" t="s">
        <v>1027</v>
      </c>
    </row>
    <row r="629" spans="8:9">
      <c r="H629" s="16" t="s">
        <v>854</v>
      </c>
    </row>
    <row r="630" spans="8:9">
      <c r="H630" s="16" t="s">
        <v>1028</v>
      </c>
    </row>
    <row r="631" spans="8:9">
      <c r="H631" s="16" t="s">
        <v>849</v>
      </c>
    </row>
    <row r="632" spans="8:9">
      <c r="H632" s="16" t="s">
        <v>1029</v>
      </c>
    </row>
    <row r="633" spans="8:9">
      <c r="H633" s="16" t="s">
        <v>1030</v>
      </c>
    </row>
    <row r="634" spans="8:9">
      <c r="I634" s="16" t="s">
        <v>1005</v>
      </c>
    </row>
    <row r="635" spans="8:9">
      <c r="I635" s="16" t="s">
        <v>915</v>
      </c>
    </row>
    <row r="636" spans="8:9">
      <c r="H636" s="16" t="s">
        <v>908</v>
      </c>
    </row>
    <row r="637" spans="8:9">
      <c r="H637" s="16" t="s">
        <v>854</v>
      </c>
    </row>
    <row r="638" spans="8:9">
      <c r="H638" s="16" t="s">
        <v>849</v>
      </c>
    </row>
    <row r="639" spans="8:9">
      <c r="H639" s="16" t="s">
        <v>1031</v>
      </c>
    </row>
    <row r="640" spans="8:9">
      <c r="H640" s="16" t="s">
        <v>1032</v>
      </c>
    </row>
    <row r="641" spans="7:9">
      <c r="I641" s="16" t="s">
        <v>1005</v>
      </c>
    </row>
    <row r="642" spans="7:9">
      <c r="I642" s="16" t="s">
        <v>915</v>
      </c>
    </row>
    <row r="643" spans="7:9">
      <c r="H643" s="16" t="s">
        <v>908</v>
      </c>
    </row>
    <row r="644" spans="7:9">
      <c r="H644" s="16" t="s">
        <v>854</v>
      </c>
    </row>
    <row r="645" spans="7:9">
      <c r="H645" s="16" t="s">
        <v>1033</v>
      </c>
    </row>
    <row r="646" spans="7:9">
      <c r="I646" s="16" t="s">
        <v>1034</v>
      </c>
    </row>
    <row r="647" spans="7:9">
      <c r="I647" s="16" t="s">
        <v>1035</v>
      </c>
    </row>
    <row r="648" spans="7:9">
      <c r="I648" s="16" t="s">
        <v>1005</v>
      </c>
    </row>
    <row r="649" spans="7:9">
      <c r="I649" s="16" t="s">
        <v>1036</v>
      </c>
    </row>
    <row r="650" spans="7:9">
      <c r="G650" s="16" t="s">
        <v>1069</v>
      </c>
    </row>
    <row r="651" spans="7:9">
      <c r="I651" s="16" t="s">
        <v>1005</v>
      </c>
    </row>
    <row r="652" spans="7:9">
      <c r="I652" s="16" t="s">
        <v>915</v>
      </c>
    </row>
    <row r="653" spans="7:9">
      <c r="H653" s="16" t="s">
        <v>908</v>
      </c>
    </row>
    <row r="654" spans="7:9">
      <c r="G654" s="16" t="s">
        <v>908</v>
      </c>
    </row>
    <row r="655" spans="7:9">
      <c r="G655" s="16" t="s">
        <v>1070</v>
      </c>
    </row>
    <row r="656" spans="7:9">
      <c r="G656" s="16" t="s">
        <v>1038</v>
      </c>
    </row>
    <row r="657" spans="8:9">
      <c r="H657" s="16" t="s">
        <v>849</v>
      </c>
    </row>
    <row r="658" spans="8:9">
      <c r="H658" s="16" t="s">
        <v>1025</v>
      </c>
    </row>
    <row r="659" spans="8:9">
      <c r="H659" s="16" t="s">
        <v>1026</v>
      </c>
    </row>
    <row r="660" spans="8:9">
      <c r="H660" s="16" t="s">
        <v>1027</v>
      </c>
    </row>
    <row r="661" spans="8:9">
      <c r="H661" s="16" t="s">
        <v>854</v>
      </c>
    </row>
    <row r="662" spans="8:9">
      <c r="H662" s="16" t="s">
        <v>1039</v>
      </c>
    </row>
    <row r="663" spans="8:9">
      <c r="H663" s="16" t="s">
        <v>849</v>
      </c>
    </row>
    <row r="664" spans="8:9">
      <c r="H664" s="16" t="s">
        <v>1040</v>
      </c>
    </row>
    <row r="665" spans="8:9">
      <c r="H665" s="16" t="s">
        <v>1041</v>
      </c>
    </row>
    <row r="666" spans="8:9">
      <c r="I666" s="16" t="s">
        <v>1071</v>
      </c>
    </row>
    <row r="667" spans="8:9">
      <c r="I667" s="16" t="s">
        <v>915</v>
      </c>
    </row>
    <row r="668" spans="8:9">
      <c r="H668" s="16" t="s">
        <v>908</v>
      </c>
    </row>
    <row r="669" spans="8:9">
      <c r="H669" s="16" t="s">
        <v>854</v>
      </c>
    </row>
    <row r="670" spans="8:9">
      <c r="H670" s="16" t="s">
        <v>849</v>
      </c>
    </row>
    <row r="671" spans="8:9">
      <c r="H671" s="16" t="s">
        <v>1042</v>
      </c>
    </row>
    <row r="672" spans="8:9">
      <c r="H672" s="16" t="s">
        <v>1043</v>
      </c>
    </row>
    <row r="673" spans="7:9">
      <c r="I673" s="16" t="s">
        <v>1071</v>
      </c>
    </row>
    <row r="674" spans="7:9">
      <c r="I674" s="16" t="s">
        <v>915</v>
      </c>
    </row>
    <row r="675" spans="7:9">
      <c r="H675" s="16" t="s">
        <v>908</v>
      </c>
    </row>
    <row r="676" spans="7:9">
      <c r="H676" s="16" t="s">
        <v>854</v>
      </c>
    </row>
    <row r="677" spans="7:9">
      <c r="H677" s="16" t="s">
        <v>1044</v>
      </c>
    </row>
    <row r="678" spans="7:9">
      <c r="I678" s="16" t="s">
        <v>1045</v>
      </c>
    </row>
    <row r="679" spans="7:9">
      <c r="I679" s="16" t="s">
        <v>1046</v>
      </c>
    </row>
    <row r="680" spans="7:9">
      <c r="I680" s="16" t="s">
        <v>1005</v>
      </c>
    </row>
    <row r="681" spans="7:9">
      <c r="I681" s="16" t="s">
        <v>1036</v>
      </c>
    </row>
    <row r="682" spans="7:9">
      <c r="G682" s="16" t="s">
        <v>846</v>
      </c>
    </row>
    <row r="683" spans="7:9">
      <c r="G683" s="16" t="s">
        <v>859</v>
      </c>
    </row>
    <row r="684" spans="7:9">
      <c r="G684" s="16" t="s">
        <v>1072</v>
      </c>
    </row>
    <row r="685" spans="7:9">
      <c r="I685" s="16" t="s">
        <v>1005</v>
      </c>
    </row>
    <row r="686" spans="7:9">
      <c r="I686" s="16" t="s">
        <v>915</v>
      </c>
    </row>
    <row r="687" spans="7:9">
      <c r="H687" s="16" t="s">
        <v>908</v>
      </c>
    </row>
    <row r="689" spans="7:9">
      <c r="G689" s="16" t="s">
        <v>908</v>
      </c>
    </row>
    <row r="690" spans="7:9">
      <c r="G690" s="16" t="s">
        <v>1073</v>
      </c>
    </row>
    <row r="691" spans="7:9">
      <c r="G691" s="16" t="s">
        <v>1048</v>
      </c>
    </row>
    <row r="692" spans="7:9">
      <c r="H692" s="16" t="s">
        <v>849</v>
      </c>
    </row>
    <row r="693" spans="7:9">
      <c r="H693" s="16" t="s">
        <v>1049</v>
      </c>
    </row>
    <row r="694" spans="7:9">
      <c r="H694" s="16" t="s">
        <v>1026</v>
      </c>
    </row>
    <row r="695" spans="7:9">
      <c r="H695" s="16" t="s">
        <v>1050</v>
      </c>
    </row>
    <row r="696" spans="7:9">
      <c r="H696" s="16" t="s">
        <v>854</v>
      </c>
    </row>
    <row r="697" spans="7:9">
      <c r="H697" s="16" t="s">
        <v>1051</v>
      </c>
    </row>
    <row r="698" spans="7:9">
      <c r="H698" s="16" t="s">
        <v>849</v>
      </c>
    </row>
    <row r="699" spans="7:9">
      <c r="H699" s="16" t="s">
        <v>1052</v>
      </c>
    </row>
    <row r="700" spans="7:9">
      <c r="H700" s="16" t="s">
        <v>1053</v>
      </c>
    </row>
    <row r="701" spans="7:9">
      <c r="I701" s="16" t="s">
        <v>1005</v>
      </c>
    </row>
    <row r="702" spans="7:9">
      <c r="I702" s="16" t="s">
        <v>915</v>
      </c>
    </row>
    <row r="703" spans="7:9">
      <c r="H703" s="16" t="s">
        <v>908</v>
      </c>
    </row>
    <row r="704" spans="7:9">
      <c r="H704" s="16" t="s">
        <v>854</v>
      </c>
    </row>
    <row r="705" spans="7:9">
      <c r="H705" s="16" t="s">
        <v>849</v>
      </c>
    </row>
    <row r="706" spans="7:9">
      <c r="H706" s="16" t="s">
        <v>1054</v>
      </c>
    </row>
    <row r="707" spans="7:9">
      <c r="H707" s="16" t="s">
        <v>1055</v>
      </c>
    </row>
    <row r="708" spans="7:9">
      <c r="I708" s="16" t="s">
        <v>1005</v>
      </c>
    </row>
    <row r="709" spans="7:9">
      <c r="I709" s="16" t="s">
        <v>915</v>
      </c>
    </row>
    <row r="710" spans="7:9">
      <c r="H710" s="16" t="s">
        <v>1074</v>
      </c>
    </row>
    <row r="712" spans="7:9">
      <c r="H712" s="16" t="s">
        <v>1056</v>
      </c>
    </row>
    <row r="713" spans="7:9">
      <c r="I713" s="16" t="s">
        <v>1057</v>
      </c>
    </row>
    <row r="714" spans="7:9">
      <c r="I714" s="16" t="s">
        <v>1058</v>
      </c>
    </row>
    <row r="715" spans="7:9">
      <c r="I715" s="16" t="s">
        <v>1005</v>
      </c>
    </row>
    <row r="716" spans="7:9">
      <c r="I716" s="16" t="s">
        <v>1036</v>
      </c>
    </row>
    <row r="717" spans="7:9">
      <c r="G717" s="16" t="s">
        <v>1075</v>
      </c>
    </row>
    <row r="718" spans="7:9">
      <c r="I718" s="16" t="s">
        <v>1005</v>
      </c>
    </row>
    <row r="719" spans="7:9">
      <c r="I719" s="16" t="s">
        <v>915</v>
      </c>
    </row>
    <row r="720" spans="7:9">
      <c r="H720" s="16" t="s">
        <v>908</v>
      </c>
    </row>
    <row r="722" spans="5:7">
      <c r="G722" s="16" t="s">
        <v>908</v>
      </c>
    </row>
    <row r="724" spans="5:7">
      <c r="F724" s="16" t="s">
        <v>908</v>
      </c>
    </row>
    <row r="726" spans="5:7">
      <c r="E726" s="16" t="s">
        <v>1076</v>
      </c>
    </row>
    <row r="729" spans="5:7">
      <c r="E729" s="16" t="s">
        <v>1077</v>
      </c>
    </row>
    <row r="730" spans="5:7">
      <c r="E730" s="16" t="s">
        <v>1225</v>
      </c>
    </row>
    <row r="731" spans="5:7">
      <c r="E731" s="16" t="s">
        <v>1078</v>
      </c>
    </row>
    <row r="732" spans="5:7">
      <c r="E732" s="16" t="s">
        <v>1079</v>
      </c>
    </row>
    <row r="734" spans="5:7">
      <c r="E734" s="16" t="s">
        <v>1080</v>
      </c>
    </row>
    <row r="736" spans="5:7">
      <c r="F736" s="16" t="s">
        <v>1081</v>
      </c>
    </row>
    <row r="737" spans="6:7">
      <c r="F737" s="16" t="s">
        <v>1082</v>
      </c>
    </row>
    <row r="738" spans="6:7">
      <c r="F738" s="16" t="s">
        <v>1083</v>
      </c>
    </row>
    <row r="740" spans="6:7">
      <c r="F740" s="16" t="s">
        <v>1084</v>
      </c>
    </row>
    <row r="741" spans="6:7">
      <c r="G741" s="16" t="s">
        <v>1085</v>
      </c>
    </row>
    <row r="742" spans="6:7">
      <c r="F742" s="16" t="s">
        <v>1086</v>
      </c>
    </row>
    <row r="743" spans="6:7">
      <c r="G743" s="16" t="s">
        <v>1087</v>
      </c>
    </row>
    <row r="744" spans="6:7">
      <c r="F744" s="16" t="s">
        <v>1088</v>
      </c>
    </row>
    <row r="745" spans="6:7">
      <c r="G745" s="16" t="s">
        <v>1089</v>
      </c>
    </row>
    <row r="746" spans="6:7">
      <c r="F746" s="16" t="s">
        <v>908</v>
      </c>
    </row>
    <row r="748" spans="6:7">
      <c r="F748" s="16" t="s">
        <v>1090</v>
      </c>
    </row>
    <row r="749" spans="6:7">
      <c r="G749" s="16" t="s">
        <v>1091</v>
      </c>
    </row>
    <row r="750" spans="6:7">
      <c r="F750" s="16" t="s">
        <v>1092</v>
      </c>
    </row>
    <row r="751" spans="6:7">
      <c r="G751" s="16" t="s">
        <v>1093</v>
      </c>
    </row>
    <row r="752" spans="6:7">
      <c r="F752" s="16" t="s">
        <v>1094</v>
      </c>
    </row>
    <row r="753" spans="6:7">
      <c r="G753" s="16" t="s">
        <v>1095</v>
      </c>
    </row>
    <row r="754" spans="6:7">
      <c r="F754" s="16" t="s">
        <v>908</v>
      </c>
    </row>
    <row r="756" spans="6:7">
      <c r="F756" s="16" t="s">
        <v>1096</v>
      </c>
    </row>
    <row r="757" spans="6:7">
      <c r="G757" s="16" t="s">
        <v>1097</v>
      </c>
    </row>
    <row r="758" spans="6:7">
      <c r="F758" s="16" t="s">
        <v>1098</v>
      </c>
    </row>
    <row r="759" spans="6:7">
      <c r="G759" s="16" t="s">
        <v>1099</v>
      </c>
    </row>
    <row r="760" spans="6:7">
      <c r="F760" s="16" t="s">
        <v>1100</v>
      </c>
    </row>
    <row r="761" spans="6:7">
      <c r="G761" s="16" t="s">
        <v>1101</v>
      </c>
    </row>
    <row r="762" spans="6:7">
      <c r="F762" s="16" t="s">
        <v>908</v>
      </c>
    </row>
    <row r="764" spans="6:7">
      <c r="F764" s="16" t="s">
        <v>1102</v>
      </c>
    </row>
    <row r="765" spans="6:7">
      <c r="F765" s="16" t="s">
        <v>1103</v>
      </c>
    </row>
    <row r="766" spans="6:7">
      <c r="F766" s="16" t="s">
        <v>1104</v>
      </c>
    </row>
    <row r="767" spans="6:7">
      <c r="F767" s="16" t="s">
        <v>849</v>
      </c>
    </row>
    <row r="768" spans="6:7">
      <c r="F768" s="16" t="s">
        <v>1105</v>
      </c>
    </row>
    <row r="769" spans="6:8">
      <c r="G769" s="16" t="s">
        <v>1106</v>
      </c>
    </row>
    <row r="770" spans="6:8">
      <c r="G770" s="16" t="s">
        <v>1107</v>
      </c>
    </row>
    <row r="771" spans="6:8">
      <c r="H771" s="16" t="s">
        <v>1108</v>
      </c>
    </row>
    <row r="772" spans="6:8">
      <c r="H772" s="16" t="s">
        <v>915</v>
      </c>
    </row>
    <row r="773" spans="6:8">
      <c r="G773" s="16" t="s">
        <v>908</v>
      </c>
    </row>
    <row r="774" spans="6:8">
      <c r="F774" s="16" t="s">
        <v>908</v>
      </c>
    </row>
    <row r="775" spans="6:8">
      <c r="F775" s="16" t="s">
        <v>854</v>
      </c>
    </row>
    <row r="776" spans="6:8">
      <c r="F776" s="16" t="s">
        <v>1109</v>
      </c>
    </row>
    <row r="777" spans="6:8">
      <c r="F777" s="16" t="s">
        <v>1105</v>
      </c>
    </row>
    <row r="778" spans="6:8">
      <c r="G778" s="16" t="s">
        <v>1106</v>
      </c>
    </row>
    <row r="779" spans="6:8">
      <c r="G779" s="16" t="s">
        <v>1110</v>
      </c>
    </row>
    <row r="780" spans="6:8">
      <c r="H780" s="16" t="s">
        <v>1108</v>
      </c>
    </row>
    <row r="781" spans="6:8">
      <c r="H781" s="16" t="s">
        <v>915</v>
      </c>
    </row>
    <row r="782" spans="6:8">
      <c r="G782" s="16" t="s">
        <v>908</v>
      </c>
    </row>
    <row r="783" spans="6:8">
      <c r="F783" s="16" t="s">
        <v>908</v>
      </c>
    </row>
    <row r="784" spans="6:8">
      <c r="F784" s="16" t="s">
        <v>1111</v>
      </c>
    </row>
    <row r="786" spans="6:21">
      <c r="F786" s="16" t="s">
        <v>1112</v>
      </c>
    </row>
    <row r="787" spans="6:21">
      <c r="F787" s="16" t="s">
        <v>1113</v>
      </c>
    </row>
    <row r="788" spans="6:21">
      <c r="F788" s="16" t="s">
        <v>1114</v>
      </c>
    </row>
    <row r="789" spans="6:21">
      <c r="F789" s="16" t="s">
        <v>1115</v>
      </c>
    </row>
    <row r="790" spans="6:21">
      <c r="F790" s="16" t="s">
        <v>1116</v>
      </c>
    </row>
    <row r="792" spans="6:21">
      <c r="F792" s="16" t="s">
        <v>1117</v>
      </c>
    </row>
    <row r="795" spans="6:21">
      <c r="F795" s="17" t="s">
        <v>1358</v>
      </c>
      <c r="T795" s="16" t="s">
        <v>1392</v>
      </c>
    </row>
    <row r="796" spans="6:21">
      <c r="T796" s="16" t="s">
        <v>1411</v>
      </c>
    </row>
    <row r="797" spans="6:21">
      <c r="F797" s="16" t="s">
        <v>1118</v>
      </c>
      <c r="T797" s="16" t="s">
        <v>1140</v>
      </c>
    </row>
    <row r="798" spans="6:21">
      <c r="U798" s="16" t="s">
        <v>1361</v>
      </c>
    </row>
    <row r="799" spans="6:21">
      <c r="F799" s="16" t="s">
        <v>1119</v>
      </c>
      <c r="U799" s="16" t="s">
        <v>1362</v>
      </c>
    </row>
    <row r="800" spans="6:21">
      <c r="U800" s="16" t="s">
        <v>1363</v>
      </c>
    </row>
    <row r="801" spans="6:25">
      <c r="F801" s="16" t="s">
        <v>1120</v>
      </c>
    </row>
    <row r="802" spans="6:25">
      <c r="T802" s="16" t="s">
        <v>1364</v>
      </c>
      <c r="V802" s="16" t="s">
        <v>1365</v>
      </c>
      <c r="X802" s="16" t="s">
        <v>1366</v>
      </c>
    </row>
    <row r="803" spans="6:25">
      <c r="F803" s="16" t="s">
        <v>1121</v>
      </c>
      <c r="U803" s="16" t="s">
        <v>1367</v>
      </c>
      <c r="V803" s="16" t="s">
        <v>1368</v>
      </c>
      <c r="X803" s="16" t="s">
        <v>1369</v>
      </c>
    </row>
    <row r="804" spans="6:25">
      <c r="U804" s="16" t="s">
        <v>1370</v>
      </c>
      <c r="W804" s="16" t="s">
        <v>1371</v>
      </c>
      <c r="Y804" s="16" t="s">
        <v>1372</v>
      </c>
    </row>
    <row r="805" spans="6:25">
      <c r="F805" s="16" t="s">
        <v>1122</v>
      </c>
      <c r="U805" s="16" t="s">
        <v>1373</v>
      </c>
      <c r="V805" s="16" t="s">
        <v>1374</v>
      </c>
    </row>
    <row r="806" spans="6:25">
      <c r="G806" s="16" t="s">
        <v>1123</v>
      </c>
      <c r="U806" s="16" t="s">
        <v>1412</v>
      </c>
      <c r="V806" s="16" t="s">
        <v>1413</v>
      </c>
    </row>
    <row r="807" spans="6:25">
      <c r="F807" s="16" t="s">
        <v>908</v>
      </c>
    </row>
    <row r="808" spans="6:25">
      <c r="F808" s="16" t="s">
        <v>1124</v>
      </c>
      <c r="U808" s="16" t="s">
        <v>1376</v>
      </c>
      <c r="X808" s="16" t="s">
        <v>1414</v>
      </c>
    </row>
    <row r="809" spans="6:25">
      <c r="G809" s="16" t="s">
        <v>1125</v>
      </c>
      <c r="U809" s="16" t="s">
        <v>1378</v>
      </c>
      <c r="X809" s="16" t="s">
        <v>1379</v>
      </c>
    </row>
    <row r="810" spans="6:25">
      <c r="F810" s="16" t="s">
        <v>908</v>
      </c>
      <c r="U810" s="16" t="s">
        <v>1380</v>
      </c>
      <c r="X810" s="16" t="s">
        <v>1415</v>
      </c>
    </row>
    <row r="811" spans="6:25">
      <c r="U811" s="16" t="s">
        <v>1382</v>
      </c>
      <c r="V811" s="16" t="s">
        <v>1383</v>
      </c>
    </row>
    <row r="812" spans="6:25">
      <c r="F812" s="16" t="s">
        <v>1126</v>
      </c>
      <c r="U812" s="16" t="s">
        <v>1384</v>
      </c>
      <c r="W812" s="16" t="s">
        <v>1416</v>
      </c>
    </row>
    <row r="813" spans="6:25">
      <c r="F813" s="16" t="s">
        <v>1127</v>
      </c>
      <c r="U813" s="16" t="s">
        <v>1386</v>
      </c>
      <c r="W813" s="16" t="s">
        <v>1387</v>
      </c>
    </row>
    <row r="815" spans="6:25">
      <c r="F815" s="16" t="s">
        <v>1128</v>
      </c>
      <c r="U815" s="16" t="s">
        <v>1388</v>
      </c>
    </row>
    <row r="816" spans="6:25">
      <c r="F816" s="16" t="s">
        <v>1129</v>
      </c>
      <c r="T816" s="16" t="s">
        <v>908</v>
      </c>
    </row>
    <row r="818" spans="6:25">
      <c r="F818" s="17" t="s">
        <v>1417</v>
      </c>
      <c r="T818" s="16" t="s">
        <v>1391</v>
      </c>
    </row>
    <row r="819" spans="6:25">
      <c r="T819" s="16" t="s">
        <v>1392</v>
      </c>
    </row>
    <row r="820" spans="6:25">
      <c r="F820" s="16" t="s">
        <v>1130</v>
      </c>
      <c r="T820" s="16" t="s">
        <v>1393</v>
      </c>
    </row>
    <row r="821" spans="6:25">
      <c r="T821" s="16" t="s">
        <v>1140</v>
      </c>
    </row>
    <row r="822" spans="6:25">
      <c r="F822" s="16" t="s">
        <v>1131</v>
      </c>
      <c r="U822" s="16" t="s">
        <v>1361</v>
      </c>
    </row>
    <row r="823" spans="6:25">
      <c r="F823" s="16" t="s">
        <v>1132</v>
      </c>
      <c r="U823" s="16" t="s">
        <v>1394</v>
      </c>
    </row>
    <row r="824" spans="6:25">
      <c r="G824" s="16" t="s">
        <v>1133</v>
      </c>
      <c r="U824" s="16" t="s">
        <v>1395</v>
      </c>
    </row>
    <row r="825" spans="6:25">
      <c r="F825" s="16" t="s">
        <v>908</v>
      </c>
    </row>
    <row r="826" spans="6:25">
      <c r="F826" s="16" t="s">
        <v>1134</v>
      </c>
      <c r="U826" s="16" t="s">
        <v>1396</v>
      </c>
      <c r="W826" s="16" t="s">
        <v>1365</v>
      </c>
      <c r="Y826" s="16" t="s">
        <v>1397</v>
      </c>
    </row>
    <row r="827" spans="6:25">
      <c r="U827" s="16" t="s">
        <v>1398</v>
      </c>
      <c r="V827" s="16" t="s">
        <v>1368</v>
      </c>
      <c r="W827" s="16" t="s">
        <v>1399</v>
      </c>
    </row>
    <row r="828" spans="6:25">
      <c r="U828" s="16" t="s">
        <v>1400</v>
      </c>
      <c r="W828" s="16" t="s">
        <v>1371</v>
      </c>
      <c r="Y828" s="16" t="s">
        <v>1401</v>
      </c>
    </row>
    <row r="829" spans="6:25">
      <c r="F829" s="16" t="s">
        <v>1135</v>
      </c>
      <c r="T829" s="16" t="s">
        <v>1402</v>
      </c>
      <c r="U829" s="16" t="s">
        <v>1403</v>
      </c>
    </row>
    <row r="830" spans="6:25">
      <c r="F830" s="16" t="s">
        <v>1136</v>
      </c>
      <c r="U830" s="16" t="s">
        <v>1404</v>
      </c>
    </row>
    <row r="831" spans="6:25">
      <c r="F831" s="16" t="s">
        <v>1137</v>
      </c>
      <c r="U831" s="16" t="s">
        <v>1405</v>
      </c>
    </row>
    <row r="832" spans="6:25">
      <c r="F832" s="16" t="s">
        <v>1138</v>
      </c>
      <c r="U832" s="16" t="s">
        <v>1406</v>
      </c>
    </row>
    <row r="833" spans="6:24">
      <c r="F833" s="16" t="s">
        <v>1139</v>
      </c>
    </row>
    <row r="834" spans="6:24">
      <c r="F834" s="16" t="s">
        <v>1140</v>
      </c>
      <c r="U834" s="16" t="s">
        <v>1376</v>
      </c>
      <c r="X834" s="16" t="s">
        <v>1407</v>
      </c>
    </row>
    <row r="835" spans="6:24">
      <c r="G835" s="16" t="s">
        <v>1141</v>
      </c>
      <c r="U835" s="16" t="s">
        <v>1378</v>
      </c>
      <c r="X835" s="16" t="s">
        <v>1408</v>
      </c>
    </row>
    <row r="836" spans="6:24">
      <c r="U836" s="16" t="s">
        <v>1380</v>
      </c>
      <c r="X836" s="16" t="s">
        <v>1409</v>
      </c>
    </row>
    <row r="837" spans="6:24">
      <c r="H837" s="16" t="s">
        <v>1142</v>
      </c>
      <c r="U837" s="16" t="s">
        <v>1382</v>
      </c>
      <c r="V837" s="16" t="s">
        <v>1383</v>
      </c>
    </row>
    <row r="838" spans="6:24">
      <c r="H838" s="16" t="s">
        <v>849</v>
      </c>
      <c r="U838" s="16" t="s">
        <v>1384</v>
      </c>
      <c r="W838" s="16" t="s">
        <v>1410</v>
      </c>
    </row>
    <row r="839" spans="6:24">
      <c r="H839" s="16" t="s">
        <v>1143</v>
      </c>
      <c r="U839" s="16" t="s">
        <v>1386</v>
      </c>
      <c r="W839" s="16" t="s">
        <v>1387</v>
      </c>
    </row>
    <row r="840" spans="6:24">
      <c r="H840" s="16" t="s">
        <v>854</v>
      </c>
    </row>
    <row r="841" spans="6:24">
      <c r="H841" s="16" t="s">
        <v>1144</v>
      </c>
      <c r="U841" s="16" t="s">
        <v>1388</v>
      </c>
    </row>
    <row r="842" spans="6:24">
      <c r="T842" s="16" t="s">
        <v>908</v>
      </c>
    </row>
    <row r="843" spans="6:24">
      <c r="H843" s="16" t="s">
        <v>1145</v>
      </c>
    </row>
    <row r="844" spans="6:24">
      <c r="H844" s="16" t="s">
        <v>1146</v>
      </c>
    </row>
    <row r="845" spans="6:24">
      <c r="I845" s="16" t="s">
        <v>1147</v>
      </c>
    </row>
    <row r="846" spans="6:24">
      <c r="H846" s="16" t="s">
        <v>908</v>
      </c>
    </row>
    <row r="848" spans="6:24">
      <c r="H848" s="16" t="s">
        <v>1148</v>
      </c>
    </row>
    <row r="849" spans="6:9">
      <c r="H849" s="16" t="s">
        <v>1149</v>
      </c>
    </row>
    <row r="850" spans="6:9">
      <c r="I850" s="16" t="s">
        <v>1150</v>
      </c>
    </row>
    <row r="851" spans="6:9">
      <c r="H851" s="16" t="s">
        <v>908</v>
      </c>
    </row>
    <row r="853" spans="6:9">
      <c r="H853" s="16" t="s">
        <v>1151</v>
      </c>
    </row>
    <row r="854" spans="6:9">
      <c r="G854" s="16" t="s">
        <v>908</v>
      </c>
    </row>
    <row r="856" spans="6:9">
      <c r="F856" s="16" t="s">
        <v>1152</v>
      </c>
    </row>
    <row r="858" spans="6:9">
      <c r="F858" s="16" t="s">
        <v>1153</v>
      </c>
    </row>
    <row r="860" spans="6:9">
      <c r="F860" s="16" t="s">
        <v>1154</v>
      </c>
    </row>
    <row r="861" spans="6:9">
      <c r="F861" s="16" t="s">
        <v>1155</v>
      </c>
    </row>
    <row r="862" spans="6:9">
      <c r="F862" s="16" t="s">
        <v>1156</v>
      </c>
    </row>
    <row r="863" spans="6:9">
      <c r="F863" s="16" t="s">
        <v>1157</v>
      </c>
    </row>
    <row r="864" spans="6:9">
      <c r="F864" s="16" t="s">
        <v>1158</v>
      </c>
    </row>
    <row r="865" spans="6:8">
      <c r="G865" s="16" t="s">
        <v>1159</v>
      </c>
    </row>
    <row r="866" spans="6:8">
      <c r="H866" s="16" t="s">
        <v>1160</v>
      </c>
    </row>
    <row r="867" spans="6:8">
      <c r="H867" s="16" t="s">
        <v>1133</v>
      </c>
    </row>
    <row r="868" spans="6:8">
      <c r="G868" s="16" t="s">
        <v>949</v>
      </c>
    </row>
    <row r="869" spans="6:8">
      <c r="H869" s="16" t="s">
        <v>1161</v>
      </c>
    </row>
    <row r="870" spans="6:8">
      <c r="H870" s="16" t="s">
        <v>1162</v>
      </c>
    </row>
    <row r="871" spans="6:8">
      <c r="G871" s="16" t="s">
        <v>908</v>
      </c>
    </row>
    <row r="872" spans="6:8">
      <c r="F872" s="16" t="s">
        <v>908</v>
      </c>
    </row>
    <row r="874" spans="6:8">
      <c r="F874" s="16" t="s">
        <v>1155</v>
      </c>
    </row>
    <row r="875" spans="6:8">
      <c r="F875" s="16" t="s">
        <v>1156</v>
      </c>
    </row>
    <row r="877" spans="6:8">
      <c r="F877" s="16" t="s">
        <v>1163</v>
      </c>
    </row>
    <row r="879" spans="6:8">
      <c r="F879" s="16" t="s">
        <v>1164</v>
      </c>
    </row>
    <row r="883" spans="6:8">
      <c r="F883" s="16" t="s">
        <v>1165</v>
      </c>
    </row>
    <row r="884" spans="6:8">
      <c r="F884" s="16" t="s">
        <v>1166</v>
      </c>
    </row>
    <row r="886" spans="6:8">
      <c r="F886" s="16" t="s">
        <v>1167</v>
      </c>
    </row>
    <row r="887" spans="6:8">
      <c r="F887" s="16" t="s">
        <v>859</v>
      </c>
    </row>
    <row r="888" spans="6:8">
      <c r="G888" s="16" t="s">
        <v>1168</v>
      </c>
    </row>
    <row r="889" spans="6:8">
      <c r="H889" s="16" t="s">
        <v>1169</v>
      </c>
    </row>
    <row r="890" spans="6:8">
      <c r="H890" s="16" t="s">
        <v>915</v>
      </c>
    </row>
    <row r="891" spans="6:8">
      <c r="G891" s="16" t="s">
        <v>908</v>
      </c>
    </row>
    <row r="893" spans="6:8">
      <c r="F893" s="16" t="s">
        <v>908</v>
      </c>
    </row>
    <row r="895" spans="6:8">
      <c r="F895" s="16" t="s">
        <v>1170</v>
      </c>
    </row>
    <row r="897" spans="6:25">
      <c r="F897" s="16" t="s">
        <v>1171</v>
      </c>
    </row>
    <row r="900" spans="6:25">
      <c r="F900" s="16" t="s">
        <v>1172</v>
      </c>
      <c r="T900" s="16" t="s">
        <v>1389</v>
      </c>
    </row>
    <row r="901" spans="6:25">
      <c r="F901" s="16" t="s">
        <v>1173</v>
      </c>
    </row>
    <row r="902" spans="6:25">
      <c r="F902" s="16" t="s">
        <v>1174</v>
      </c>
      <c r="T902" s="16" t="s">
        <v>1359</v>
      </c>
    </row>
    <row r="903" spans="6:25">
      <c r="T903" s="16" t="s">
        <v>1360</v>
      </c>
    </row>
    <row r="904" spans="6:25">
      <c r="F904" s="17" t="s">
        <v>1175</v>
      </c>
      <c r="T904" s="16" t="s">
        <v>1140</v>
      </c>
    </row>
    <row r="906" spans="6:25">
      <c r="F906" s="17" t="s">
        <v>1176</v>
      </c>
      <c r="U906" s="16" t="s">
        <v>1361</v>
      </c>
    </row>
    <row r="907" spans="6:25">
      <c r="U907" s="16" t="s">
        <v>1362</v>
      </c>
    </row>
    <row r="908" spans="6:25">
      <c r="F908" s="16" t="s">
        <v>1127</v>
      </c>
      <c r="U908" s="16" t="s">
        <v>1363</v>
      </c>
    </row>
    <row r="909" spans="6:25">
      <c r="F909" s="16" t="s">
        <v>1177</v>
      </c>
      <c r="T909" s="16" t="s">
        <v>1364</v>
      </c>
    </row>
    <row r="910" spans="6:25">
      <c r="V910" s="16" t="s">
        <v>1365</v>
      </c>
      <c r="X910" s="16" t="s">
        <v>1366</v>
      </c>
    </row>
    <row r="911" spans="6:25">
      <c r="F911" s="16" t="s">
        <v>1178</v>
      </c>
      <c r="U911" s="16" t="s">
        <v>1367</v>
      </c>
      <c r="V911" s="16" t="s">
        <v>1368</v>
      </c>
      <c r="X911" s="16" t="s">
        <v>1369</v>
      </c>
    </row>
    <row r="912" spans="6:25">
      <c r="U912" s="16" t="s">
        <v>1370</v>
      </c>
      <c r="W912" s="16" t="s">
        <v>1371</v>
      </c>
      <c r="Y912" s="16" t="s">
        <v>1372</v>
      </c>
    </row>
    <row r="913" spans="6:24">
      <c r="F913" s="16" t="s">
        <v>1179</v>
      </c>
      <c r="U913" s="16" t="s">
        <v>1373</v>
      </c>
      <c r="V913" s="16" t="s">
        <v>1374</v>
      </c>
    </row>
    <row r="914" spans="6:24">
      <c r="U914" s="16" t="s">
        <v>1375</v>
      </c>
    </row>
    <row r="915" spans="6:24">
      <c r="F915" s="16" t="s">
        <v>1180</v>
      </c>
    </row>
    <row r="916" spans="6:24">
      <c r="G916" s="16" t="s">
        <v>1181</v>
      </c>
      <c r="U916" s="16" t="s">
        <v>1376</v>
      </c>
      <c r="X916" s="16" t="s">
        <v>1377</v>
      </c>
    </row>
    <row r="917" spans="6:24">
      <c r="F917" s="16" t="s">
        <v>908</v>
      </c>
      <c r="U917" s="16" t="s">
        <v>1378</v>
      </c>
      <c r="X917" s="16" t="s">
        <v>1379</v>
      </c>
    </row>
    <row r="918" spans="6:24">
      <c r="F918" s="16" t="s">
        <v>1182</v>
      </c>
      <c r="U918" s="16" t="s">
        <v>1380</v>
      </c>
      <c r="X918" s="16" t="s">
        <v>1381</v>
      </c>
    </row>
    <row r="919" spans="6:24">
      <c r="G919" s="16" t="s">
        <v>1183</v>
      </c>
      <c r="U919" s="16" t="s">
        <v>1382</v>
      </c>
      <c r="V919" s="16" t="s">
        <v>1383</v>
      </c>
    </row>
    <row r="920" spans="6:24">
      <c r="F920" s="16" t="s">
        <v>908</v>
      </c>
      <c r="U920" s="16" t="s">
        <v>1384</v>
      </c>
      <c r="W920" s="16" t="s">
        <v>1385</v>
      </c>
    </row>
    <row r="921" spans="6:24">
      <c r="F921" s="16" t="s">
        <v>1184</v>
      </c>
      <c r="U921" s="16" t="s">
        <v>1386</v>
      </c>
      <c r="W921" s="16" t="s">
        <v>1387</v>
      </c>
    </row>
    <row r="922" spans="6:24">
      <c r="F922" s="17" t="s">
        <v>1390</v>
      </c>
    </row>
    <row r="923" spans="6:24">
      <c r="T923" s="16" t="s">
        <v>908</v>
      </c>
      <c r="U923" s="16" t="s">
        <v>1388</v>
      </c>
    </row>
    <row r="924" spans="6:24">
      <c r="F924" s="17" t="s">
        <v>1130</v>
      </c>
    </row>
    <row r="925" spans="6:24">
      <c r="F925" s="16" t="s">
        <v>854</v>
      </c>
      <c r="T925" s="16" t="s">
        <v>1391</v>
      </c>
    </row>
    <row r="926" spans="6:24">
      <c r="F926" s="16" t="s">
        <v>1185</v>
      </c>
      <c r="T926" s="16" t="s">
        <v>1392</v>
      </c>
    </row>
    <row r="927" spans="6:24">
      <c r="F927" s="16" t="s">
        <v>1132</v>
      </c>
      <c r="T927" s="16" t="s">
        <v>1393</v>
      </c>
    </row>
    <row r="928" spans="6:24">
      <c r="G928" s="16" t="s">
        <v>1133</v>
      </c>
      <c r="T928" s="16" t="s">
        <v>1140</v>
      </c>
    </row>
    <row r="929" spans="6:25">
      <c r="F929" s="16" t="s">
        <v>908</v>
      </c>
      <c r="U929" s="16" t="s">
        <v>1361</v>
      </c>
    </row>
    <row r="930" spans="6:25">
      <c r="F930" s="16" t="s">
        <v>1185</v>
      </c>
      <c r="U930" s="16" t="s">
        <v>1394</v>
      </c>
    </row>
    <row r="931" spans="6:25">
      <c r="U931" s="16" t="s">
        <v>1395</v>
      </c>
    </row>
    <row r="932" spans="6:25">
      <c r="F932" s="16" t="s">
        <v>1186</v>
      </c>
    </row>
    <row r="933" spans="6:25">
      <c r="U933" s="16" t="s">
        <v>1396</v>
      </c>
      <c r="W933" s="16" t="s">
        <v>1365</v>
      </c>
      <c r="Y933" s="16" t="s">
        <v>1397</v>
      </c>
    </row>
    <row r="934" spans="6:25">
      <c r="F934" s="16" t="s">
        <v>1187</v>
      </c>
      <c r="U934" s="16" t="s">
        <v>1398</v>
      </c>
      <c r="V934" s="16" t="s">
        <v>1368</v>
      </c>
      <c r="W934" s="16" t="s">
        <v>1399</v>
      </c>
    </row>
    <row r="935" spans="6:25">
      <c r="F935" s="16" t="s">
        <v>1188</v>
      </c>
      <c r="U935" s="16" t="s">
        <v>1400</v>
      </c>
      <c r="W935" s="16" t="s">
        <v>1371</v>
      </c>
      <c r="Y935" s="16" t="s">
        <v>1401</v>
      </c>
    </row>
    <row r="936" spans="6:25">
      <c r="T936" s="16" t="s">
        <v>1402</v>
      </c>
      <c r="U936" s="16" t="s">
        <v>1403</v>
      </c>
    </row>
    <row r="937" spans="6:25">
      <c r="F937" s="16" t="s">
        <v>1189</v>
      </c>
      <c r="U937" s="16" t="s">
        <v>1404</v>
      </c>
    </row>
    <row r="938" spans="6:25">
      <c r="F938" s="16" t="s">
        <v>1140</v>
      </c>
      <c r="U938" s="16" t="s">
        <v>1405</v>
      </c>
    </row>
    <row r="939" spans="6:25">
      <c r="G939" s="16" t="s">
        <v>1190</v>
      </c>
      <c r="U939" s="16" t="s">
        <v>1406</v>
      </c>
    </row>
    <row r="941" spans="6:25">
      <c r="H941" s="16" t="s">
        <v>1191</v>
      </c>
      <c r="U941" s="16" t="s">
        <v>1376</v>
      </c>
      <c r="X941" s="16" t="s">
        <v>1407</v>
      </c>
    </row>
    <row r="942" spans="6:25">
      <c r="U942" s="16" t="s">
        <v>1378</v>
      </c>
      <c r="X942" s="16" t="s">
        <v>1408</v>
      </c>
    </row>
    <row r="943" spans="6:25">
      <c r="H943" s="16" t="s">
        <v>1192</v>
      </c>
      <c r="U943" s="16" t="s">
        <v>1380</v>
      </c>
      <c r="X943" s="16" t="s">
        <v>1409</v>
      </c>
    </row>
    <row r="944" spans="6:25">
      <c r="H944" s="16" t="s">
        <v>1193</v>
      </c>
      <c r="U944" s="16" t="s">
        <v>1382</v>
      </c>
      <c r="V944" s="16" t="s">
        <v>1383</v>
      </c>
    </row>
    <row r="945" spans="6:23">
      <c r="U945" s="16" t="s">
        <v>1384</v>
      </c>
      <c r="W945" s="16" t="s">
        <v>1410</v>
      </c>
    </row>
    <row r="946" spans="6:23">
      <c r="I946" s="16" t="s">
        <v>1194</v>
      </c>
      <c r="U946" s="16" t="s">
        <v>1386</v>
      </c>
      <c r="W946" s="16" t="s">
        <v>1387</v>
      </c>
    </row>
    <row r="948" spans="6:23">
      <c r="H948" s="16" t="s">
        <v>1195</v>
      </c>
      <c r="U948" s="16" t="s">
        <v>1388</v>
      </c>
    </row>
    <row r="949" spans="6:23">
      <c r="T949" s="16" t="s">
        <v>908</v>
      </c>
    </row>
    <row r="950" spans="6:23">
      <c r="H950" s="16" t="s">
        <v>1192</v>
      </c>
    </row>
    <row r="951" spans="6:23">
      <c r="H951" s="16" t="s">
        <v>1196</v>
      </c>
    </row>
    <row r="953" spans="6:23">
      <c r="I953" s="16" t="s">
        <v>1197</v>
      </c>
    </row>
    <row r="955" spans="6:23">
      <c r="H955" s="16" t="s">
        <v>1195</v>
      </c>
    </row>
    <row r="957" spans="6:23">
      <c r="G957" s="16" t="s">
        <v>908</v>
      </c>
    </row>
    <row r="959" spans="6:23">
      <c r="F959" s="16" t="s">
        <v>1152</v>
      </c>
    </row>
    <row r="960" spans="6:23">
      <c r="F960" s="16" t="s">
        <v>849</v>
      </c>
    </row>
    <row r="961" spans="6:8">
      <c r="F961" s="16" t="s">
        <v>1198</v>
      </c>
    </row>
    <row r="962" spans="6:8">
      <c r="F962" s="16" t="s">
        <v>1199</v>
      </c>
    </row>
    <row r="964" spans="6:8">
      <c r="F964" s="16" t="s">
        <v>854</v>
      </c>
    </row>
    <row r="966" spans="6:8">
      <c r="F966" s="16" t="s">
        <v>1200</v>
      </c>
    </row>
    <row r="968" spans="6:8">
      <c r="F968" s="16" t="s">
        <v>1201</v>
      </c>
    </row>
    <row r="969" spans="6:8">
      <c r="F969" s="16" t="s">
        <v>1202</v>
      </c>
    </row>
    <row r="970" spans="6:8">
      <c r="F970" s="16" t="s">
        <v>849</v>
      </c>
    </row>
    <row r="971" spans="6:8">
      <c r="F971" s="16" t="s">
        <v>1203</v>
      </c>
    </row>
    <row r="973" spans="6:8">
      <c r="G973" s="16" t="s">
        <v>1204</v>
      </c>
    </row>
    <row r="974" spans="6:8">
      <c r="H974" s="16" t="s">
        <v>1205</v>
      </c>
    </row>
    <row r="975" spans="6:8">
      <c r="H975" s="16" t="s">
        <v>1133</v>
      </c>
    </row>
    <row r="976" spans="6:8">
      <c r="G976" s="16" t="s">
        <v>949</v>
      </c>
    </row>
    <row r="977" spans="6:8">
      <c r="H977" s="16" t="s">
        <v>1206</v>
      </c>
    </row>
    <row r="978" spans="6:8">
      <c r="H978" s="16" t="s">
        <v>1207</v>
      </c>
    </row>
    <row r="979" spans="6:8">
      <c r="G979" s="16" t="s">
        <v>908</v>
      </c>
    </row>
    <row r="981" spans="6:8">
      <c r="F981" s="16" t="s">
        <v>908</v>
      </c>
    </row>
    <row r="982" spans="6:8">
      <c r="F982" s="16" t="s">
        <v>854</v>
      </c>
    </row>
    <row r="983" spans="6:8">
      <c r="F983" s="16" t="s">
        <v>1208</v>
      </c>
    </row>
    <row r="985" spans="6:8">
      <c r="F985" s="16" t="s">
        <v>1209</v>
      </c>
    </row>
    <row r="987" spans="6:8">
      <c r="F987" s="16" t="s">
        <v>1210</v>
      </c>
    </row>
    <row r="988" spans="6:8">
      <c r="F988" s="16" t="s">
        <v>1211</v>
      </c>
    </row>
    <row r="989" spans="6:8">
      <c r="F989" s="16" t="s">
        <v>1212</v>
      </c>
    </row>
    <row r="991" spans="6:8">
      <c r="F991" s="16" t="s">
        <v>1213</v>
      </c>
    </row>
    <row r="992" spans="6:8">
      <c r="G992" s="16" t="s">
        <v>1214</v>
      </c>
    </row>
    <row r="993" spans="2:8">
      <c r="H993" s="16" t="s">
        <v>1215</v>
      </c>
    </row>
    <row r="994" spans="2:8">
      <c r="H994" s="16" t="s">
        <v>915</v>
      </c>
    </row>
    <row r="995" spans="2:8">
      <c r="G995" s="16" t="s">
        <v>908</v>
      </c>
    </row>
    <row r="996" spans="2:8">
      <c r="F996" s="16" t="s">
        <v>908</v>
      </c>
    </row>
    <row r="999" spans="2:8">
      <c r="F999" s="16" t="s">
        <v>1216</v>
      </c>
    </row>
    <row r="1002" spans="2:8">
      <c r="E1002" s="16" t="s">
        <v>1217</v>
      </c>
    </row>
    <row r="1005" spans="2:8">
      <c r="C1005" s="16" t="s">
        <v>908</v>
      </c>
    </row>
    <row r="1007" spans="2:8">
      <c r="B1007" s="16" t="s">
        <v>1218</v>
      </c>
    </row>
    <row r="1009" spans="1:2">
      <c r="B1009" s="16" t="s">
        <v>1219</v>
      </c>
    </row>
    <row r="1010" spans="1:2">
      <c r="B1010" s="16" t="s">
        <v>1220</v>
      </c>
    </row>
    <row r="1012" spans="1:2">
      <c r="A1012" s="16" t="s">
        <v>908</v>
      </c>
    </row>
  </sheetData>
  <phoneticPr fontId="6" type="noConversion"/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6"/>
  <sheetViews>
    <sheetView zoomScaleNormal="100" workbookViewId="0">
      <selection activeCell="J2" sqref="J2"/>
    </sheetView>
  </sheetViews>
  <sheetFormatPr defaultRowHeight="13.5"/>
  <cols>
    <col min="1" max="1" width="2.44140625" style="103" customWidth="1"/>
    <col min="2" max="2" width="30" style="103" customWidth="1"/>
    <col min="3" max="3" width="24.21875" style="103" customWidth="1"/>
    <col min="4" max="4" width="6.21875" style="103" bestFit="1" customWidth="1"/>
    <col min="5" max="5" width="9.109375" style="103" bestFit="1" customWidth="1"/>
    <col min="6" max="6" width="14" style="103" bestFit="1" customWidth="1"/>
    <col min="7" max="7" width="14.6640625" style="103" bestFit="1" customWidth="1"/>
    <col min="8" max="8" width="18.88671875" style="103" customWidth="1"/>
    <col min="9" max="9" width="17.109375" style="103" customWidth="1"/>
    <col min="10" max="10" width="17.44140625" style="103" customWidth="1"/>
    <col min="11" max="16384" width="8.88671875" style="103"/>
  </cols>
  <sheetData>
    <row r="2" spans="2:9" s="372" customFormat="1" ht="17.25" thickBot="1">
      <c r="B2" s="307" t="s">
        <v>139</v>
      </c>
      <c r="H2" s="373"/>
      <c r="I2" s="373"/>
    </row>
    <row r="3" spans="2:9" ht="15.75" customHeight="1" thickTop="1">
      <c r="B3" s="457" t="s">
        <v>140</v>
      </c>
      <c r="C3" s="457"/>
      <c r="D3" s="458" t="s">
        <v>240</v>
      </c>
      <c r="E3" s="458"/>
      <c r="F3" s="458" t="s">
        <v>369</v>
      </c>
      <c r="G3" s="458"/>
      <c r="H3" s="459" t="s">
        <v>142</v>
      </c>
      <c r="I3" s="460"/>
    </row>
    <row r="4" spans="2:9">
      <c r="B4" s="461" t="s">
        <v>94</v>
      </c>
      <c r="C4" s="461"/>
      <c r="D4" s="99" t="s">
        <v>145</v>
      </c>
      <c r="E4" s="99" t="s">
        <v>146</v>
      </c>
      <c r="F4" s="99" t="s">
        <v>370</v>
      </c>
      <c r="G4" s="99" t="s">
        <v>371</v>
      </c>
      <c r="H4" s="374" t="s">
        <v>147</v>
      </c>
      <c r="I4" s="374" t="s">
        <v>148</v>
      </c>
    </row>
    <row r="5" spans="2:9">
      <c r="B5" s="136" t="s">
        <v>401</v>
      </c>
      <c r="C5" s="127" t="s">
        <v>658</v>
      </c>
      <c r="D5" s="135"/>
      <c r="E5" s="135"/>
      <c r="F5" s="135"/>
      <c r="G5" s="135"/>
      <c r="H5" s="130" t="s">
        <v>628</v>
      </c>
      <c r="I5" s="130" t="s">
        <v>767</v>
      </c>
    </row>
    <row r="6" spans="2:9">
      <c r="B6" s="136"/>
      <c r="C6" s="127" t="s">
        <v>765</v>
      </c>
      <c r="D6" s="135"/>
      <c r="E6" s="135"/>
      <c r="F6" s="135"/>
      <c r="G6" s="135"/>
      <c r="H6" s="130" t="s">
        <v>628</v>
      </c>
      <c r="I6" s="130" t="s">
        <v>766</v>
      </c>
    </row>
    <row r="7" spans="2:9">
      <c r="B7" s="136"/>
      <c r="C7" s="127" t="s">
        <v>763</v>
      </c>
      <c r="D7" s="135"/>
      <c r="E7" s="135"/>
      <c r="F7" s="135"/>
      <c r="G7" s="135"/>
      <c r="H7" s="130" t="s">
        <v>628</v>
      </c>
      <c r="I7" s="130" t="s">
        <v>764</v>
      </c>
    </row>
    <row r="8" spans="2:9">
      <c r="B8" s="136"/>
      <c r="C8" s="127" t="s">
        <v>659</v>
      </c>
      <c r="D8" s="135"/>
      <c r="E8" s="135"/>
      <c r="F8" s="135"/>
      <c r="G8" s="135"/>
      <c r="H8" s="130" t="s">
        <v>628</v>
      </c>
      <c r="I8" s="130" t="s">
        <v>768</v>
      </c>
    </row>
    <row r="9" spans="2:9" ht="14.25" thickBot="1">
      <c r="B9" s="328"/>
      <c r="C9" s="329" t="s">
        <v>660</v>
      </c>
      <c r="D9" s="329"/>
      <c r="E9" s="329"/>
      <c r="F9" s="329"/>
      <c r="G9" s="329"/>
      <c r="H9" s="329" t="s">
        <v>628</v>
      </c>
      <c r="I9" s="329" t="s">
        <v>769</v>
      </c>
    </row>
    <row r="10" spans="2:9">
      <c r="B10" s="330" t="s">
        <v>402</v>
      </c>
      <c r="C10" s="331" t="s">
        <v>770</v>
      </c>
      <c r="D10" s="331"/>
      <c r="E10" s="331"/>
      <c r="F10" s="331"/>
      <c r="G10" s="331"/>
      <c r="H10" s="331" t="s">
        <v>628</v>
      </c>
      <c r="I10" s="331" t="s">
        <v>771</v>
      </c>
    </row>
    <row r="11" spans="2:9">
      <c r="B11" s="136"/>
      <c r="C11" s="130" t="s">
        <v>772</v>
      </c>
      <c r="D11" s="130"/>
      <c r="E11" s="130"/>
      <c r="F11" s="130"/>
      <c r="G11" s="130"/>
      <c r="H11" s="130" t="s">
        <v>628</v>
      </c>
      <c r="I11" s="130" t="s">
        <v>773</v>
      </c>
    </row>
    <row r="12" spans="2:9">
      <c r="B12" s="136"/>
      <c r="C12" s="130" t="s">
        <v>774</v>
      </c>
      <c r="D12" s="130"/>
      <c r="E12" s="130"/>
      <c r="F12" s="130"/>
      <c r="G12" s="130"/>
      <c r="H12" s="130" t="s">
        <v>628</v>
      </c>
      <c r="I12" s="130" t="s">
        <v>775</v>
      </c>
    </row>
    <row r="13" spans="2:9">
      <c r="B13" s="136"/>
      <c r="C13" s="130" t="s">
        <v>449</v>
      </c>
      <c r="D13" s="130"/>
      <c r="E13" s="130"/>
      <c r="F13" s="130"/>
      <c r="G13" s="130"/>
      <c r="H13" s="130" t="s">
        <v>628</v>
      </c>
      <c r="I13" s="130" t="s">
        <v>776</v>
      </c>
    </row>
    <row r="14" spans="2:9">
      <c r="B14" s="136"/>
      <c r="C14" s="127" t="s">
        <v>777</v>
      </c>
      <c r="D14" s="135"/>
      <c r="E14" s="135"/>
      <c r="F14" s="135"/>
      <c r="G14" s="135"/>
      <c r="H14" s="130" t="s">
        <v>628</v>
      </c>
      <c r="I14" s="130" t="s">
        <v>778</v>
      </c>
    </row>
    <row r="15" spans="2:9" ht="14.25" thickBot="1">
      <c r="B15" s="328"/>
      <c r="C15" s="332" t="s">
        <v>779</v>
      </c>
      <c r="D15" s="329"/>
      <c r="E15" s="329"/>
      <c r="F15" s="329"/>
      <c r="G15" s="329"/>
      <c r="H15" s="329" t="s">
        <v>628</v>
      </c>
      <c r="I15" s="329" t="s">
        <v>780</v>
      </c>
    </row>
    <row r="16" spans="2:9">
      <c r="B16" s="330" t="s">
        <v>623</v>
      </c>
      <c r="C16" s="333" t="s">
        <v>454</v>
      </c>
      <c r="D16" s="334"/>
      <c r="E16" s="334"/>
      <c r="F16" s="334"/>
      <c r="G16" s="334"/>
      <c r="H16" s="331" t="s">
        <v>629</v>
      </c>
      <c r="I16" s="331" t="s">
        <v>644</v>
      </c>
    </row>
    <row r="17" spans="2:9">
      <c r="B17" s="136"/>
      <c r="C17" s="127" t="s">
        <v>781</v>
      </c>
      <c r="D17" s="135"/>
      <c r="E17" s="135"/>
      <c r="F17" s="135"/>
      <c r="G17" s="135"/>
      <c r="H17" s="130" t="s">
        <v>629</v>
      </c>
      <c r="I17" s="130" t="s">
        <v>630</v>
      </c>
    </row>
    <row r="18" spans="2:9">
      <c r="B18" s="136"/>
      <c r="C18" s="130" t="s">
        <v>782</v>
      </c>
      <c r="D18" s="130"/>
      <c r="E18" s="130"/>
      <c r="F18" s="130"/>
      <c r="G18" s="130"/>
      <c r="H18" s="130" t="s">
        <v>629</v>
      </c>
      <c r="I18" s="130" t="s">
        <v>631</v>
      </c>
    </row>
    <row r="19" spans="2:9">
      <c r="B19" s="136"/>
      <c r="C19" s="130" t="s">
        <v>783</v>
      </c>
      <c r="D19" s="130"/>
      <c r="E19" s="130"/>
      <c r="F19" s="130"/>
      <c r="G19" s="130"/>
      <c r="H19" s="130" t="s">
        <v>629</v>
      </c>
      <c r="I19" s="130" t="s">
        <v>638</v>
      </c>
    </row>
    <row r="20" spans="2:9">
      <c r="B20" s="136"/>
      <c r="C20" s="130" t="s">
        <v>455</v>
      </c>
      <c r="D20" s="130"/>
      <c r="E20" s="130"/>
      <c r="F20" s="130"/>
      <c r="G20" s="130"/>
      <c r="H20" s="130" t="s">
        <v>632</v>
      </c>
      <c r="I20" s="130" t="s">
        <v>646</v>
      </c>
    </row>
    <row r="21" spans="2:9">
      <c r="B21" s="136"/>
      <c r="C21" s="130" t="s">
        <v>621</v>
      </c>
      <c r="D21" s="130"/>
      <c r="E21" s="130"/>
      <c r="F21" s="130"/>
      <c r="G21" s="130"/>
      <c r="H21" s="130" t="s">
        <v>632</v>
      </c>
      <c r="I21" s="130" t="s">
        <v>633</v>
      </c>
    </row>
    <row r="22" spans="2:9" ht="14.25" thickBot="1">
      <c r="B22" s="328"/>
      <c r="C22" s="329" t="s">
        <v>622</v>
      </c>
      <c r="D22" s="329"/>
      <c r="E22" s="329"/>
      <c r="F22" s="329"/>
      <c r="G22" s="329"/>
      <c r="H22" s="329" t="s">
        <v>632</v>
      </c>
      <c r="I22" s="329" t="s">
        <v>634</v>
      </c>
    </row>
    <row r="23" spans="2:9">
      <c r="B23" s="330" t="s">
        <v>624</v>
      </c>
      <c r="C23" s="331" t="s">
        <v>784</v>
      </c>
      <c r="D23" s="331"/>
      <c r="E23" s="331"/>
      <c r="F23" s="331"/>
      <c r="G23" s="331"/>
      <c r="H23" s="331" t="s">
        <v>628</v>
      </c>
      <c r="I23" s="331" t="s">
        <v>635</v>
      </c>
    </row>
    <row r="24" spans="2:9">
      <c r="B24" s="137"/>
      <c r="C24" s="130" t="s">
        <v>785</v>
      </c>
      <c r="D24" s="130"/>
      <c r="E24" s="130"/>
      <c r="F24" s="130"/>
      <c r="G24" s="130"/>
      <c r="H24" s="130" t="s">
        <v>628</v>
      </c>
      <c r="I24" s="130" t="s">
        <v>636</v>
      </c>
    </row>
    <row r="25" spans="2:9">
      <c r="B25" s="137"/>
      <c r="C25" s="130" t="s">
        <v>786</v>
      </c>
      <c r="D25" s="130"/>
      <c r="E25" s="130"/>
      <c r="F25" s="130"/>
      <c r="G25" s="130"/>
      <c r="H25" s="130" t="s">
        <v>628</v>
      </c>
      <c r="I25" s="130" t="s">
        <v>637</v>
      </c>
    </row>
    <row r="26" spans="2:9">
      <c r="B26" s="137"/>
      <c r="C26" s="130" t="s">
        <v>787</v>
      </c>
      <c r="D26" s="130"/>
      <c r="E26" s="130"/>
      <c r="F26" s="130"/>
      <c r="G26" s="130"/>
      <c r="H26" s="130" t="s">
        <v>632</v>
      </c>
      <c r="I26" s="130" t="s">
        <v>638</v>
      </c>
    </row>
    <row r="27" spans="2:9">
      <c r="B27" s="137"/>
      <c r="C27" s="138" t="s">
        <v>788</v>
      </c>
      <c r="D27" s="130"/>
      <c r="E27" s="130"/>
      <c r="F27" s="130"/>
      <c r="G27" s="130"/>
      <c r="H27" s="130" t="s">
        <v>632</v>
      </c>
      <c r="I27" s="130" t="s">
        <v>639</v>
      </c>
    </row>
    <row r="28" spans="2:9">
      <c r="B28" s="137"/>
      <c r="C28" s="138" t="s">
        <v>789</v>
      </c>
      <c r="D28" s="138"/>
      <c r="E28" s="138"/>
      <c r="F28" s="130"/>
      <c r="G28" s="138"/>
      <c r="H28" s="130" t="s">
        <v>632</v>
      </c>
      <c r="I28" s="130" t="s">
        <v>640</v>
      </c>
    </row>
    <row r="29" spans="2:9">
      <c r="B29" s="137"/>
      <c r="C29" s="138" t="s">
        <v>790</v>
      </c>
      <c r="D29" s="130"/>
      <c r="E29" s="130"/>
      <c r="F29" s="130"/>
      <c r="G29" s="130"/>
      <c r="H29" s="130" t="s">
        <v>632</v>
      </c>
      <c r="I29" s="130" t="s">
        <v>641</v>
      </c>
    </row>
    <row r="30" spans="2:9">
      <c r="B30" s="137"/>
      <c r="C30" s="138" t="s">
        <v>791</v>
      </c>
      <c r="D30" s="130"/>
      <c r="E30" s="130"/>
      <c r="F30" s="130"/>
      <c r="G30" s="130"/>
      <c r="H30" s="130" t="s">
        <v>632</v>
      </c>
      <c r="I30" s="130" t="s">
        <v>642</v>
      </c>
    </row>
    <row r="31" spans="2:9">
      <c r="B31" s="137"/>
      <c r="C31" s="138" t="s">
        <v>792</v>
      </c>
      <c r="D31" s="130"/>
      <c r="E31" s="130"/>
      <c r="F31" s="130"/>
      <c r="G31" s="130"/>
      <c r="H31" s="130" t="s">
        <v>632</v>
      </c>
      <c r="I31" s="130" t="s">
        <v>643</v>
      </c>
    </row>
    <row r="32" spans="2:9" ht="14.25" thickBot="1">
      <c r="B32" s="336"/>
      <c r="C32" s="337" t="s">
        <v>625</v>
      </c>
      <c r="D32" s="329"/>
      <c r="E32" s="329"/>
      <c r="F32" s="329"/>
      <c r="G32" s="329"/>
      <c r="H32" s="329" t="s">
        <v>632</v>
      </c>
      <c r="I32" s="329" t="s">
        <v>631</v>
      </c>
    </row>
    <row r="33" spans="2:10">
      <c r="B33" s="148" t="s">
        <v>647</v>
      </c>
      <c r="C33" s="335" t="s">
        <v>648</v>
      </c>
      <c r="D33" s="327"/>
      <c r="E33" s="327"/>
      <c r="F33" s="327"/>
      <c r="G33" s="327"/>
      <c r="H33" s="327" t="s">
        <v>654</v>
      </c>
      <c r="I33" s="327" t="s">
        <v>646</v>
      </c>
    </row>
    <row r="34" spans="2:10">
      <c r="B34" s="137"/>
      <c r="C34" s="138" t="s">
        <v>651</v>
      </c>
      <c r="D34" s="130"/>
      <c r="E34" s="130"/>
      <c r="F34" s="130"/>
      <c r="G34" s="130"/>
      <c r="H34" s="130" t="s">
        <v>654</v>
      </c>
      <c r="I34" s="130" t="s">
        <v>655</v>
      </c>
    </row>
    <row r="35" spans="2:10">
      <c r="B35" s="137"/>
      <c r="C35" s="138" t="s">
        <v>649</v>
      </c>
      <c r="D35" s="130"/>
      <c r="E35" s="130"/>
      <c r="F35" s="130"/>
      <c r="G35" s="130"/>
      <c r="H35" s="130" t="s">
        <v>654</v>
      </c>
      <c r="I35" s="130" t="s">
        <v>793</v>
      </c>
    </row>
    <row r="36" spans="2:10">
      <c r="B36" s="137"/>
      <c r="C36" s="138" t="s">
        <v>650</v>
      </c>
      <c r="D36" s="130"/>
      <c r="E36" s="130"/>
      <c r="F36" s="130"/>
      <c r="G36" s="130"/>
      <c r="H36" s="130" t="s">
        <v>654</v>
      </c>
      <c r="I36" s="130" t="s">
        <v>794</v>
      </c>
    </row>
    <row r="37" spans="2:10">
      <c r="B37" s="137"/>
      <c r="C37" s="138" t="s">
        <v>653</v>
      </c>
      <c r="D37" s="130"/>
      <c r="E37" s="130"/>
      <c r="F37" s="130"/>
      <c r="G37" s="130"/>
      <c r="H37" s="130" t="s">
        <v>654</v>
      </c>
      <c r="I37" s="130" t="s">
        <v>656</v>
      </c>
    </row>
    <row r="38" spans="2:10">
      <c r="B38" s="137"/>
      <c r="C38" s="138" t="s">
        <v>652</v>
      </c>
      <c r="D38" s="130"/>
      <c r="E38" s="130"/>
      <c r="F38" s="130"/>
      <c r="G38" s="130"/>
      <c r="H38" s="130" t="s">
        <v>654</v>
      </c>
      <c r="I38" s="130" t="s">
        <v>657</v>
      </c>
    </row>
    <row r="39" spans="2:10">
      <c r="B39" s="137"/>
      <c r="C39" s="138" t="s">
        <v>407</v>
      </c>
      <c r="D39" s="130"/>
      <c r="E39" s="130"/>
      <c r="F39" s="130"/>
      <c r="G39" s="130"/>
      <c r="H39" s="130" t="s">
        <v>654</v>
      </c>
      <c r="I39" s="130" t="s">
        <v>795</v>
      </c>
    </row>
    <row r="40" spans="2:10">
      <c r="B40" s="375"/>
    </row>
    <row r="42" spans="2:10" ht="17.25" thickBot="1">
      <c r="B42" s="307" t="s">
        <v>796</v>
      </c>
      <c r="C42" s="373"/>
      <c r="D42" s="376"/>
      <c r="E42" s="376"/>
      <c r="F42" s="376"/>
      <c r="G42" s="376"/>
      <c r="H42" s="376"/>
      <c r="I42" s="376"/>
    </row>
    <row r="43" spans="2:10" ht="15.75" customHeight="1" thickTop="1">
      <c r="B43" s="459" t="s">
        <v>241</v>
      </c>
      <c r="C43" s="460"/>
      <c r="D43" s="459" t="s">
        <v>242</v>
      </c>
      <c r="E43" s="462"/>
      <c r="F43" s="462"/>
      <c r="G43" s="462"/>
      <c r="H43" s="462"/>
      <c r="I43" s="460"/>
    </row>
    <row r="44" spans="2:10" ht="29.25" customHeight="1">
      <c r="B44" s="454" t="s">
        <v>797</v>
      </c>
      <c r="C44" s="455"/>
      <c r="D44" s="454" t="s">
        <v>798</v>
      </c>
      <c r="E44" s="456"/>
      <c r="F44" s="456"/>
      <c r="G44" s="456"/>
      <c r="H44" s="456"/>
      <c r="I44" s="455"/>
    </row>
    <row r="45" spans="2:10" ht="84" customHeight="1">
      <c r="B45" s="454" t="s">
        <v>807</v>
      </c>
      <c r="C45" s="455"/>
      <c r="D45" s="454" t="s">
        <v>1349</v>
      </c>
      <c r="E45" s="456"/>
      <c r="F45" s="456"/>
      <c r="G45" s="456"/>
      <c r="H45" s="456"/>
      <c r="I45" s="455"/>
    </row>
    <row r="46" spans="2:10" ht="90.75" customHeight="1">
      <c r="B46" s="454" t="s">
        <v>799</v>
      </c>
      <c r="C46" s="455"/>
      <c r="D46" s="454" t="s">
        <v>1348</v>
      </c>
      <c r="E46" s="456"/>
      <c r="F46" s="456"/>
      <c r="G46" s="456"/>
      <c r="H46" s="456"/>
      <c r="I46" s="455"/>
      <c r="J46" s="313"/>
    </row>
    <row r="47" spans="2:10" ht="78.75" customHeight="1">
      <c r="B47" s="454" t="s">
        <v>800</v>
      </c>
      <c r="C47" s="455"/>
      <c r="D47" s="454" t="s">
        <v>1354</v>
      </c>
      <c r="E47" s="456"/>
      <c r="F47" s="456"/>
      <c r="G47" s="456"/>
      <c r="H47" s="456"/>
      <c r="I47" s="455"/>
      <c r="J47" s="313"/>
    </row>
    <row r="48" spans="2:10" ht="78.75" customHeight="1">
      <c r="B48" s="454" t="s">
        <v>801</v>
      </c>
      <c r="C48" s="455"/>
      <c r="D48" s="454" t="s">
        <v>1347</v>
      </c>
      <c r="E48" s="456"/>
      <c r="F48" s="456"/>
      <c r="G48" s="456"/>
      <c r="H48" s="456"/>
      <c r="I48" s="455"/>
      <c r="J48" s="313"/>
    </row>
    <row r="49" spans="2:10" ht="78.75" customHeight="1">
      <c r="B49" s="454" t="s">
        <v>802</v>
      </c>
      <c r="C49" s="455"/>
      <c r="D49" s="454" t="s">
        <v>839</v>
      </c>
      <c r="E49" s="456"/>
      <c r="F49" s="456"/>
      <c r="G49" s="456"/>
      <c r="H49" s="456"/>
      <c r="I49" s="455"/>
      <c r="J49" s="313"/>
    </row>
    <row r="50" spans="2:10" ht="78.75" customHeight="1">
      <c r="B50" s="454" t="s">
        <v>803</v>
      </c>
      <c r="C50" s="455"/>
      <c r="D50" s="454" t="s">
        <v>752</v>
      </c>
      <c r="E50" s="456"/>
      <c r="F50" s="456"/>
      <c r="G50" s="456"/>
      <c r="H50" s="456"/>
      <c r="I50" s="455"/>
      <c r="J50" s="313"/>
    </row>
    <row r="51" spans="2:10" ht="78.75" customHeight="1">
      <c r="B51" s="454" t="s">
        <v>804</v>
      </c>
      <c r="C51" s="455"/>
      <c r="D51" s="454" t="s">
        <v>1352</v>
      </c>
      <c r="E51" s="456"/>
      <c r="F51" s="456"/>
      <c r="G51" s="456"/>
      <c r="H51" s="456"/>
      <c r="I51" s="455"/>
      <c r="J51" s="313"/>
    </row>
    <row r="52" spans="2:10" ht="78.75" customHeight="1">
      <c r="B52" s="454" t="s">
        <v>731</v>
      </c>
      <c r="C52" s="455"/>
      <c r="D52" s="454" t="s">
        <v>1351</v>
      </c>
      <c r="E52" s="456"/>
      <c r="F52" s="456"/>
      <c r="G52" s="456"/>
      <c r="H52" s="456"/>
      <c r="I52" s="455"/>
      <c r="J52" s="313"/>
    </row>
    <row r="53" spans="2:10" ht="78.75" customHeight="1">
      <c r="B53" s="454" t="s">
        <v>736</v>
      </c>
      <c r="C53" s="455"/>
      <c r="D53" s="454" t="s">
        <v>1350</v>
      </c>
      <c r="E53" s="456"/>
      <c r="F53" s="456"/>
      <c r="G53" s="456"/>
      <c r="H53" s="456"/>
      <c r="I53" s="455"/>
      <c r="J53" s="313"/>
    </row>
    <row r="54" spans="2:10" ht="90.75" customHeight="1">
      <c r="B54" s="454" t="s">
        <v>834</v>
      </c>
      <c r="C54" s="455"/>
      <c r="D54" s="463" t="s">
        <v>1353</v>
      </c>
      <c r="E54" s="464"/>
      <c r="F54" s="464"/>
      <c r="G54" s="464"/>
      <c r="H54" s="464"/>
      <c r="I54" s="465"/>
      <c r="J54" s="313"/>
    </row>
    <row r="55" spans="2:10" ht="90.75" customHeight="1">
      <c r="B55" s="454" t="s">
        <v>1357</v>
      </c>
      <c r="C55" s="455"/>
      <c r="D55" s="463" t="s">
        <v>1355</v>
      </c>
      <c r="E55" s="464"/>
      <c r="F55" s="464"/>
      <c r="G55" s="464"/>
      <c r="H55" s="464"/>
      <c r="I55" s="465"/>
      <c r="J55" s="313"/>
    </row>
    <row r="57" spans="2:10">
      <c r="B57" s="103" t="s">
        <v>187</v>
      </c>
    </row>
    <row r="58" spans="2:10">
      <c r="B58" s="103" t="s">
        <v>243</v>
      </c>
    </row>
    <row r="59" spans="2:10">
      <c r="B59" s="103" t="s">
        <v>244</v>
      </c>
    </row>
    <row r="60" spans="2:10">
      <c r="B60" s="103" t="s">
        <v>245</v>
      </c>
    </row>
    <row r="61" spans="2:10">
      <c r="C61" s="103" t="s">
        <v>246</v>
      </c>
    </row>
    <row r="62" spans="2:10">
      <c r="C62" s="103" t="s">
        <v>247</v>
      </c>
    </row>
    <row r="64" spans="2:10">
      <c r="B64" s="103" t="s">
        <v>248</v>
      </c>
    </row>
    <row r="65" spans="2:3">
      <c r="C65" s="103" t="s">
        <v>249</v>
      </c>
    </row>
    <row r="66" spans="2:3">
      <c r="B66" s="103" t="s">
        <v>250</v>
      </c>
      <c r="C66" s="103" t="s">
        <v>251</v>
      </c>
    </row>
  </sheetData>
  <mergeCells count="31">
    <mergeCell ref="B55:C55"/>
    <mergeCell ref="D55:I55"/>
    <mergeCell ref="B54:C54"/>
    <mergeCell ref="D54:I54"/>
    <mergeCell ref="B53:C53"/>
    <mergeCell ref="D53:I53"/>
    <mergeCell ref="B46:C46"/>
    <mergeCell ref="B49:C49"/>
    <mergeCell ref="D45:I45"/>
    <mergeCell ref="D46:I46"/>
    <mergeCell ref="D49:I49"/>
    <mergeCell ref="B47:C47"/>
    <mergeCell ref="B48:C48"/>
    <mergeCell ref="D47:I47"/>
    <mergeCell ref="D48:I48"/>
    <mergeCell ref="B52:C52"/>
    <mergeCell ref="D52:I52"/>
    <mergeCell ref="B51:C51"/>
    <mergeCell ref="D51:I51"/>
    <mergeCell ref="B3:C3"/>
    <mergeCell ref="D3:E3"/>
    <mergeCell ref="F3:G3"/>
    <mergeCell ref="H3:I3"/>
    <mergeCell ref="B44:C44"/>
    <mergeCell ref="B4:C4"/>
    <mergeCell ref="D44:I44"/>
    <mergeCell ref="B43:C43"/>
    <mergeCell ref="D43:I43"/>
    <mergeCell ref="B50:C50"/>
    <mergeCell ref="D50:I50"/>
    <mergeCell ref="B45:C45"/>
  </mergeCells>
  <phoneticPr fontId="6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개요</vt:lpstr>
      <vt:lpstr>Note</vt:lpstr>
      <vt:lpstr>화면디자인</vt:lpstr>
      <vt:lpstr>화면디자인(전자결재)</vt:lpstr>
      <vt:lpstr>단위 테스트케이스 정의 및 결과</vt:lpstr>
      <vt:lpstr>화면Control</vt:lpstr>
      <vt:lpstr>logic</vt:lpstr>
      <vt:lpstr>logic참고</vt:lpstr>
      <vt:lpstr>data</vt:lpstr>
      <vt:lpstr>ERD</vt:lpstr>
      <vt:lpstr>config(선택)</vt:lpstr>
      <vt:lpstr>단위 테스트케이스 작성가이드</vt:lpstr>
      <vt:lpstr>결함유형 가이드</vt:lpstr>
      <vt:lpstr>Event 작성가이드</vt:lpstr>
      <vt:lpstr>FAQ</vt:lpstr>
    </vt:vector>
  </TitlesOfParts>
  <Company>코오롱베니트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user</cp:lastModifiedBy>
  <cp:lastPrinted>2006-11-16T00:45:55Z</cp:lastPrinted>
  <dcterms:created xsi:type="dcterms:W3CDTF">2005-07-06T02:49:48Z</dcterms:created>
  <dcterms:modified xsi:type="dcterms:W3CDTF">2019-02-12T02:14:56Z</dcterms:modified>
</cp:coreProperties>
</file>