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CO00086910\"/>
    </mc:Choice>
  </mc:AlternateContent>
  <xr:revisionPtr revIDLastSave="0" documentId="13_ncr:1_{C6E770C7-DEB5-473F-83DF-7C15620E5C54}" xr6:coauthVersionLast="47" xr6:coauthVersionMax="47" xr10:uidLastSave="{00000000-0000-0000-0000-000000000000}"/>
  <bookViews>
    <workbookView xWindow="30900" yWindow="1515" windowWidth="21600" windowHeight="11235" tabRatio="849" activeTab="7" xr2:uid="{00000000-000D-0000-FFFF-FFFF00000000}"/>
  </bookViews>
  <sheets>
    <sheet name="개발정의서" sheetId="5" r:id="rId1"/>
    <sheet name="Program Flow" sheetId="8" r:id="rId2"/>
    <sheet name="화면 Layout" sheetId="30" r:id="rId3"/>
    <sheet name="화면 Layout(전자결재)" sheetId="31" r:id="rId4"/>
    <sheet name="화면 Control" sheetId="32" r:id="rId5"/>
    <sheet name="Logic" sheetId="33" r:id="rId6"/>
    <sheet name="Config(선택)" sheetId="14" r:id="rId7"/>
    <sheet name="단위테스트케이스및결과서" sheetId="46" r:id="rId8"/>
    <sheet name="단위테스트케이스및결과서(2019)" sheetId="34" r:id="rId9"/>
    <sheet name="Event 작성가이드" sheetId="13" r:id="rId10"/>
    <sheet name="FAQ" sheetId="12" r:id="rId11"/>
    <sheet name="결함유형 가이드" sheetId="35" r:id="rId12"/>
    <sheet name="결함리스트" sheetId="36" r:id="rId13"/>
    <sheet name="T1_Fail_001" sheetId="37" r:id="rId14"/>
    <sheet name="T1_Fail_002" sheetId="38" r:id="rId15"/>
    <sheet name="T1_Fail_003" sheetId="39" r:id="rId16"/>
    <sheet name="T1_Fail_004" sheetId="40" r:id="rId17"/>
    <sheet name="T1_Fail_005" sheetId="41" r:id="rId18"/>
    <sheet name="T1_Fail_006" sheetId="42" r:id="rId19"/>
    <sheet name="T1_Fail_007" sheetId="43" r:id="rId20"/>
    <sheet name="T1_Fail_008" sheetId="44" r:id="rId21"/>
    <sheet name="T1_Fail_009" sheetId="45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8" hidden="1">'단위테스트케이스및결과서(2019)'!$A$8:$AA$44</definedName>
    <definedName name="Actor유형">[1]코드값!$A$3:$A$5</definedName>
    <definedName name="AugSun1" localSheetId="2">DATE('[2]개인별_예_출력(A4)'!CalendarYear,8,1)-WEEKDAY(DATE('[2]개인별_예_출력(A4)'!CalendarYear,8,1))</definedName>
    <definedName name="AugSun1" localSheetId="3">DATE('[2]개인별_예_출력(A4)'!CalendarYear,8,1)-WEEKDAY(DATE('[2]개인별_예_출력(A4)'!CalendarYear,8,1))</definedName>
    <definedName name="JulSun1" localSheetId="2">DATE('[2]개인별_예_출력(A4)'!CalendarYear,7,1)-WEEKDAY(DATE('[2]개인별_예_출력(A4)'!CalendarYear,7,1))</definedName>
    <definedName name="JulSun1" localSheetId="3">DATE('[2]개인별_예_출력(A4)'!CalendarYear,7,1)-WEEKDAY(DATE('[2]개인별_예_출력(A4)'!CalendarYear,7,1))</definedName>
    <definedName name="SepSun1" localSheetId="2">DATE('[2]개인별_예_출력(A4)'!CalendarYear,9,1)-WEEKDAY(DATE('[2]개인별_예_출력(A4)'!CalendarYear,9,1))</definedName>
    <definedName name="SepSun1" localSheetId="3">DATE('[2]개인별_예_출력(A4)'!CalendarYear,9,1)-WEEKDAY(DATE('[2]개인별_예_출력(A4)'!CalendarYear,9,1))</definedName>
    <definedName name="Year1" localSheetId="2">VALUE(LEFT('화면 Layout'!#REF!,4))</definedName>
    <definedName name="Year1" localSheetId="3">VALUE(LEFT('화면 Layout(전자결재)'!#REF!,4))</definedName>
    <definedName name="검토유형">[3]코드값!$A$59:$A$63</definedName>
    <definedName name="결함긴급도">[3]코드값!$A$12:$A$15</definedName>
    <definedName name="결함심각도">[3]코드값!$A$3:$A$8</definedName>
    <definedName name="보안심각도">[4]코드값!$A$11:$A$14</definedName>
    <definedName name="삭제구분">[1]코드값!$A$10:$A$13</definedName>
    <definedName name="신규여부">[3]코드값!$A$43:$A$44</definedName>
    <definedName name="완료여부">[4]코드값!$A$3:$A$7</definedName>
    <definedName name="요구사항유형">[5]코드표!$A$3:$A$8</definedName>
    <definedName name="조치결과">[3]코드값!$A$35:$A$39</definedName>
    <definedName name="중요도">[1]코드값!$A$17:$A$20</definedName>
    <definedName name="출처">[5]코드표!$A$11:$A$13</definedName>
    <definedName name="테스트단계">[3]코드값!$A$48:$A$55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0" l="1"/>
  <c r="C24" i="30"/>
  <c r="L5" i="30"/>
  <c r="N5" i="30"/>
  <c r="L6" i="30"/>
  <c r="N6" i="30"/>
  <c r="P100" i="31" l="1"/>
  <c r="N100" i="31"/>
  <c r="L100" i="31"/>
  <c r="J100" i="31"/>
  <c r="H100" i="31"/>
  <c r="E100" i="31"/>
  <c r="C100" i="31"/>
  <c r="P98" i="31"/>
  <c r="N98" i="31"/>
  <c r="L98" i="31"/>
  <c r="J98" i="31"/>
  <c r="H98" i="31"/>
  <c r="E98" i="31"/>
  <c r="C98" i="31"/>
  <c r="P94" i="31"/>
  <c r="N94" i="31"/>
  <c r="L94" i="31"/>
  <c r="J94" i="31"/>
  <c r="H94" i="31"/>
  <c r="E94" i="31"/>
  <c r="C94" i="31"/>
  <c r="P92" i="31"/>
  <c r="N92" i="31"/>
  <c r="L92" i="31"/>
  <c r="J92" i="31"/>
  <c r="H92" i="31"/>
  <c r="E92" i="31"/>
  <c r="C92" i="31"/>
  <c r="P88" i="31"/>
  <c r="N88" i="31"/>
  <c r="L88" i="31"/>
  <c r="J88" i="31"/>
  <c r="H88" i="31"/>
  <c r="E88" i="31"/>
  <c r="C88" i="31"/>
  <c r="P86" i="31"/>
  <c r="N86" i="31"/>
  <c r="L86" i="31"/>
  <c r="J86" i="31"/>
  <c r="H86" i="31"/>
  <c r="E86" i="31"/>
  <c r="C86" i="31"/>
  <c r="E83" i="31"/>
  <c r="H83" i="31" s="1"/>
  <c r="J83" i="31" s="1"/>
  <c r="L83" i="31" s="1"/>
  <c r="N83" i="31" s="1"/>
  <c r="P82" i="31"/>
  <c r="N82" i="31"/>
  <c r="L82" i="31"/>
  <c r="J82" i="31"/>
  <c r="H82" i="31"/>
  <c r="E82" i="31"/>
  <c r="C82" i="31"/>
  <c r="P80" i="31"/>
  <c r="N80" i="31"/>
  <c r="L80" i="31"/>
  <c r="J80" i="31"/>
  <c r="H80" i="31"/>
  <c r="E80" i="31"/>
  <c r="C80" i="31"/>
  <c r="E77" i="31"/>
  <c r="H77" i="31" s="1"/>
  <c r="J77" i="31" s="1"/>
  <c r="L77" i="31" s="1"/>
  <c r="N77" i="31" s="1"/>
  <c r="P76" i="31"/>
  <c r="N76" i="31"/>
  <c r="L76" i="31"/>
  <c r="J76" i="31"/>
  <c r="H76" i="31"/>
  <c r="C76" i="31"/>
  <c r="P74" i="31"/>
  <c r="N74" i="31"/>
  <c r="L74" i="31"/>
  <c r="J74" i="31"/>
  <c r="H74" i="31"/>
  <c r="E74" i="31"/>
  <c r="C74" i="31"/>
  <c r="E71" i="31"/>
  <c r="H71" i="31" s="1"/>
  <c r="J71" i="31" s="1"/>
  <c r="L71" i="31" s="1"/>
  <c r="N71" i="31" s="1"/>
  <c r="P70" i="31"/>
  <c r="N70" i="31"/>
  <c r="L70" i="31"/>
  <c r="J70" i="31"/>
  <c r="H70" i="31"/>
  <c r="E70" i="31"/>
  <c r="C70" i="31"/>
  <c r="P68" i="31"/>
  <c r="N68" i="31"/>
  <c r="L68" i="31"/>
  <c r="J68" i="31"/>
  <c r="H68" i="31"/>
  <c r="E68" i="31"/>
  <c r="C68" i="31"/>
  <c r="O64" i="31"/>
  <c r="M64" i="31"/>
  <c r="K64" i="31"/>
  <c r="I64" i="31"/>
  <c r="G64" i="31"/>
  <c r="D64" i="31"/>
  <c r="P60" i="31"/>
  <c r="N60" i="31"/>
  <c r="L60" i="31"/>
  <c r="J60" i="31"/>
  <c r="H60" i="31"/>
  <c r="E60" i="31"/>
  <c r="C60" i="31"/>
  <c r="P56" i="31"/>
  <c r="N56" i="31"/>
  <c r="L56" i="31"/>
  <c r="J56" i="31"/>
  <c r="H56" i="31"/>
  <c r="E56" i="31"/>
  <c r="C56" i="31"/>
  <c r="P52" i="31"/>
  <c r="N52" i="31"/>
  <c r="L52" i="31"/>
  <c r="J52" i="31"/>
  <c r="H52" i="31"/>
  <c r="E52" i="31"/>
  <c r="C52" i="31"/>
  <c r="E49" i="31"/>
  <c r="H49" i="31" s="1"/>
  <c r="J49" i="31" s="1"/>
  <c r="L49" i="31" s="1"/>
  <c r="N49" i="31" s="1"/>
  <c r="P48" i="31"/>
  <c r="N48" i="31"/>
  <c r="L48" i="31"/>
  <c r="J48" i="31"/>
  <c r="H48" i="31"/>
  <c r="E48" i="31"/>
  <c r="C48" i="31"/>
  <c r="E45" i="31"/>
  <c r="H45" i="31" s="1"/>
  <c r="J45" i="31" s="1"/>
  <c r="L45" i="31" s="1"/>
  <c r="N45" i="31" s="1"/>
  <c r="P44" i="31"/>
  <c r="N44" i="31"/>
  <c r="L44" i="31"/>
  <c r="J44" i="31"/>
  <c r="H44" i="31"/>
  <c r="E44" i="31"/>
  <c r="C44" i="31"/>
  <c r="E41" i="31"/>
  <c r="H41" i="31" s="1"/>
  <c r="J41" i="31" s="1"/>
  <c r="L41" i="31" s="1"/>
  <c r="N41" i="31" s="1"/>
  <c r="P40" i="31"/>
  <c r="N40" i="31"/>
  <c r="L40" i="31"/>
  <c r="J40" i="31"/>
  <c r="H40" i="31"/>
  <c r="E40" i="31"/>
  <c r="C40" i="31"/>
  <c r="O36" i="31"/>
  <c r="M36" i="31"/>
  <c r="K36" i="31"/>
  <c r="I36" i="31"/>
  <c r="G36" i="31"/>
  <c r="D36" i="31"/>
  <c r="P103" i="30"/>
  <c r="N103" i="30"/>
  <c r="L103" i="30"/>
  <c r="J103" i="30"/>
  <c r="H103" i="30"/>
  <c r="E103" i="30"/>
  <c r="C103" i="30"/>
  <c r="P101" i="30"/>
  <c r="N101" i="30"/>
  <c r="L101" i="30"/>
  <c r="J101" i="30"/>
  <c r="H101" i="30"/>
  <c r="E101" i="30"/>
  <c r="C101" i="30"/>
  <c r="P97" i="30"/>
  <c r="N97" i="30"/>
  <c r="L97" i="30"/>
  <c r="J97" i="30"/>
  <c r="H97" i="30"/>
  <c r="E97" i="30"/>
  <c r="C97" i="30"/>
  <c r="P95" i="30"/>
  <c r="N95" i="30"/>
  <c r="L95" i="30"/>
  <c r="J95" i="30"/>
  <c r="H95" i="30"/>
  <c r="E95" i="30"/>
  <c r="C95" i="30"/>
  <c r="P91" i="30"/>
  <c r="N91" i="30"/>
  <c r="L91" i="30"/>
  <c r="J91" i="30"/>
  <c r="H91" i="30"/>
  <c r="E91" i="30"/>
  <c r="C91" i="30"/>
  <c r="P89" i="30"/>
  <c r="N89" i="30"/>
  <c r="L89" i="30"/>
  <c r="J89" i="30"/>
  <c r="H89" i="30"/>
  <c r="E89" i="30"/>
  <c r="C89" i="30"/>
  <c r="E86" i="30"/>
  <c r="H86" i="30" s="1"/>
  <c r="J86" i="30" s="1"/>
  <c r="L86" i="30" s="1"/>
  <c r="N86" i="30" s="1"/>
  <c r="P85" i="30"/>
  <c r="N85" i="30"/>
  <c r="L85" i="30"/>
  <c r="J85" i="30"/>
  <c r="H85" i="30"/>
  <c r="E85" i="30"/>
  <c r="C85" i="30"/>
  <c r="P83" i="30"/>
  <c r="N83" i="30"/>
  <c r="L83" i="30"/>
  <c r="J83" i="30"/>
  <c r="H83" i="30"/>
  <c r="E83" i="30"/>
  <c r="C83" i="30"/>
  <c r="E80" i="30"/>
  <c r="H80" i="30" s="1"/>
  <c r="J80" i="30" s="1"/>
  <c r="L80" i="30" s="1"/>
  <c r="N80" i="30" s="1"/>
  <c r="P79" i="30"/>
  <c r="N79" i="30"/>
  <c r="L79" i="30"/>
  <c r="J79" i="30"/>
  <c r="H79" i="30"/>
  <c r="C79" i="30"/>
  <c r="P77" i="30"/>
  <c r="N77" i="30"/>
  <c r="L77" i="30"/>
  <c r="J77" i="30"/>
  <c r="H77" i="30"/>
  <c r="E77" i="30"/>
  <c r="C77" i="30"/>
  <c r="E74" i="30"/>
  <c r="H74" i="30" s="1"/>
  <c r="J74" i="30" s="1"/>
  <c r="L74" i="30" s="1"/>
  <c r="N74" i="30" s="1"/>
  <c r="P73" i="30"/>
  <c r="N73" i="30"/>
  <c r="L73" i="30"/>
  <c r="J73" i="30"/>
  <c r="H73" i="30"/>
  <c r="E73" i="30"/>
  <c r="C73" i="30"/>
  <c r="P71" i="30"/>
  <c r="N71" i="30"/>
  <c r="L71" i="30"/>
  <c r="J71" i="30"/>
  <c r="H71" i="30"/>
  <c r="E71" i="30"/>
  <c r="C71" i="30"/>
  <c r="O67" i="30"/>
  <c r="M67" i="30"/>
  <c r="K67" i="30"/>
  <c r="I67" i="30"/>
  <c r="G67" i="30"/>
  <c r="D67" i="30"/>
  <c r="P63" i="30"/>
  <c r="N63" i="30"/>
  <c r="L63" i="30"/>
  <c r="J63" i="30"/>
  <c r="H63" i="30"/>
  <c r="E63" i="30"/>
  <c r="C63" i="30"/>
  <c r="P59" i="30"/>
  <c r="N59" i="30"/>
  <c r="L59" i="30"/>
  <c r="J59" i="30"/>
  <c r="H59" i="30"/>
  <c r="E59" i="30"/>
  <c r="C59" i="30"/>
  <c r="P55" i="30"/>
  <c r="N55" i="30"/>
  <c r="L55" i="30"/>
  <c r="J55" i="30"/>
  <c r="H55" i="30"/>
  <c r="E55" i="30"/>
  <c r="C55" i="30"/>
  <c r="E52" i="30"/>
  <c r="H52" i="30" s="1"/>
  <c r="J52" i="30" s="1"/>
  <c r="L52" i="30" s="1"/>
  <c r="N52" i="30" s="1"/>
  <c r="P51" i="30"/>
  <c r="N51" i="30"/>
  <c r="L51" i="30"/>
  <c r="J51" i="30"/>
  <c r="H51" i="30"/>
  <c r="E51" i="30"/>
  <c r="C51" i="30"/>
  <c r="E48" i="30"/>
  <c r="H48" i="30" s="1"/>
  <c r="J48" i="30" s="1"/>
  <c r="L48" i="30" s="1"/>
  <c r="N48" i="30" s="1"/>
  <c r="P47" i="30"/>
  <c r="N47" i="30"/>
  <c r="L47" i="30"/>
  <c r="J47" i="30"/>
  <c r="H47" i="30"/>
  <c r="E47" i="30"/>
  <c r="C47" i="30"/>
  <c r="E44" i="30"/>
  <c r="H44" i="30" s="1"/>
  <c r="J44" i="30" s="1"/>
  <c r="L44" i="30" s="1"/>
  <c r="N44" i="30" s="1"/>
  <c r="P43" i="30"/>
  <c r="N43" i="30"/>
  <c r="L43" i="30"/>
  <c r="J43" i="30"/>
  <c r="H43" i="30"/>
  <c r="E43" i="30"/>
  <c r="C43" i="30"/>
  <c r="O39" i="30"/>
  <c r="M39" i="30"/>
  <c r="K39" i="30"/>
  <c r="I39" i="30"/>
  <c r="G39" i="30"/>
  <c r="D39" i="30"/>
  <c r="J27" i="30"/>
  <c r="J28" i="30" s="1"/>
  <c r="I27" i="30"/>
  <c r="I28" i="30" s="1"/>
  <c r="E27" i="30"/>
  <c r="E28" i="30" s="1"/>
  <c r="D27" i="30"/>
  <c r="D28" i="30" s="1"/>
  <c r="C27" i="30"/>
  <c r="C28" i="30" s="1"/>
  <c r="H24" i="30"/>
  <c r="H27" i="30" s="1"/>
  <c r="H28" i="30" s="1"/>
  <c r="R85" i="30" l="1"/>
  <c r="R91" i="30"/>
  <c r="R63" i="30"/>
  <c r="R48" i="31"/>
  <c r="R43" i="30"/>
  <c r="R86" i="31"/>
  <c r="R100" i="31"/>
  <c r="R103" i="30"/>
  <c r="R98" i="31"/>
  <c r="R59" i="30"/>
  <c r="R73" i="30"/>
  <c r="R79" i="30"/>
  <c r="R83" i="30"/>
  <c r="R89" i="30"/>
  <c r="R101" i="30"/>
  <c r="R40" i="31"/>
  <c r="R60" i="31"/>
  <c r="R82" i="31"/>
  <c r="R94" i="31"/>
  <c r="R47" i="30"/>
  <c r="R55" i="30"/>
  <c r="R71" i="30"/>
  <c r="R77" i="30"/>
  <c r="R97" i="30"/>
  <c r="R56" i="31"/>
  <c r="R70" i="31"/>
  <c r="R76" i="31"/>
  <c r="R80" i="31"/>
  <c r="R92" i="31"/>
  <c r="R51" i="30"/>
  <c r="R95" i="30"/>
  <c r="R44" i="31"/>
  <c r="R52" i="31"/>
  <c r="R68" i="31"/>
  <c r="R74" i="31"/>
  <c r="R88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6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6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6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7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7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7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7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7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7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7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8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8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8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 xr:uid="{00000000-0006-0000-0800-000004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<sst xmlns="http://schemas.openxmlformats.org/spreadsheetml/2006/main" count="2246" uniqueCount="1105">
  <si>
    <t>Validation</t>
    <phoneticPr fontId="8" type="noConversion"/>
  </si>
  <si>
    <t>Screen Object</t>
    <phoneticPr fontId="8" type="noConversion"/>
  </si>
  <si>
    <t>메시지</t>
    <phoneticPr fontId="8" type="noConversion"/>
  </si>
  <si>
    <t>Screen 영역</t>
    <phoneticPr fontId="8" type="noConversion"/>
  </si>
  <si>
    <t>처리방법</t>
    <phoneticPr fontId="8" type="noConversion"/>
  </si>
  <si>
    <t>■ 추가설명 (선택)</t>
    <phoneticPr fontId="8" type="noConversion"/>
  </si>
  <si>
    <t>[화면디자인]</t>
    <phoneticPr fontId="8" type="noConversion"/>
  </si>
  <si>
    <t>▶ 엑셀로 화면을 그리기 어렵습니다.</t>
    <phoneticPr fontId="8" type="noConversion"/>
  </si>
  <si>
    <t xml:space="preserve">    - 화면은 엑셀외에 PPT, UI개발 툴에서 작성 후 캡쳐도 가능합니다.  </t>
    <phoneticPr fontId="8" type="noConversion"/>
  </si>
  <si>
    <t xml:space="preserve">    - 기존 설계 된 화면 정의서를 캡쳐해도 됩니다.</t>
    <phoneticPr fontId="8" type="noConversion"/>
  </si>
  <si>
    <t xml:space="preserve">▶ 시스템에 화면이 없습니다. </t>
    <phoneticPr fontId="8" type="noConversion"/>
  </si>
  <si>
    <t xml:space="preserve">    - 화면과 관련된 내역 외에 DATA 역영등 설계가 가능한 영역을 작성합니다. (I/F, batch)</t>
    <phoneticPr fontId="8" type="noConversion"/>
  </si>
  <si>
    <t xml:space="preserve">▶ 화면이 여러 개인 경우 어떻게 표현하나요? </t>
    <phoneticPr fontId="8" type="noConversion"/>
  </si>
  <si>
    <t xml:space="preserve">    - 화면이 여러 개인 경우 한 탭에 영역을 구분하여 작성 가능하며, 화면디자인 탭을 추가해도 됩니다.</t>
    <phoneticPr fontId="8" type="noConversion"/>
  </si>
  <si>
    <t>[화면Control]</t>
    <phoneticPr fontId="8" type="noConversion"/>
  </si>
  <si>
    <t>▶ web target(_blank, _parent)등은 어디에 표현하나요?</t>
    <phoneticPr fontId="8" type="noConversion"/>
  </si>
  <si>
    <t xml:space="preserve">    - event 컬럼에 웹과 관련된 정보를 정의합니다</t>
    <phoneticPr fontId="8" type="noConversion"/>
  </si>
  <si>
    <t>[logic]</t>
    <phoneticPr fontId="8" type="noConversion"/>
  </si>
  <si>
    <t>▶ process에는 무엇을 작성해야 하나요?</t>
    <phoneticPr fontId="8" type="noConversion"/>
  </si>
  <si>
    <t xml:space="preserve">    - 해당 logic의 진행 흐름을 작성합니다. 분기처리/에러처리/로직 내 체크 사항을 기술합니다. </t>
    <phoneticPr fontId="8" type="noConversion"/>
  </si>
  <si>
    <t>[ERD]</t>
    <phoneticPr fontId="8" type="noConversion"/>
  </si>
  <si>
    <t>▶ DA#에서 ERD를 정의하는데 설계 문서에 이중 작업을 해야하나요?</t>
    <phoneticPr fontId="8" type="noConversion"/>
  </si>
  <si>
    <t>[기타]</t>
    <phoneticPr fontId="8" type="noConversion"/>
  </si>
  <si>
    <t>▶ 시스템 담당자 및 고객 업무 부서를 기재할 부분이 필요합니다.</t>
    <phoneticPr fontId="8" type="noConversion"/>
  </si>
  <si>
    <t xml:space="preserve">    - Note 탭의 특이사항, 또는 개요 비고 란에 자유롭게 작성하시면 됩니다.</t>
    <phoneticPr fontId="8" type="noConversion"/>
  </si>
  <si>
    <t>◈ 화면Control</t>
    <phoneticPr fontId="8" type="noConversion"/>
  </si>
  <si>
    <t>Screen 영역</t>
    <phoneticPr fontId="8" type="noConversion"/>
  </si>
  <si>
    <t>Screen Object</t>
    <phoneticPr fontId="8" type="noConversion"/>
  </si>
  <si>
    <t>속성</t>
    <phoneticPr fontId="8" type="noConversion"/>
  </si>
  <si>
    <t>Default(초기화)</t>
    <phoneticPr fontId="8" type="noConversion"/>
  </si>
  <si>
    <t>필수</t>
    <phoneticPr fontId="8" type="noConversion"/>
  </si>
  <si>
    <t>Validation</t>
    <phoneticPr fontId="8" type="noConversion"/>
  </si>
  <si>
    <t>Validation</t>
    <phoneticPr fontId="8" type="noConversion"/>
  </si>
  <si>
    <t>Event</t>
    <phoneticPr fontId="8" type="noConversion"/>
  </si>
  <si>
    <t>본사 권한</t>
    <phoneticPr fontId="8" type="noConversion"/>
  </si>
  <si>
    <t xml:space="preserve">매장 권한 </t>
    <phoneticPr fontId="8" type="noConversion"/>
  </si>
  <si>
    <t>LoV</t>
    <phoneticPr fontId="8" type="noConversion"/>
  </si>
  <si>
    <t>Master 조회</t>
    <phoneticPr fontId="8" type="noConversion"/>
  </si>
  <si>
    <t>Master 저장</t>
    <phoneticPr fontId="8" type="noConversion"/>
  </si>
  <si>
    <t>상세조회</t>
    <phoneticPr fontId="8" type="noConversion"/>
  </si>
  <si>
    <t>Master 버튼</t>
    <phoneticPr fontId="8" type="noConversion"/>
  </si>
  <si>
    <t>조회</t>
    <phoneticPr fontId="8" type="noConversion"/>
  </si>
  <si>
    <t>버튼</t>
    <phoneticPr fontId="8" type="noConversion"/>
  </si>
  <si>
    <t>활성</t>
    <phoneticPr fontId="8" type="noConversion"/>
  </si>
  <si>
    <t>클릭시 &gt; [Master 조회logic]</t>
    <phoneticPr fontId="8" type="noConversion"/>
  </si>
  <si>
    <t>저장</t>
    <phoneticPr fontId="8" type="noConversion"/>
  </si>
  <si>
    <t>비활성</t>
    <phoneticPr fontId="8" type="noConversion"/>
  </si>
  <si>
    <t>클릭시 &gt; [Master 저장logic]</t>
    <phoneticPr fontId="8" type="noConversion"/>
  </si>
  <si>
    <t>상세 버튼</t>
    <phoneticPr fontId="8" type="noConversion"/>
  </si>
  <si>
    <t>상세 조회</t>
    <phoneticPr fontId="8" type="noConversion"/>
  </si>
  <si>
    <t>클릭시 &gt; [상세조회logic]</t>
    <phoneticPr fontId="8" type="noConversion"/>
  </si>
  <si>
    <t>Logic명</t>
    <phoneticPr fontId="8" type="noConversion"/>
  </si>
  <si>
    <t>처리방법</t>
    <phoneticPr fontId="8" type="noConversion"/>
  </si>
  <si>
    <t>변경일</t>
    <phoneticPr fontId="8" type="noConversion"/>
  </si>
  <si>
    <t>내용</t>
    <phoneticPr fontId="8" type="noConversion"/>
  </si>
  <si>
    <t>메시지</t>
    <phoneticPr fontId="8" type="noConversion"/>
  </si>
  <si>
    <t>Master 조회logic</t>
    <phoneticPr fontId="8" type="noConversion"/>
  </si>
  <si>
    <t>서버(CSI)</t>
    <phoneticPr fontId="8" type="noConversion"/>
  </si>
  <si>
    <t>input : 재고DO</t>
    <phoneticPr fontId="8" type="noConversion"/>
  </si>
  <si>
    <t>[MSG(E)]  MSG001 : 검색조건을 입력하세요.</t>
    <phoneticPr fontId="8" type="noConversion"/>
  </si>
  <si>
    <t xml:space="preserve">exception : </t>
    <phoneticPr fontId="8" type="noConversion"/>
  </si>
  <si>
    <t>output : List&lt;재고DO&gt;</t>
    <phoneticPr fontId="8" type="noConversion"/>
  </si>
  <si>
    <t>Master 저장logic</t>
    <phoneticPr fontId="8" type="noConversion"/>
  </si>
  <si>
    <t xml:space="preserve">process :  </t>
    <phoneticPr fontId="8" type="noConversion"/>
  </si>
  <si>
    <t>상세조회logic</t>
    <phoneticPr fontId="8" type="noConversion"/>
  </si>
  <si>
    <t>서버</t>
    <phoneticPr fontId="8" type="noConversion"/>
  </si>
  <si>
    <t>[MSG(E)]  MSG002 : ~~는 필수 입력입니다.</t>
    <phoneticPr fontId="8" type="noConversion"/>
  </si>
  <si>
    <t>DB</t>
    <phoneticPr fontId="8" type="noConversion"/>
  </si>
  <si>
    <t>테이블</t>
    <phoneticPr fontId="8" type="noConversion"/>
  </si>
  <si>
    <t>칼럼</t>
    <phoneticPr fontId="8" type="noConversion"/>
  </si>
  <si>
    <t>[가이드라인]</t>
    <phoneticPr fontId="8" type="noConversion"/>
  </si>
  <si>
    <t>▶ data 탭 내의 Xplatform(선택), config(선택) 탭은 작성해야 하나요?</t>
    <phoneticPr fontId="8" type="noConversion"/>
  </si>
  <si>
    <t xml:space="preserve">    - (선택)으로 표시되어 있는 영역은 선택사항으로 필요시 작성하면 됩니다. </t>
    <phoneticPr fontId="8" type="noConversion"/>
  </si>
  <si>
    <t>global.properties</t>
    <phoneticPr fontId="8" type="noConversion"/>
  </si>
  <si>
    <t>파일 상세 설명</t>
    <phoneticPr fontId="8" type="noConversion"/>
  </si>
  <si>
    <t>Damon 서비스가 실행이 되면서 참조하는 프러퍼티 파일로서 프로세스 로직의 구동에 필요한 설정값들을 포함하고 있음</t>
    <phoneticPr fontId="8" type="noConversion"/>
  </si>
  <si>
    <t>영역</t>
    <phoneticPr fontId="8" type="noConversion"/>
  </si>
  <si>
    <t>설명 및 비교</t>
    <phoneticPr fontId="8" type="noConversion"/>
  </si>
  <si>
    <t>서버 IP, Port 지정</t>
    <phoneticPr fontId="8" type="noConversion"/>
  </si>
  <si>
    <t>local.server.host</t>
    <phoneticPr fontId="9" type="noConversion"/>
  </si>
  <si>
    <t>xxx.xxx.xxx.xxx 형태의 IP Address</t>
    <phoneticPr fontId="8" type="noConversion"/>
  </si>
  <si>
    <t>203.225.1.182</t>
    <phoneticPr fontId="9" type="noConversion"/>
  </si>
  <si>
    <t>서비스가 구동되는 서버의 IP 주소</t>
    <phoneticPr fontId="8" type="noConversion"/>
  </si>
  <si>
    <t>remote.server.list</t>
    <phoneticPr fontId="8" type="noConversion"/>
  </si>
  <si>
    <t>콤마(,)로 구분된 IP Address 목록</t>
    <phoneticPr fontId="8" type="noConversion"/>
  </si>
  <si>
    <t>203.225.1.182,203.225.1.183,203.225.1.184</t>
    <phoneticPr fontId="8" type="noConversion"/>
  </si>
  <si>
    <t>클러스터링으로 구성할 경우 연결되는 서버들의 주소 목록</t>
    <phoneticPr fontId="8" type="noConversion"/>
  </si>
  <si>
    <t>main.service.port</t>
    <phoneticPr fontId="8" type="noConversion"/>
  </si>
  <si>
    <t>숫자 형태의 포트 값</t>
    <phoneticPr fontId="8" type="noConversion"/>
  </si>
  <si>
    <t>11000</t>
    <phoneticPr fontId="8" type="noConversion"/>
  </si>
  <si>
    <t>메인서비스 포트 값</t>
    <phoneticPr fontId="8" type="noConversion"/>
  </si>
  <si>
    <t>동적 로딩 클래스명 지정</t>
    <phoneticPr fontId="8" type="noConversion"/>
  </si>
  <si>
    <t>api.authenticator.impl</t>
    <phoneticPr fontId="8" type="noConversion"/>
  </si>
  <si>
    <t>ClassPath를 Text로 기재함</t>
    <phoneticPr fontId="8" type="noConversion"/>
  </si>
  <si>
    <t>benit.communicator.authentication.LimitAuthenticator</t>
    <phoneticPr fontId="8" type="noConversion"/>
  </si>
  <si>
    <t>인증을 담당하는 부분으로, 인증 Interface에 맞춰서 실제로 구현되어 사용될 Implementation Class Path와 Class명</t>
    <phoneticPr fontId="8" type="noConversion"/>
  </si>
  <si>
    <t>api.todaycountgenerator.impl</t>
    <phoneticPr fontId="8" type="noConversion"/>
  </si>
  <si>
    <t>kolon.communicator.TodayCountGenerator</t>
    <phoneticPr fontId="8" type="noConversion"/>
  </si>
  <si>
    <t>접속자수를 집계하는 부분으로, 해당 Interface에 맞춰서 실제로 구현되어 사용될 Implementation Class Path와 Class명</t>
    <phoneticPr fontId="8" type="noConversion"/>
  </si>
  <si>
    <t>Damon의 동작을 정의함</t>
    <phoneticPr fontId="8" type="noConversion"/>
  </si>
  <si>
    <t>config.companysection.enabled</t>
    <phoneticPr fontId="8" type="noConversion"/>
  </si>
  <si>
    <t>TRUE | FALSE</t>
    <phoneticPr fontId="8" type="noConversion"/>
  </si>
  <si>
    <t>TRUE</t>
    <phoneticPr fontId="8" type="noConversion"/>
  </si>
  <si>
    <t>회사 구분 기능을 사용할 지 여부</t>
    <phoneticPr fontId="8" type="noConversion"/>
  </si>
  <si>
    <t>config.usernickname.style</t>
    <phoneticPr fontId="8" type="noConversion"/>
  </si>
  <si>
    <t>FULL | SHORT | NONE</t>
    <phoneticPr fontId="8" type="noConversion"/>
  </si>
  <si>
    <t>SHORT</t>
    <phoneticPr fontId="8" type="noConversion"/>
  </si>
  <si>
    <t>닉네임을 Full Name 혹은 Short Name 형태로 표시할지와
혹은 아예 사용하지 않을 지에 대한 여부 결정</t>
    <phoneticPr fontId="8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</si>
  <si>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</si>
  <si>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</si>
  <si>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</si>
  <si>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</si>
  <si>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</si>
  <si>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</si>
  <si>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</si>
  <si>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</si>
  <si>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</si>
  <si>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</si>
  <si>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</si>
  <si>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Fail</t>
  </si>
  <si>
    <t>유효성</t>
  </si>
  <si>
    <t>설계자</t>
  </si>
  <si>
    <t>개발자</t>
  </si>
  <si>
    <t>CO번호</t>
  </si>
  <si>
    <t>[가이드라인]</t>
  </si>
  <si>
    <t>History ID</t>
    <phoneticPr fontId="8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</si>
  <si>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</si>
  <si>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</si>
  <si>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</si>
  <si>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</si>
  <si>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</si>
  <si>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</si>
  <si>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</si>
  <si>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</si>
  <si>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</si>
  <si>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</si>
  <si>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</si>
  <si>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</si>
  <si>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</si>
  <si>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</si>
  <si>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</si>
  <si>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</si>
  <si>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</si>
  <si>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</si>
  <si>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</si>
  <si>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</si>
  <si>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</si>
  <si>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</si>
  <si>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</si>
  <si>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</si>
  <si>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</si>
  <si>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</si>
  <si>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</si>
  <si>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</si>
  <si>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</si>
  <si>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</si>
  <si>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</si>
  <si>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</si>
  <si>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</si>
  <si>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</si>
  <si>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8" type="noConversion"/>
  </si>
  <si>
    <t>History ID</t>
    <phoneticPr fontId="8" type="noConversion"/>
  </si>
  <si>
    <t>개발팀 테스트 결함</t>
    <phoneticPr fontId="8" type="noConversion"/>
  </si>
  <si>
    <t>원천</t>
  </si>
  <si>
    <t>(*) 필수입력</t>
    <phoneticPr fontId="170" type="noConversion"/>
  </si>
  <si>
    <t>테스트 설계</t>
    <phoneticPr fontId="170" type="noConversion"/>
  </si>
  <si>
    <t>테스트 실행</t>
    <phoneticPr fontId="170" type="noConversion"/>
  </si>
  <si>
    <t>테스트 결함관리</t>
    <phoneticPr fontId="9" type="noConversion"/>
  </si>
  <si>
    <t>EVT
No</t>
    <phoneticPr fontId="8" type="noConversion"/>
  </si>
  <si>
    <t>구분(*)</t>
    <phoneticPr fontId="170" type="noConversion"/>
  </si>
  <si>
    <t>테스트 ID(*)</t>
    <phoneticPr fontId="170" type="noConversion"/>
  </si>
  <si>
    <t>화면 ID 또는 화면명</t>
    <phoneticPr fontId="170" type="noConversion"/>
  </si>
  <si>
    <t>테스트내역(*)</t>
    <phoneticPr fontId="170" type="noConversion"/>
  </si>
  <si>
    <t>테스트케이스 명</t>
    <phoneticPr fontId="170" type="noConversion"/>
  </si>
  <si>
    <t>테스트유형(*)</t>
    <phoneticPr fontId="170" type="noConversion"/>
  </si>
  <si>
    <t>테스트구분</t>
    <phoneticPr fontId="170" type="noConversion"/>
  </si>
  <si>
    <t>전제조건</t>
    <phoneticPr fontId="170" type="noConversion"/>
  </si>
  <si>
    <t>입력 데이터(*)</t>
    <phoneticPr fontId="170" type="noConversion"/>
  </si>
  <si>
    <t>기대 결과(*)</t>
    <phoneticPr fontId="8" type="noConversion"/>
  </si>
  <si>
    <t>연관
모듈/시스템</t>
    <phoneticPr fontId="170" type="noConversion"/>
  </si>
  <si>
    <t>개발자 Test</t>
    <phoneticPr fontId="170" type="noConversion"/>
  </si>
  <si>
    <t>설계자 Test 또는
동료 Test</t>
    <phoneticPr fontId="170" type="noConversion"/>
  </si>
  <si>
    <t>제3자 테스트 결함</t>
    <phoneticPr fontId="8" type="noConversion"/>
  </si>
  <si>
    <t>비고</t>
    <phoneticPr fontId="8" type="noConversion"/>
  </si>
  <si>
    <t>결함내역</t>
    <phoneticPr fontId="9" type="noConversion"/>
  </si>
  <si>
    <t>조치결과</t>
    <phoneticPr fontId="8" type="noConversion"/>
  </si>
  <si>
    <t>결함내역 (REDMINE ID)</t>
    <phoneticPr fontId="9" type="noConversion"/>
  </si>
  <si>
    <t>QC최종확인</t>
    <phoneticPr fontId="8" type="noConversion"/>
  </si>
  <si>
    <t>단위</t>
    <phoneticPr fontId="170" type="noConversion"/>
  </si>
  <si>
    <t>UT_TC_001</t>
    <phoneticPr fontId="8" type="noConversion"/>
  </si>
  <si>
    <t>[템플릿]</t>
    <phoneticPr fontId="170" type="noConversion"/>
  </si>
  <si>
    <t>Updated: 2019. 04. 11</t>
    <phoneticPr fontId="170" type="noConversion"/>
  </si>
  <si>
    <t>▶테스트 프로세스는 총 3단계 (테스트 설계-테스트실행-테스트 결함관리)로 진행됩니다.</t>
    <phoneticPr fontId="17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</si>
  <si>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0" type="noConversion"/>
  </si>
  <si>
    <t>Updated: 2018. 10. 19</t>
    <phoneticPr fontId="170" type="noConversion"/>
  </si>
  <si>
    <t>▶테스트 레벨 유형</t>
    <phoneticPr fontId="170" type="noConversion"/>
  </si>
  <si>
    <t>개발 정의서</t>
    <phoneticPr fontId="8" type="noConversion"/>
  </si>
  <si>
    <t>■ 개요</t>
    <phoneticPr fontId="8" type="noConversion"/>
  </si>
  <si>
    <t>■ 변경 이력</t>
    <phoneticPr fontId="8" type="noConversion"/>
  </si>
  <si>
    <t>작성일</t>
    <phoneticPr fontId="8" type="noConversion"/>
  </si>
  <si>
    <t>개발 내용</t>
    <phoneticPr fontId="9" type="noConversion"/>
  </si>
  <si>
    <t>메뉴명</t>
    <phoneticPr fontId="9" type="noConversion"/>
  </si>
  <si>
    <t>메뉴ID</t>
    <phoneticPr fontId="9" type="noConversion"/>
  </si>
  <si>
    <t>비고</t>
    <phoneticPr fontId="9" type="noConversion"/>
  </si>
  <si>
    <t>■ Program Flow</t>
    <phoneticPr fontId="9" type="noConversion"/>
  </si>
  <si>
    <t xml:space="preserve">■ 사용자/권한 </t>
    <phoneticPr fontId="9" type="noConversion"/>
  </si>
  <si>
    <t>■ 특이 사항</t>
    <phoneticPr fontId="9" type="noConversion"/>
  </si>
  <si>
    <t>■ 설정 값 설명 (선택)</t>
    <phoneticPr fontId="8" type="noConversion"/>
  </si>
  <si>
    <t>Property 파일명</t>
    <phoneticPr fontId="8" type="noConversion"/>
  </si>
  <si>
    <t>Property값</t>
    <phoneticPr fontId="8" type="noConversion"/>
  </si>
  <si>
    <t>Property값 예시</t>
    <phoneticPr fontId="8" type="noConversion"/>
  </si>
  <si>
    <t>Property명</t>
    <phoneticPr fontId="8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</si>
  <si>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8" type="noConversion"/>
  </si>
  <si>
    <t>process :~~~~~~~~~~~~~~</t>
    <phoneticPr fontId="8" type="noConversion"/>
  </si>
  <si>
    <t>Screen Object 중 event가 있다면(버튼/팝업) "필수", "Validation" 항목을 추가하고 내용을 작성한다.</t>
    <phoneticPr fontId="8" type="noConversion"/>
  </si>
  <si>
    <t>Event 에서 [logic]을 작성하면 logic 탭에서 상세 내용을 기술한다.</t>
    <phoneticPr fontId="8" type="noConversion"/>
  </si>
  <si>
    <t>◈ Logic</t>
    <phoneticPr fontId="8" type="noConversion"/>
  </si>
  <si>
    <t>■ Logic 설명</t>
    <phoneticPr fontId="8" type="noConversion"/>
  </si>
  <si>
    <t>■ UI 화면 요소 설명</t>
    <phoneticPr fontId="8" type="noConversion"/>
  </si>
  <si>
    <t>화면명(*)</t>
    <phoneticPr fontId="9" type="noConversion"/>
  </si>
  <si>
    <t>화면ID(*)</t>
    <phoneticPr fontId="9" type="noConversion"/>
  </si>
  <si>
    <t>시스템명(*)</t>
    <phoneticPr fontId="9" type="noConversion"/>
  </si>
  <si>
    <t>사용 회사코드(*)</t>
    <phoneticPr fontId="9" type="noConversion"/>
  </si>
  <si>
    <t>메뉴 Navigation(*)</t>
    <phoneticPr fontId="9" type="noConversion"/>
  </si>
  <si>
    <t>소스관리(*)</t>
    <phoneticPr fontId="9" type="noConversion"/>
  </si>
  <si>
    <t>화면 설명(*)</t>
    <phoneticPr fontId="9" type="noConversion"/>
  </si>
  <si>
    <t>OneHR</t>
    <phoneticPr fontId="8" type="noConversion"/>
  </si>
  <si>
    <t>그룹공통</t>
    <phoneticPr fontId="8" type="noConversion"/>
  </si>
  <si>
    <t>ChangeFlow&gt;INF_INFPHR</t>
    <phoneticPr fontId="8" type="noConversion"/>
  </si>
  <si>
    <t>김기현</t>
    <phoneticPr fontId="8" type="noConversion"/>
  </si>
  <si>
    <t>C/R/U/D 권한(전체권한)</t>
    <phoneticPr fontId="8" type="noConversion"/>
  </si>
  <si>
    <t>최초 작성</t>
    <phoneticPr fontId="8" type="noConversion"/>
  </si>
  <si>
    <t>김기현</t>
    <phoneticPr fontId="8" type="noConversion"/>
  </si>
  <si>
    <t>■ UI화면 요소 설명</t>
    <phoneticPr fontId="8" type="noConversion"/>
  </si>
  <si>
    <t>공통</t>
    <phoneticPr fontId="8" type="noConversion"/>
  </si>
  <si>
    <t>Lov</t>
    <phoneticPr fontId="8" type="noConversion"/>
  </si>
  <si>
    <t>닫기</t>
    <phoneticPr fontId="8" type="noConversion"/>
  </si>
  <si>
    <t>부서</t>
    <phoneticPr fontId="8" type="noConversion"/>
  </si>
  <si>
    <t>[R]날짜</t>
    <phoneticPr fontId="8" type="noConversion"/>
  </si>
  <si>
    <t>[R]한글</t>
    <phoneticPr fontId="8" type="noConversion"/>
  </si>
  <si>
    <t>▶Screen Object는 화면의 모든 버튼과 입출력객체들을 나열한다.</t>
    <phoneticPr fontId="8" type="noConversion"/>
  </si>
  <si>
    <t xml:space="preserve">▶속성은 Object의 종류, 크기, 입력mode(한글, 숫자, 영숫자 등), </t>
    <phoneticPr fontId="8" type="noConversion"/>
  </si>
  <si>
    <t xml:space="preserve">▶Default(초기화)는 화면 최초 로딩시 사용자권한별로 셋업되는 내용들이다. </t>
    <phoneticPr fontId="8" type="noConversion"/>
  </si>
  <si>
    <t>▶Default(초기화)의 LoV는 자료사전, 콤보, 체크박스, 라디오버튼 등 입력가능한 값이제한되어 있는 경우, 제한된 값을 제시하는 방법을 설명한다.</t>
    <phoneticPr fontId="8" type="noConversion"/>
  </si>
  <si>
    <t>* 자료사전 : 자료사전명 or 테이블.컬럼(컬럼2)_{조건}</t>
    <phoneticPr fontId="8" type="noConversion"/>
  </si>
  <si>
    <t>* 공통코드 : 공통코드ID</t>
    <phoneticPr fontId="8" type="noConversion"/>
  </si>
  <si>
    <t>* 콤보 : 테이블.컬럼(컬럼2)_{조건} --- 컬럼: display, (컬럼2): 전달값, {조건} : 조회조건 있는 경우 표시</t>
    <phoneticPr fontId="8" type="noConversion"/>
  </si>
  <si>
    <t>* 콤보 : 테이블.컬럼+컬럼3(컬럼2)_{조건} --- 컬럼+컬럼3: 두개필드를 합쳐서 display, (컬럼2): 전달값, {조건} : 조회조건 있는 경우 표시</t>
    <phoneticPr fontId="8" type="noConversion"/>
  </si>
  <si>
    <t>* 콤보 : "전체(A),브랜드별(B),회사별(C)"  --- 콤보 내용을 하드코딩, ( )안의 내용으로 값처리.</t>
    <phoneticPr fontId="8" type="noConversion"/>
  </si>
  <si>
    <t>* 라디오 : 공통코드.코드명</t>
    <phoneticPr fontId="8" type="noConversion"/>
  </si>
  <si>
    <t>▶필수는 CRUD이벤트시마다 필수로 입력되야하는 컬럼을 명시한다.</t>
    <phoneticPr fontId="8" type="noConversion"/>
  </si>
  <si>
    <t>▶Validation은 CRUD이벤트별 값의 유효성체크내용을 명시한다. 모든 경우 동일하면 하나로 합쳐도 된다.</t>
    <phoneticPr fontId="8" type="noConversion"/>
  </si>
  <si>
    <t>▶Event는 Screen Object에 적용가능한 Event(onClick, onChange 등)별 연결되는 다음 Action을 설명한다.</t>
    <phoneticPr fontId="8" type="noConversion"/>
  </si>
  <si>
    <t>* Event &gt; [다음 Action]</t>
    <phoneticPr fontId="8" type="noConversion"/>
  </si>
  <si>
    <t xml:space="preserve">  ex) 변경시(onChange) &gt; 유효성검사</t>
    <phoneticPr fontId="8" type="noConversion"/>
  </si>
  <si>
    <t xml:space="preserve">  ex) 클릭시 &gt; [저장Logic] </t>
    <phoneticPr fontId="8" type="noConversion"/>
  </si>
  <si>
    <t xml:space="preserve"> - 다음 Action이 [ ]로 감싸져 있는 경우 내용은 logic sheet에서 Logic명을 찾아 연결한다. </t>
    <phoneticPr fontId="8" type="noConversion"/>
  </si>
  <si>
    <t xml:space="preserve"> - 별도 로직이 없이 간단한 처리의 경우는 [ ]없이 설명한다. </t>
    <phoneticPr fontId="8" type="noConversion"/>
  </si>
  <si>
    <t xml:space="preserve">  ex) 같은행의 칼럼값이 변경되면 &gt; Status=U</t>
    <phoneticPr fontId="8" type="noConversion"/>
  </si>
  <si>
    <t>▶Master Button</t>
    <phoneticPr fontId="8" type="noConversion"/>
  </si>
  <si>
    <t>* UX와 UI개발표준가이드 참조</t>
    <phoneticPr fontId="8" type="noConversion"/>
  </si>
  <si>
    <t>▶Grid 영역은 그룹 표준 UX를 따라 움직인다. 자세한 내용은 UX가이드와 개발가이드 참조.</t>
    <phoneticPr fontId="8" type="noConversion"/>
  </si>
  <si>
    <t>* Check : 체크한경우 행이 선택됨을 의미한다. 삭제시 사용??</t>
    <phoneticPr fontId="8" type="noConversion"/>
  </si>
  <si>
    <t xml:space="preserve">* Status : Grid 각 행의 CRUD상태를 표시한다. </t>
    <phoneticPr fontId="8" type="noConversion"/>
  </si>
  <si>
    <t xml:space="preserve">* XPlatform UX가이드 : </t>
    <phoneticPr fontId="8" type="noConversion"/>
  </si>
  <si>
    <t>▶변경표시</t>
    <phoneticPr fontId="8" type="noConversion"/>
  </si>
  <si>
    <t>표안의 내용중 변경부분은 셀을 녹색으로 변경, 이전 버전의 변경부분은 셀 색을 기본 값으로 원복시켜야 함</t>
    <phoneticPr fontId="8" type="noConversion"/>
  </si>
  <si>
    <t xml:space="preserve">삭제나 추가된 영역은 붉은색으로 표시한다. </t>
    <phoneticPr fontId="8" type="noConversion"/>
  </si>
  <si>
    <t>변경시 노트추가하여 변경이력 표시(* 날자 : 변경내용)</t>
    <phoneticPr fontId="8" type="noConversion"/>
  </si>
  <si>
    <t>서버(PSI)</t>
    <phoneticPr fontId="8" type="noConversion"/>
  </si>
  <si>
    <t xml:space="preserve">process : </t>
    <phoneticPr fontId="8" type="noConversion"/>
  </si>
  <si>
    <t xml:space="preserve">통합 테스트 경로 : </t>
    <phoneticPr fontId="9" type="noConversion"/>
  </si>
  <si>
    <t>여기에 경로 작성(통합테스트가 없을 시 없음으로 기록)</t>
    <phoneticPr fontId="9" type="noConversion"/>
  </si>
  <si>
    <t>■ 테스트 계획/결과서</t>
    <phoneticPr fontId="8" type="noConversion"/>
  </si>
  <si>
    <t>(*) 필수입력</t>
    <phoneticPr fontId="9" type="noConversion"/>
  </si>
  <si>
    <t>테스트 설계</t>
    <phoneticPr fontId="9" type="noConversion"/>
  </si>
  <si>
    <t>테스트 실행</t>
    <phoneticPr fontId="9" type="noConversion"/>
  </si>
  <si>
    <t>구분(*)</t>
    <phoneticPr fontId="9" type="noConversion"/>
  </si>
  <si>
    <t>테스트 ID(*)</t>
    <phoneticPr fontId="9" type="noConversion"/>
  </si>
  <si>
    <t>화면 ID 또는 화면명</t>
    <phoneticPr fontId="9" type="noConversion"/>
  </si>
  <si>
    <t>테스트 내역(*)</t>
    <phoneticPr fontId="9" type="noConversion"/>
  </si>
  <si>
    <t>테스트케이스 명(*)</t>
    <phoneticPr fontId="9" type="noConversion"/>
  </si>
  <si>
    <t>테스트유형(*)</t>
    <phoneticPr fontId="9" type="noConversion"/>
  </si>
  <si>
    <t>테스트구분</t>
    <phoneticPr fontId="9" type="noConversion"/>
  </si>
  <si>
    <t>전제조건</t>
    <phoneticPr fontId="9" type="noConversion"/>
  </si>
  <si>
    <t>입력 데이터(*)</t>
    <phoneticPr fontId="9" type="noConversion"/>
  </si>
  <si>
    <t>연관
모듈/시스템</t>
    <phoneticPr fontId="9" type="noConversion"/>
  </si>
  <si>
    <t>박재형</t>
    <phoneticPr fontId="9" type="noConversion"/>
  </si>
  <si>
    <t>김기현</t>
    <phoneticPr fontId="9" type="noConversion"/>
  </si>
  <si>
    <t>김경민</t>
    <phoneticPr fontId="8" type="noConversion"/>
  </si>
  <si>
    <t>3자 테스트 결함</t>
    <phoneticPr fontId="8" type="noConversion"/>
  </si>
  <si>
    <t>개발팀 결함조치 결과</t>
    <phoneticPr fontId="8" type="noConversion"/>
  </si>
  <si>
    <t>개발자 Test</t>
    <phoneticPr fontId="9" type="noConversion"/>
  </si>
  <si>
    <t>설계자 Test</t>
    <phoneticPr fontId="9" type="noConversion"/>
  </si>
  <si>
    <t>사용자 Test</t>
    <phoneticPr fontId="9" type="noConversion"/>
  </si>
  <si>
    <t>결함 캡처 이미지</t>
    <phoneticPr fontId="8" type="noConversion"/>
  </si>
  <si>
    <t>결함심각도</t>
    <phoneticPr fontId="8" type="noConversion"/>
  </si>
  <si>
    <t>결함발생빈도</t>
    <phoneticPr fontId="8" type="noConversion"/>
  </si>
  <si>
    <t>결함유입유형</t>
    <phoneticPr fontId="8" type="noConversion"/>
  </si>
  <si>
    <t>단위</t>
    <phoneticPr fontId="9" type="noConversion"/>
  </si>
  <si>
    <t>추가</t>
  </si>
  <si>
    <t>T1_Fail_001</t>
    <phoneticPr fontId="8" type="noConversion"/>
  </si>
  <si>
    <t>Minor</t>
  </si>
  <si>
    <t>Always</t>
  </si>
  <si>
    <t>코드 구현 오류</t>
  </si>
  <si>
    <t>조치완료</t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</si>
  <si>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8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</si>
  <si>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9" type="noConversion"/>
  </si>
  <si>
    <t>※ "EVT_NO"~ 테스트 실행 내 "설계자 Test or 동료 Cross-CK"까지 필수, 그외 항목은 프로젝트별 정의하여 사용 가능(이력 관리 필요)</t>
    <phoneticPr fontId="8" type="noConversion"/>
  </si>
  <si>
    <t>※ 운영단계에서 기능변경시 테스트케이스 추가</t>
    <phoneticPr fontId="8" type="noConversion"/>
  </si>
  <si>
    <t xml:space="preserve">※ 테스트 실행 영역의 "작성자명", "테스트 결과"  항목 작성 필수 </t>
    <phoneticPr fontId="9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</si>
  <si>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9" type="noConversion"/>
  </si>
  <si>
    <t xml:space="preserve">       -. 테스트 실행 영역 낵 작성자 명 :  작성자 본인</t>
    <phoneticPr fontId="9" type="noConversion"/>
  </si>
  <si>
    <t>▶구분 : 통합, 단위</t>
    <phoneticPr fontId="8" type="noConversion"/>
  </si>
  <si>
    <t>▶테스트 ID : 통합(IT_TC_3자리숫자넘버링), 단위(UT_TC_3자리숫자넘버링)</t>
    <phoneticPr fontId="8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</si>
  <si>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8" type="noConversion"/>
  </si>
  <si>
    <t>▶단위 테스트 기준</t>
    <phoneticPr fontId="8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</si>
  <si>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8" type="noConversion"/>
  </si>
  <si>
    <t>*개발자가 개발한 범위에서의 I/F Test</t>
    <phoneticPr fontId="8" type="noConversion"/>
  </si>
  <si>
    <t>▶통합 테스트 기준</t>
    <phoneticPr fontId="8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</si>
  <si>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8" type="noConversion"/>
  </si>
  <si>
    <t xml:space="preserve">*모듈 ⇔ 모듈 : 개발 화면의 모듈과 연계되는 타 모듈과의 I/F Test (모듈 외 통합)
</t>
    <phoneticPr fontId="8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</si>
  <si>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8" type="noConversion"/>
  </si>
  <si>
    <t xml:space="preserve">*시스템 ⇔ 인프라 : 시스템과 단말/기기 등과의 I/F Test (모듈 외 통합)
</t>
    <phoneticPr fontId="8" type="noConversion"/>
  </si>
  <si>
    <t>No</t>
    <phoneticPr fontId="8" type="noConversion"/>
  </si>
  <si>
    <t>결함내역</t>
    <phoneticPr fontId="8" type="noConversion"/>
  </si>
  <si>
    <t>결함등급</t>
    <phoneticPr fontId="8" type="noConversion"/>
  </si>
  <si>
    <t>발생빈도</t>
    <phoneticPr fontId="8" type="noConversion"/>
  </si>
  <si>
    <t>이미지 캡쳐</t>
    <phoneticPr fontId="8" type="noConversion"/>
  </si>
  <si>
    <t>Minor</t>
    <phoneticPr fontId="8" type="noConversion"/>
  </si>
  <si>
    <t>■ UI화면 스케치</t>
    <phoneticPr fontId="8" type="noConversion"/>
  </si>
  <si>
    <t>*기본화면</t>
    <phoneticPr fontId="8" type="noConversion"/>
  </si>
  <si>
    <t>일자</t>
    <phoneticPr fontId="8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</si>
  <si>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8" type="noConversion"/>
  </si>
  <si>
    <t>▶화면사이즈를 명확히 해야하는 경우는 디자이너와 상의하여 화면크기를 미리 정의하여 위와 같이 눈금형태의 템플릿을 제공받아 사용한다.</t>
    <phoneticPr fontId="8" type="noConversion"/>
  </si>
  <si>
    <t>개인별근무계획신청</t>
    <phoneticPr fontId="8" type="noConversion"/>
  </si>
  <si>
    <t>개인별 근무계획 신청/조회</t>
    <phoneticPr fontId="8" type="noConversion"/>
  </si>
  <si>
    <t>근태/출장 &gt; 근태 &gt; 개인별 근무계획 신청/조회</t>
    <phoneticPr fontId="8" type="noConversion"/>
  </si>
  <si>
    <t>탄력적근로기준에 따른 개인별근로계획서를 작성한다.</t>
    <phoneticPr fontId="8" type="noConversion"/>
  </si>
  <si>
    <t>글로벌, 글로벌외 화면 통합</t>
    <phoneticPr fontId="8" type="noConversion"/>
  </si>
  <si>
    <t>연장근무 logic 추가</t>
    <phoneticPr fontId="8" type="noConversion"/>
  </si>
  <si>
    <t>문구 변경</t>
    <phoneticPr fontId="8" type="noConversion"/>
  </si>
  <si>
    <t>* 일반사용자</t>
    <phoneticPr fontId="8" type="noConversion"/>
  </si>
  <si>
    <t>* 계열사 인사 총괄 담당자</t>
    <phoneticPr fontId="8" type="noConversion"/>
  </si>
  <si>
    <t>* 계열사 근태 담당자</t>
    <phoneticPr fontId="8" type="noConversion"/>
  </si>
  <si>
    <t>R 권한(임직원 신청내역 조회권한)</t>
    <phoneticPr fontId="8" type="noConversion"/>
  </si>
  <si>
    <t>화면 노출 아님</t>
    <phoneticPr fontId="8" type="noConversion"/>
  </si>
  <si>
    <t>연평균(월별일수)</t>
    <phoneticPr fontId="8" type="noConversion"/>
  </si>
  <si>
    <t>1개월</t>
    <phoneticPr fontId="8" type="noConversion"/>
  </si>
  <si>
    <t>개인별근로계획서신청</t>
    <phoneticPr fontId="8" type="noConversion"/>
  </si>
  <si>
    <t>연평균(근로시간)</t>
    <phoneticPr fontId="8" type="noConversion"/>
  </si>
  <si>
    <t>1일근무시간</t>
    <phoneticPr fontId="8" type="noConversion"/>
  </si>
  <si>
    <t>계획년도</t>
    <phoneticPr fontId="170" type="noConversion"/>
  </si>
  <si>
    <t>2018</t>
    <phoneticPr fontId="8" type="noConversion"/>
  </si>
  <si>
    <t>차수</t>
    <phoneticPr fontId="170" type="noConversion"/>
  </si>
  <si>
    <t>성명(사번)</t>
    <phoneticPr fontId="170" type="noConversion"/>
  </si>
  <si>
    <t>성명(사번)</t>
    <phoneticPr fontId="8" type="noConversion"/>
  </si>
  <si>
    <t>부서</t>
    <phoneticPr fontId="170" type="noConversion"/>
  </si>
  <si>
    <t>인사팀</t>
    <phoneticPr fontId="8" type="noConversion"/>
  </si>
  <si>
    <t>직급</t>
    <phoneticPr fontId="170" type="noConversion"/>
  </si>
  <si>
    <t>차장</t>
    <phoneticPr fontId="8" type="noConversion"/>
  </si>
  <si>
    <t>직책</t>
    <phoneticPr fontId="170" type="noConversion"/>
  </si>
  <si>
    <t>적용기간</t>
    <phoneticPr fontId="8" type="noConversion"/>
  </si>
  <si>
    <t>시간제 유형</t>
    <phoneticPr fontId="170" type="noConversion"/>
  </si>
  <si>
    <t>2주이내</t>
    <phoneticPr fontId="170" type="noConversion"/>
  </si>
  <si>
    <t>표준단위기간</t>
    <phoneticPr fontId="170" type="noConversion"/>
  </si>
  <si>
    <t>세트</t>
    <phoneticPr fontId="8" type="noConversion"/>
  </si>
  <si>
    <t xml:space="preserve">           세트</t>
    <phoneticPr fontId="8" type="noConversion"/>
  </si>
  <si>
    <t>근무계획기간</t>
    <phoneticPr fontId="170" type="noConversion"/>
  </si>
  <si>
    <t xml:space="preserve">                       ~</t>
    <phoneticPr fontId="8" type="noConversion"/>
  </si>
  <si>
    <t>근무계획현황</t>
    <phoneticPr fontId="8" type="noConversion"/>
  </si>
  <si>
    <t>1) 회사가 글로벌인 경우,</t>
    <phoneticPr fontId="8" type="noConversion"/>
  </si>
  <si>
    <t>단위기간</t>
    <phoneticPr fontId="8" type="noConversion"/>
  </si>
  <si>
    <t>근로기준법 최장근로시간</t>
    <phoneticPr fontId="8" type="noConversion"/>
  </si>
  <si>
    <t>월별</t>
    <phoneticPr fontId="8" type="noConversion"/>
  </si>
  <si>
    <t>근무시간</t>
    <phoneticPr fontId="8" type="noConversion"/>
  </si>
  <si>
    <t>근로기준법 기준
(A)</t>
    <phoneticPr fontId="8" type="noConversion"/>
  </si>
  <si>
    <t>연차/공휴일
(B)</t>
    <phoneticPr fontId="8" type="noConversion"/>
  </si>
  <si>
    <t>연차/공휴일제외
(A-B)</t>
    <phoneticPr fontId="8" type="noConversion"/>
  </si>
  <si>
    <t>급여근무
(A)</t>
    <phoneticPr fontId="8" type="noConversion"/>
  </si>
  <si>
    <t>실제근무
(B)</t>
    <phoneticPr fontId="8" type="noConversion"/>
  </si>
  <si>
    <t>차이
(A-B)</t>
    <phoneticPr fontId="8" type="noConversion"/>
  </si>
  <si>
    <t>항목설명</t>
    <phoneticPr fontId="8" type="noConversion"/>
  </si>
  <si>
    <t>시간제 유형이 2주이내이면, 주별로 표시
3개월 이내는 표준단위기간이 주이면, 주로 표시 / 월이면 월로 표시</t>
    <phoneticPr fontId="8" type="noConversion"/>
  </si>
  <si>
    <t>1일 근무시간(7.428..)*단위기간에 해당하는 총일수</t>
    <phoneticPr fontId="8" type="noConversion"/>
  </si>
  <si>
    <t>계획에 표시된 단위기간 총 연차/공휴일</t>
    <phoneticPr fontId="8" type="noConversion"/>
  </si>
  <si>
    <t>근로기준법 기준(A) - 연차/공휴일(B)</t>
    <phoneticPr fontId="8" type="noConversion"/>
  </si>
  <si>
    <t>근무계획기간 전체의 년월 표시</t>
    <phoneticPr fontId="8" type="noConversion"/>
  </si>
  <si>
    <t>((8+1.5)X근무계획기간의 평일전체)+(8X휴일2일)
단, 평일전체는 연차,공휴일 제외된 일수임</t>
    <phoneticPr fontId="8" type="noConversion"/>
  </si>
  <si>
    <t>근무계획작성에서 계획한 근무시간
단, 근무계획작성에서 휴무(연차), 공휴일의 시간은 제외</t>
    <phoneticPr fontId="8" type="noConversion"/>
  </si>
  <si>
    <t>급여근무(A) - 실제근무(B)</t>
    <phoneticPr fontId="8" type="noConversion"/>
  </si>
  <si>
    <t>예)</t>
    <phoneticPr fontId="8" type="noConversion"/>
  </si>
  <si>
    <t>1주 이면,</t>
    <phoneticPr fontId="8" type="noConversion"/>
  </si>
  <si>
    <t>201807</t>
    <phoneticPr fontId="8" type="noConversion"/>
  </si>
  <si>
    <t>7월 이면,</t>
    <phoneticPr fontId="8" type="noConversion"/>
  </si>
  <si>
    <t>201808</t>
    <phoneticPr fontId="8" type="noConversion"/>
  </si>
  <si>
    <t>계</t>
    <phoneticPr fontId="8" type="noConversion"/>
  </si>
  <si>
    <t>(평균)</t>
    <phoneticPr fontId="8" type="noConversion"/>
  </si>
  <si>
    <t>2) 회사가 글로벌이 아닌 경우,</t>
    <phoneticPr fontId="8" type="noConversion"/>
  </si>
  <si>
    <t>총 단위기간</t>
    <phoneticPr fontId="8" type="noConversion"/>
  </si>
  <si>
    <t>총한도</t>
    <phoneticPr fontId="8" type="noConversion"/>
  </si>
  <si>
    <t>총합계</t>
    <phoneticPr fontId="8" type="noConversion"/>
  </si>
  <si>
    <t>주평균</t>
    <phoneticPr fontId="8" type="noConversion"/>
  </si>
  <si>
    <t>근무시간 한도</t>
    <phoneticPr fontId="8" type="noConversion"/>
  </si>
  <si>
    <t>근무시간 합계</t>
    <phoneticPr fontId="8" type="noConversion"/>
  </si>
  <si>
    <t>근무시간 주평균</t>
    <phoneticPr fontId="8" type="noConversion"/>
  </si>
  <si>
    <t>연장시간 한도</t>
    <phoneticPr fontId="8" type="noConversion"/>
  </si>
  <si>
    <t>연장시간 합계</t>
    <phoneticPr fontId="8" type="noConversion"/>
  </si>
  <si>
    <t>연장시간 주평균</t>
    <phoneticPr fontId="8" type="noConversion"/>
  </si>
  <si>
    <t>유급휴가/공휴일</t>
    <phoneticPr fontId="8" type="noConversion"/>
  </si>
  <si>
    <t xml:space="preserve">52*단위기간주수*적용기간의 세트값
※단위기간주수
- 2주이내 : 2주
- 3개월이내 : 52주*적용기간의 표준단위기간/12
</t>
    <phoneticPr fontId="8" type="noConversion"/>
  </si>
  <si>
    <t>근무계획기간내의 근무계획시간 합계+연장시간 합계 누적
실시간 계산은 아니며, 근무계획</t>
    <phoneticPr fontId="8" type="noConversion"/>
  </si>
  <si>
    <t>총 단위기간 총합계값/(단위기간주수*세트값)</t>
    <phoneticPr fontId="8" type="noConversion"/>
  </si>
  <si>
    <t>40*(근무계획작성 월의 근무계획기간일수/7)</t>
    <phoneticPr fontId="8" type="noConversion"/>
  </si>
  <si>
    <t>근무계획작성에서 계획한 근무계획작성월의 근무시간의 합계</t>
    <phoneticPr fontId="8" type="noConversion"/>
  </si>
  <si>
    <t>근무시간 합계/(근무계획작성 월의 근무계획기간일수/7)</t>
    <phoneticPr fontId="8" type="noConversion"/>
  </si>
  <si>
    <t>12*(근무계획작성 월에서 근무계획기간일수/7)</t>
    <phoneticPr fontId="8" type="noConversion"/>
  </si>
  <si>
    <t>연장시간 합계/(근무계획작성 월의 근무계획기간일수/7)</t>
    <phoneticPr fontId="8" type="noConversion"/>
  </si>
  <si>
    <t xml:space="preserve">근무계획작성에서 계획한 휴무(연차), 공휴일의 시간 합계
 </t>
    <phoneticPr fontId="8" type="noConversion"/>
  </si>
  <si>
    <t>근무계획작성</t>
    <phoneticPr fontId="8" type="noConversion"/>
  </si>
  <si>
    <t>2018-07</t>
    <phoneticPr fontId="8" type="noConversion"/>
  </si>
  <si>
    <t>요 일</t>
    <phoneticPr fontId="197" type="noConversion"/>
  </si>
  <si>
    <t>월요일</t>
  </si>
  <si>
    <t>화요일</t>
  </si>
  <si>
    <t>수요일</t>
  </si>
  <si>
    <t>목요일</t>
  </si>
  <si>
    <t>금요일</t>
  </si>
  <si>
    <t>토요일</t>
  </si>
  <si>
    <t>일요일</t>
  </si>
  <si>
    <t>주간</t>
    <phoneticPr fontId="8" type="noConversion"/>
  </si>
  <si>
    <t>일 자</t>
    <phoneticPr fontId="197" type="noConversion"/>
  </si>
  <si>
    <t>합계</t>
    <phoneticPr fontId="8" type="noConversion"/>
  </si>
  <si>
    <t>형 태</t>
    <phoneticPr fontId="197" type="noConversion"/>
  </si>
  <si>
    <t>근무 시작 / 종료</t>
    <phoneticPr fontId="197" type="noConversion"/>
  </si>
  <si>
    <t>근무시간</t>
    <phoneticPr fontId="170" type="noConversion"/>
  </si>
  <si>
    <t>근무</t>
    <phoneticPr fontId="197" type="noConversion"/>
  </si>
  <si>
    <t>근무</t>
    <phoneticPr fontId="170" type="noConversion"/>
  </si>
  <si>
    <t>휴무(휴일대체)</t>
    <phoneticPr fontId="197" type="noConversion"/>
  </si>
  <si>
    <t>근무(휴일대체)</t>
    <phoneticPr fontId="197" type="noConversion"/>
  </si>
  <si>
    <t>휴무(연차)</t>
    <phoneticPr fontId="197" type="noConversion"/>
  </si>
  <si>
    <t>근무(반차)</t>
    <phoneticPr fontId="197" type="noConversion"/>
  </si>
  <si>
    <t>*근무 시간=(종료시간-시작시간)-휴게시간 / 연장 시간=(종료시간-시작시간)-휴게시간</t>
    <phoneticPr fontId="8" type="noConversion"/>
  </si>
  <si>
    <t>근무 시간</t>
    <phoneticPr fontId="170" type="noConversion"/>
  </si>
  <si>
    <t>연장 시작 / 종료</t>
    <phoneticPr fontId="197" type="noConversion"/>
  </si>
  <si>
    <t>연장 시간</t>
    <phoneticPr fontId="170" type="noConversion"/>
  </si>
  <si>
    <t xml:space="preserve">     위와 같이 탄력적 근로시간제를 적용하는 것에 동의합니다. </t>
    <phoneticPr fontId="170" type="noConversion"/>
  </si>
  <si>
    <t>신청안내</t>
    <phoneticPr fontId="8" type="noConversion"/>
  </si>
  <si>
    <t>■ 추가설명 (선택)</t>
  </si>
  <si>
    <t>1. 근무계획기간은 시작일자만 수정이 가능하고 종료일자는 표준단위기간 * 세트로 날짜 자동 계산</t>
    <phoneticPr fontId="8" type="noConversion"/>
  </si>
  <si>
    <t>2. 근무계획가간의 시작일자는 이전근무계획의 종료일 +1일로 자동 세팅, 단 오늘날짜보다 작으면 공백(혹은 오늘날짜), 이전계획이 없으면 공백(혹은 오늘날짜)</t>
    <phoneticPr fontId="8" type="noConversion"/>
  </si>
  <si>
    <t>3. 근무계획의 형태는 근무/근무(반차)/근무(휴일대체)/휴무(휴일대체)/휴무(연차)로 관리되며, 신청자가 근무계획에서 선택 변경 할수 있는 항목은 근무/근무(반차)이다.</t>
    <phoneticPr fontId="8" type="noConversion"/>
  </si>
  <si>
    <t>2. 적용기간</t>
    <phoneticPr fontId="8" type="noConversion"/>
  </si>
  <si>
    <t>3세트</t>
    <phoneticPr fontId="8" type="noConversion"/>
  </si>
  <si>
    <t>3. 근무계획내역</t>
    <phoneticPr fontId="8" type="noConversion"/>
  </si>
  <si>
    <t>근무계획년월</t>
    <phoneticPr fontId="170" type="noConversion"/>
  </si>
  <si>
    <t>근무(휴일)</t>
    <phoneticPr fontId="170" type="noConversion"/>
  </si>
  <si>
    <t>휴일</t>
    <phoneticPr fontId="170" type="noConversion"/>
  </si>
  <si>
    <t>*근무H=(종료시간-시작시간)-휴게시간 / 연장H=(종료시간-시작시간)-휴게시간</t>
    <phoneticPr fontId="8" type="noConversion"/>
  </si>
  <si>
    <t>1. 월별 달력으로 근무계획내용을 표시하고, 월이 달라지면 전자결재 문서 다음 장에 표시하도록 구성한다.</t>
    <phoneticPr fontId="8" type="noConversion"/>
  </si>
  <si>
    <t>검색</t>
    <phoneticPr fontId="8" type="noConversion"/>
  </si>
  <si>
    <t>추가</t>
    <phoneticPr fontId="8" type="noConversion"/>
  </si>
  <si>
    <t>근무계획변경</t>
    <phoneticPr fontId="8" type="noConversion"/>
  </si>
  <si>
    <t>클릭시 &gt; [근무계획변경logic]</t>
    <phoneticPr fontId="8" type="noConversion"/>
  </si>
  <si>
    <t>클릭시 &gt; [저장 전 logic] [저장logic]</t>
    <phoneticPr fontId="8" type="noConversion"/>
  </si>
  <si>
    <t>삭제</t>
    <phoneticPr fontId="8" type="noConversion"/>
  </si>
  <si>
    <t>클릭시 &gt; [삭제 logic]
삭제후 화면 후처리 시 &gt; [초기조회 logic]</t>
    <phoneticPr fontId="8" type="noConversion"/>
  </si>
  <si>
    <t>제출</t>
    <phoneticPr fontId="8" type="noConversion"/>
  </si>
  <si>
    <t>클릭시 &gt; gfnIkenApplPopHR 함수 호출(전자결재 기안문서 호출)
제출후 화면 후처리 시&gt; [상세조회 logic]]</t>
    <phoneticPr fontId="8" type="noConversion"/>
  </si>
  <si>
    <t>클릭시 &gt; 메뉴종료</t>
    <phoneticPr fontId="8" type="noConversion"/>
  </si>
  <si>
    <t>Master 영역</t>
    <phoneticPr fontId="8" type="noConversion"/>
  </si>
  <si>
    <t>계획년도</t>
    <phoneticPr fontId="8" type="noConversion"/>
  </si>
  <si>
    <t>[R]숫자</t>
    <phoneticPr fontId="8" type="noConversion"/>
  </si>
  <si>
    <t>차수</t>
    <phoneticPr fontId="8" type="noConversion"/>
  </si>
  <si>
    <t>[CU]숫자</t>
    <phoneticPr fontId="8" type="noConversion"/>
  </si>
  <si>
    <t>직급</t>
    <phoneticPr fontId="8" type="noConversion"/>
  </si>
  <si>
    <t>직책</t>
    <phoneticPr fontId="8" type="noConversion"/>
  </si>
  <si>
    <t>시간제유형코드</t>
    <phoneticPr fontId="8" type="noConversion"/>
  </si>
  <si>
    <t>hidden</t>
    <phoneticPr fontId="8" type="noConversion"/>
  </si>
  <si>
    <t>시간제유형</t>
    <phoneticPr fontId="8" type="noConversion"/>
  </si>
  <si>
    <t>표준단위기간유형코드</t>
    <phoneticPr fontId="8" type="noConversion"/>
  </si>
  <si>
    <t>표준단위기간</t>
    <phoneticPr fontId="8" type="noConversion"/>
  </si>
  <si>
    <t>근무계획기간(시작)</t>
    <phoneticPr fontId="8" type="noConversion"/>
  </si>
  <si>
    <t>[CU]날짜(년월일)</t>
    <phoneticPr fontId="8" type="noConversion"/>
  </si>
  <si>
    <t>변경시 &gt; [상세조회logic], [조회 후 logic]</t>
  </si>
  <si>
    <t>근무계획기간(종료)</t>
    <phoneticPr fontId="8" type="noConversion"/>
  </si>
  <si>
    <t>글로벌 근무계획현황(단위기간별) Grid 영역</t>
    <phoneticPr fontId="8" type="noConversion"/>
  </si>
  <si>
    <t>[R]콤보</t>
    <phoneticPr fontId="8" type="noConversion"/>
  </si>
  <si>
    <t>근로기준법기준(A)</t>
    <phoneticPr fontId="8" type="noConversion"/>
  </si>
  <si>
    <t>연차/공휴일(B)</t>
    <phoneticPr fontId="8" type="noConversion"/>
  </si>
  <si>
    <t>연차/공휴일제외(A-B)</t>
    <phoneticPr fontId="8" type="noConversion"/>
  </si>
  <si>
    <t>자동합계</t>
    <phoneticPr fontId="8" type="noConversion"/>
  </si>
  <si>
    <t>자동평균</t>
    <phoneticPr fontId="8" type="noConversion"/>
  </si>
  <si>
    <t>글로벌 근로계획현황(월별) Grid 영역</t>
    <phoneticPr fontId="8" type="noConversion"/>
  </si>
  <si>
    <t>급여근무(A)</t>
    <phoneticPr fontId="8" type="noConversion"/>
  </si>
  <si>
    <t>실제근무(B)</t>
    <phoneticPr fontId="8" type="noConversion"/>
  </si>
  <si>
    <t>차이(A-B)</t>
    <phoneticPr fontId="8" type="noConversion"/>
  </si>
  <si>
    <t>글로벌외 근로계획현황 Grid 영역</t>
    <phoneticPr fontId="8" type="noConversion"/>
  </si>
  <si>
    <t>단위기간 총한도</t>
    <phoneticPr fontId="8" type="noConversion"/>
  </si>
  <si>
    <t>단위기간 총합계</t>
    <phoneticPr fontId="8" type="noConversion"/>
  </si>
  <si>
    <t>단위기간 주평균</t>
    <phoneticPr fontId="8" type="noConversion"/>
  </si>
  <si>
    <t>월간 총소정한도</t>
    <phoneticPr fontId="8" type="noConversion"/>
  </si>
  <si>
    <t>월간 소정합계</t>
    <phoneticPr fontId="8" type="noConversion"/>
  </si>
  <si>
    <t>월간 소정주평균</t>
    <phoneticPr fontId="8" type="noConversion"/>
  </si>
  <si>
    <t>월간 총연장한도</t>
    <phoneticPr fontId="8" type="noConversion"/>
  </si>
  <si>
    <t>월간 연장합계</t>
    <phoneticPr fontId="8" type="noConversion"/>
  </si>
  <si>
    <t>월간 주평균</t>
    <phoneticPr fontId="8" type="noConversion"/>
  </si>
  <si>
    <t>근무계획작성 Master 영역</t>
    <phoneticPr fontId="8" type="noConversion"/>
  </si>
  <si>
    <t>계획년월</t>
    <phoneticPr fontId="8" type="noConversion"/>
  </si>
  <si>
    <t>[CU]날짜(년월)</t>
    <phoneticPr fontId="8" type="noConversion"/>
  </si>
  <si>
    <t>변경시 &gt; [상세조회logic], [조회 후 logic]</t>
    <phoneticPr fontId="8" type="noConversion"/>
  </si>
  <si>
    <t>&lt;</t>
    <phoneticPr fontId="8" type="noConversion"/>
  </si>
  <si>
    <t>선택시 &gt; [상세조회logic], [조회 후 logic]</t>
  </si>
  <si>
    <t>&gt;</t>
    <phoneticPr fontId="8" type="noConversion"/>
  </si>
  <si>
    <t>근무계획작성 Grid 영역</t>
    <phoneticPr fontId="8" type="noConversion"/>
  </si>
  <si>
    <t>형태</t>
    <phoneticPr fontId="8" type="noConversion"/>
  </si>
  <si>
    <t>[CU]콤보</t>
    <phoneticPr fontId="8" type="noConversion"/>
  </si>
  <si>
    <t>시작시간</t>
    <phoneticPr fontId="8" type="noConversion"/>
  </si>
  <si>
    <t>종료시간</t>
    <phoneticPr fontId="8" type="noConversion"/>
  </si>
  <si>
    <t>근무시간 주간 합계</t>
    <phoneticPr fontId="8" type="noConversion"/>
  </si>
  <si>
    <t>주별 자동 합계</t>
    <phoneticPr fontId="8" type="noConversion"/>
  </si>
  <si>
    <t>■ 로직 설명</t>
    <phoneticPr fontId="8" type="noConversion"/>
  </si>
  <si>
    <t>초기조회 logic</t>
    <phoneticPr fontId="8" type="noConversion"/>
  </si>
  <si>
    <t>input :  MAP(신청서 master)</t>
    <phoneticPr fontId="8" type="noConversion"/>
  </si>
  <si>
    <t>1. 신청서 정보를 조회한다.</t>
    <phoneticPr fontId="8" type="noConversion"/>
  </si>
  <si>
    <t>- 신청서구분(klccApplType) 기준으로 근로계획신청서정보를 조회한다.</t>
    <phoneticPr fontId="8" type="noConversion"/>
  </si>
  <si>
    <t xml:space="preserve">  호출 참고 &gt; AprvHRPSC.viewAprv(신청서구분(klccApplType) : TAL_H1, 신청번호(klccReqNo) : null)</t>
    <phoneticPr fontId="8" type="noConversion"/>
  </si>
  <si>
    <t>- 신청서 및 신청자의 인사정보 및 근무조를 조회한다.(최근 발령이 파견발령이면 파견부서의 부서정보를 조회한다.)</t>
    <phoneticPr fontId="8" type="noConversion"/>
  </si>
  <si>
    <t>2. 신청자 정보 기준으로 신청일자 기준으로 탄력적근로시간 기준정보와 시간외근로기준(연장)정보를 조회한다.</t>
    <phoneticPr fontId="8" type="noConversion"/>
  </si>
  <si>
    <t xml:space="preserve"> - data참조&gt; data_Query ID006  개인별 탄력적근로시간기준 조회</t>
    <phoneticPr fontId="8" type="noConversion"/>
  </si>
  <si>
    <t>- 호출 참고 &gt; KLLPJ_11578PSC.getOtStd(paramData)</t>
    <phoneticPr fontId="8" type="noConversion"/>
  </si>
  <si>
    <t>- data참조&gt; data_Query ID007 개인별 탄력적근로시간기준 조회-시간외근로기준(연장)</t>
    <phoneticPr fontId="8" type="noConversion"/>
  </si>
  <si>
    <t>※ 탄력적근로기준 설계 : TAL.KLLPF_12010.탄력적근로시간기준관리(PSFT)_20181026.xls</t>
    <phoneticPr fontId="8" type="noConversion"/>
  </si>
  <si>
    <t>3. 개인별근로계획서의 근무계획기간 시작일자, 종료일자를 설정한다.</t>
    <phoneticPr fontId="8" type="noConversion"/>
  </si>
  <si>
    <t>- SYSDATE 기준 년월로 근로계획서 SEQ와 차수가 MAX인 근로계획서 신청내역을 조회한다.</t>
    <phoneticPr fontId="8" type="noConversion"/>
  </si>
  <si>
    <t xml:space="preserve">- 근무계획기간 시작일자 : 조회한 근무계획서 신청내역의 근무계획기간 종료일자가 있으면, +1일한 일자 / 없으면 SYSDATE </t>
    <phoneticPr fontId="8" type="noConversion"/>
  </si>
  <si>
    <t xml:space="preserve">  근무계획기간 종료일자 : [KLLPF_120010.탄력적근로시간 기준관리]&gt;공통코드 110(표준단위기간)으로 기준값(1) W(주)/M(월)에 따라 일자 계산</t>
    <phoneticPr fontId="8" type="noConversion"/>
  </si>
  <si>
    <t xml:space="preserve">                               기준값(1) W 주이면, 기준값 설명(1) * 기준값 설명(2)은 주 / M 월이면, 기준값 설명(1) * 기준값 설명(2) 월) + 근무계획기간 시작일자</t>
    <phoneticPr fontId="8" type="noConversion"/>
  </si>
  <si>
    <t>4. 신청자의 개인별 근무조 일정과 근무계획기간에 해당하는 주의 근로계획서 신청내역을 조회한다.</t>
    <phoneticPr fontId="8" type="noConversion"/>
  </si>
  <si>
    <t>- 근무계획기간 시작일자의 년월 기준으로 근무조 일정을 조회한다.(근무조일정 VO)</t>
    <phoneticPr fontId="8" type="noConversion"/>
  </si>
  <si>
    <t xml:space="preserve">  data참조&gt; data_Query ID003 개인별 근무조 정보 조회, data_Query ID004 월별 개인 근무조 계획일정, data_Query ID011 개인별 공휴일정 조회</t>
    <phoneticPr fontId="8" type="noConversion"/>
  </si>
  <si>
    <t>- 근무계획기간의 시작일자, 종료일자 각각 해당하는 주이나, 근무계획기간이 아닌 일자의 근로계획서 신청내역을 근로계획SEQ,  MAX 차수로 조회한다.</t>
    <phoneticPr fontId="8" type="noConversion"/>
  </si>
  <si>
    <t xml:space="preserve"> → 꽉찬 주/월이 아닌 경우, 주 단위 근로시간 체크를 위해 필요</t>
    <phoneticPr fontId="8" type="noConversion"/>
  </si>
  <si>
    <t>5. 탄력적근로시간기준에 설정한 근태연동 여부에 따른 근태사항, 휴일대체신청정보, 출장신청정보를 조회한다.</t>
    <phoneticPr fontId="8" type="noConversion"/>
  </si>
  <si>
    <t>- 설정한 근무계획기간 기준으로 결재완료된 근태정보, 휴일대체신청정보, 출장신청정보를 조회한다.</t>
    <phoneticPr fontId="8" type="noConversion"/>
  </si>
  <si>
    <t>- data참조&gt; data_Query ID002 유급휴가, 출장 조회,  data_Query ID005 휴일대체신청조회</t>
    <phoneticPr fontId="8" type="noConversion"/>
  </si>
  <si>
    <t>output : 신청서 master VO, 근무조일정 VO, 근로계획현황(단위기간별) VO, 근로계획현황(월별) VO, 근로계획 master VO, 근로계획 VO, 탄력적근로시간기준 VO, 근태/휴일대체/출장 신청내역 VO, 연장근무신청정보 VO</t>
    <phoneticPr fontId="8" type="noConversion"/>
  </si>
  <si>
    <t>상세 조회 logic</t>
    <phoneticPr fontId="8" type="noConversion"/>
  </si>
  <si>
    <t xml:space="preserve">  호출 참고 &gt; AprvHRPSC.viewAprv(신청서구분(klccApplType) : TAL_H1, 신청번호(klccReqNo) : input Map에 있는 신청번호)</t>
  </si>
  <si>
    <t>2. 신청번호가 있다면, 신청번호에 해당하는 근로계획신청정보를 조회한다.</t>
    <phoneticPr fontId="8" type="noConversion"/>
  </si>
  <si>
    <t>3. 근무계획기간에 해당하는 주의 근로계획서 신청내역을 조회한다.</t>
    <phoneticPr fontId="8" type="noConversion"/>
  </si>
  <si>
    <t>4. 신청자 정보 기준으로 신청일자 기준으로 탄력적근로시간 기준정보를 조회한다.</t>
    <phoneticPr fontId="8" type="noConversion"/>
  </si>
  <si>
    <t>- data참조&gt; data_Query ID006  개인별 탄력적근로시간기준 조회, data_Query ID007 개인별 탄력적근로시간기준 조회-시간외근로기준(연장)</t>
    <phoneticPr fontId="8" type="noConversion"/>
  </si>
  <si>
    <t>- [TAL.KLLPF_12010.탄력적근로시간기준관리(PSFT)_20181026.xlsx] 참고</t>
    <phoneticPr fontId="8" type="noConversion"/>
  </si>
  <si>
    <t>6. 연장근무신청정보를 조회한다.</t>
    <phoneticPr fontId="8" type="noConversion"/>
  </si>
  <si>
    <t>- 설정한 근무계획기간 기준으로 결재완료된 연장근무신청정보를 조회한다.</t>
    <phoneticPr fontId="8" type="noConversion"/>
  </si>
  <si>
    <t>- data참조&gt; data_Query ID008 연장근무신청조회</t>
    <phoneticPr fontId="8" type="noConversion"/>
  </si>
  <si>
    <t>조회 후 logic</t>
    <phoneticPr fontId="8" type="noConversion"/>
  </si>
  <si>
    <t>화면 Event</t>
    <phoneticPr fontId="8" type="noConversion"/>
  </si>
  <si>
    <t xml:space="preserve">input :  </t>
    <phoneticPr fontId="8" type="noConversion"/>
  </si>
  <si>
    <t>근로계획서신청서의 결재상태가 결재완료이면, 화면디자인의 근무계획변경 버튼을 활성화 한다.(default 비활성화)</t>
    <phoneticPr fontId="8" type="noConversion"/>
  </si>
  <si>
    <t>- PS_KLCHT_APPL_MST테이블의 KLCC_APRV_STATUS필드, 결재완료 :  결재완료 1(결재완료(1인결재)) , 7(결재완료), 9(결재완료(처리부서))</t>
    <phoneticPr fontId="8" type="noConversion"/>
  </si>
  <si>
    <t>- data참조&gt; data_Query ID009 신청서 결재상태 코드 조회</t>
    <phoneticPr fontId="8" type="noConversion"/>
  </si>
  <si>
    <t>탄력적근로시간기준에 설정한 근태연동 여부에 따른 근태사항, 휴일대체신청정보, 출장신청정보를 근로계획작성의 형태로 표시한다.</t>
    <phoneticPr fontId="8" type="noConversion"/>
  </si>
  <si>
    <t>- 형태 : 근태사항 - 휴무(연차), 근무(반차) / 휴일대체정보 - 근무(휴일대체), 휴무(휴일대체) / 출장신청정보 - 출장</t>
    <phoneticPr fontId="8" type="noConversion"/>
  </si>
  <si>
    <t>- data참조&gt; data_Query ID010 코드 조회의 KLCC_WORK_TYPE 확인</t>
    <phoneticPr fontId="8" type="noConversion"/>
  </si>
  <si>
    <t>- 사용자는 형태에서 근무, 빈값(근무안함)을 선택할 수 있고, 형태가 근무, 근무(휴일대체), 근무(반차)인 일자의 근무시간, 연장시간을 변경 가능(그외 변경 불가)</t>
    <phoneticPr fontId="8" type="noConversion"/>
  </si>
  <si>
    <t>화면디자인의 근로계획작성에서 근무시간, 연장시간 변경 가능한 조건</t>
    <phoneticPr fontId="8" type="noConversion"/>
  </si>
  <si>
    <t>- 형태가 근무만 사용자가 선택할 수 있고, 근무, 근무(휴일대체), 근무(반차)이면, 해당 일자의 근무시간, 연장시간 변경 가능(그외 변경 불가)</t>
    <phoneticPr fontId="8" type="noConversion"/>
  </si>
  <si>
    <t>- 근무계획기간이고, SYSDATE 이후 일자인 근무시간, 연장시간 변경 가능, 그외 일자는 변경 불가</t>
    <phoneticPr fontId="8" type="noConversion"/>
  </si>
  <si>
    <t xml:space="preserve">output : </t>
    <phoneticPr fontId="8" type="noConversion"/>
  </si>
  <si>
    <t>저장 전 logic</t>
    <phoneticPr fontId="8" type="noConversion"/>
  </si>
  <si>
    <t>input :</t>
    <phoneticPr fontId="8" type="noConversion"/>
  </si>
  <si>
    <t>1. 근무조 정보가 없으면 저장 불가</t>
    <phoneticPr fontId="8" type="noConversion"/>
  </si>
  <si>
    <t>[MSG(E)] 근무조 정보가 없습니다.</t>
    <phoneticPr fontId="8" type="noConversion"/>
  </si>
  <si>
    <t>2. input으로 전달된 차수가 1차수 이상인 경우, 단위기간 총한도 체크</t>
    <phoneticPr fontId="8" type="noConversion"/>
  </si>
  <si>
    <t>- 이전 차수의 단위기간 총한도 비교</t>
    <phoneticPr fontId="8" type="noConversion"/>
  </si>
  <si>
    <t>- 글로벌이면,  단위기간 총한도 = 글로벌 근무계획현황(단위기간별) Grid 영역의 근로기준법 최장근로시간의 근로기준법 기준(A)</t>
    <phoneticPr fontId="8" type="noConversion"/>
  </si>
  <si>
    <t>상이하면, [MSG(E)] 근로기준법 최장근로시간을 동일해야 합니다.</t>
    <phoneticPr fontId="8" type="noConversion"/>
  </si>
  <si>
    <t>- 글로벌이 아니면, 단위기간 총한도 = 글로벌외 근로계획현황 Grid 영역의 단위기간 총한도</t>
    <phoneticPr fontId="8" type="noConversion"/>
  </si>
  <si>
    <t>상이하면, [MSG(E)] 단위기간 총한도와 동일해야 합니다.</t>
    <phoneticPr fontId="8" type="noConversion"/>
  </si>
  <si>
    <t>3. 근로시간유형이 근무시간이면, 탄력적근로시간 기준에 설정된 근로시간 최소, 최대 시간 여부 체크</t>
    <phoneticPr fontId="8" type="noConversion"/>
  </si>
  <si>
    <t>&gt; [KLLPF_120010.탄력적근로시간 기준관리]&gt;정규(소정)근로시간의 최소, 최대</t>
    <phoneticPr fontId="8" type="noConversion"/>
  </si>
  <si>
    <t>- 근무시간 선택 시점에 최소 근무시간 체크</t>
    <phoneticPr fontId="8" type="noConversion"/>
  </si>
  <si>
    <t>최소 근로시간 이하이면, [MSG(E)] 최소 근로시간은 ○○ 입니다.</t>
    <phoneticPr fontId="8" type="noConversion"/>
  </si>
  <si>
    <t>- 근무시간 선택 시점에 최대 시간 이상으로 선택하면 자동 최대 시간으로 자동 설정</t>
    <phoneticPr fontId="8" type="noConversion"/>
  </si>
  <si>
    <t>4. 탄력적근로시간 기준에 설정된 코어시간 포함 체크</t>
    <phoneticPr fontId="8" type="noConversion"/>
  </si>
  <si>
    <t>&gt; [KLLPF_120010.탄력적근로시간 기준관리]&gt; 코어시간</t>
    <phoneticPr fontId="8" type="noConversion"/>
  </si>
  <si>
    <t>- 코어시간을 확인하여 코어시간 이전으로 변경시, 저장 불가</t>
    <phoneticPr fontId="8" type="noConversion"/>
  </si>
  <si>
    <t>[MSG(E)] 코어근무시간을 변경 할수 없습니다.(XX:XX~XX:XX)</t>
    <phoneticPr fontId="8" type="noConversion"/>
  </si>
  <si>
    <t>- 형태가 근무, 근무(휴일대체)인데, 근무 시작 / 종료가 00:00 이면 코어근무시간 자동 적용</t>
    <phoneticPr fontId="8" type="noConversion"/>
  </si>
  <si>
    <t>- 코어시간은 휴일 제외</t>
    <phoneticPr fontId="8" type="noConversion"/>
  </si>
  <si>
    <t>5. 탄력적근로시간 기준에 설정된 휴게시간 포함 체크</t>
    <phoneticPr fontId="8" type="noConversion"/>
  </si>
  <si>
    <t>&gt; [KLLPF_120010.탄력적근로시간 기준관리]&gt; (평일)휴게시간From/To, (휴일)휴게시간From/To 휴게시간</t>
    <phoneticPr fontId="8" type="noConversion"/>
  </si>
  <si>
    <t>- 휴게시간From 혹은 휴게시간To가 시작시간, 종료시간이 포함되어 있는지 체크</t>
    <phoneticPr fontId="8" type="noConversion"/>
  </si>
  <si>
    <t>[MSG(E)] 휴게시간에 포함되어 있습니다.(XX:XX~XX:XX)</t>
    <phoneticPr fontId="8" type="noConversion"/>
  </si>
  <si>
    <t>6. 탄력적근로시간 기준에 설정된 휴게시간 만큼 차감하여 근로시간을 계산한다.</t>
    <phoneticPr fontId="8" type="noConversion"/>
  </si>
  <si>
    <t xml:space="preserve">-  (평일)휴게시간From/To, (휴일)휴게시간From/To 휴게시간에 따라 근무시간에서 휴게시감 자동 차감 </t>
    <phoneticPr fontId="8" type="noConversion"/>
  </si>
  <si>
    <t>7. 탄력적근로시간 기준에 설정된 신청불가시간 포함 여부 체크</t>
    <phoneticPr fontId="8" type="noConversion"/>
  </si>
  <si>
    <t>&gt; [KLLPF_120010.탄력적근로시간 기준관리]&gt; (평일)신청불가시간From/To, (휴일)신청불가시간From/To</t>
    <phoneticPr fontId="8" type="noConversion"/>
  </si>
  <si>
    <t>-  (평일)신청불가시간From/To, (휴일)신청불가시간From/To에 따라 신청 불가 기간 체크</t>
    <phoneticPr fontId="8" type="noConversion"/>
  </si>
  <si>
    <t>[MSG(E)] 신청불가시간이 포함되어 있습니다.(XX:XX~XX:XX)</t>
    <phoneticPr fontId="8" type="noConversion"/>
  </si>
  <si>
    <t>8. 근로시간유형이 연장시간이면, 시간외근로기준(연장)에 설정된 휴일OT신청 가능 여부 체크</t>
    <phoneticPr fontId="8" type="noConversion"/>
  </si>
  <si>
    <t>&gt; [KLLPF_120010.탄력적근로시간 기준관리]&gt;휴일OT신청가능여부</t>
    <phoneticPr fontId="8" type="noConversion"/>
  </si>
  <si>
    <t xml:space="preserve">-  휴일OT신청가능여부가 아니오면, 신청 불가 </t>
    <phoneticPr fontId="8" type="noConversion"/>
  </si>
  <si>
    <t>[MSG(E)] 휴일연장근무를 신청 할 수 없습니다.</t>
    <phoneticPr fontId="8" type="noConversion"/>
  </si>
  <si>
    <t>exception :  false</t>
    <phoneticPr fontId="8" type="noConversion"/>
  </si>
  <si>
    <t>output : true</t>
    <phoneticPr fontId="8" type="noConversion"/>
  </si>
  <si>
    <t>저장 logic</t>
    <phoneticPr fontId="8" type="noConversion"/>
  </si>
  <si>
    <t>input : 신청서 master VO, 근무조일정 VO, 근로계획현황(단위기간별) VO, 근로계획현황(월별) VO, 근로계획 master VO, 근로계획 VO, 탄력적근로시간기준 VO, 근태/휴일대체신청내역 VO, 연장근무신청정보 VO</t>
    <phoneticPr fontId="8" type="noConversion"/>
  </si>
  <si>
    <t>[MSG(C)] 저장하시겠습니까?</t>
    <phoneticPr fontId="8" type="noConversion"/>
  </si>
  <si>
    <t>주 기준을 계획 시작일이 속한 월~일까지가 한 주임</t>
    <phoneticPr fontId="8" type="noConversion"/>
  </si>
  <si>
    <t>월말, 익월 한도 체크 고려 : 월말 자투리는 익월 첫주 잔여와 합산 후 주 한도시간 체크, 연결되지 않는 경우 앞뒤 자투리 계획에 대해서는 주최대 한도만 체크</t>
    <phoneticPr fontId="8" type="noConversion"/>
  </si>
  <si>
    <t>1. 근태마감여부 체크한다.</t>
    <phoneticPr fontId="8" type="noConversion"/>
  </si>
  <si>
    <t>- 호출 참고 &gt; TalCloseVO.getKlccDcloYn(paramData, talCloseVO)</t>
    <phoneticPr fontId="8" type="noConversion"/>
  </si>
  <si>
    <t>- 근태 마감이면, 저장 불가</t>
    <phoneticPr fontId="8" type="noConversion"/>
  </si>
  <si>
    <t>throw new BenitwareException("WOS005");</t>
    <phoneticPr fontId="8" type="noConversion"/>
  </si>
  <si>
    <t>2. 신청서 정보를 저장한다.</t>
    <phoneticPr fontId="8" type="noConversion"/>
  </si>
  <si>
    <t>- 호출 참고 &gt; AprvHRPSC.saveAppl(paramData, 신청번호(klccReqNo) : input으로 전달된 신청번호, "TAL_H1")</t>
    <phoneticPr fontId="8" type="noConversion"/>
  </si>
  <si>
    <t>- input으로 전달된 신청번호가 없으면, 채번하여 신청번호가 전달되고, 신청번호가 있다면 그대로 사용</t>
    <phoneticPr fontId="8" type="noConversion"/>
  </si>
  <si>
    <t>3. 근로계획서 차수를 조회한다.</t>
    <phoneticPr fontId="8" type="noConversion"/>
  </si>
  <si>
    <t>- input으로 전달된 근로계획서 SEQ가 없으면, 차수는 1</t>
    <phoneticPr fontId="8" type="noConversion"/>
  </si>
  <si>
    <t>- input으로 전달된 근로계획서 SEQ가 있으면, 차수는 근로계획서 SEQ 기준 MAX 차수를 조회하여 MAX 차수+1</t>
    <phoneticPr fontId="8" type="noConversion"/>
  </si>
  <si>
    <t>4. 근무계획수립 여부 체크</t>
    <phoneticPr fontId="8" type="noConversion"/>
  </si>
  <si>
    <t>- 근로계획 VO에서 근무계획수립기간 주 기준 일자별 정보를 조회한다.
근로계획기간의 일자는 현재 신청번호와 차수, 근로계획기간이 아닌 일자는 일자별 신청번호와 MAX 차수로 조회</t>
    <phoneticPr fontId="8" type="noConversion"/>
  </si>
  <si>
    <t>- 현재 신청번호와 다른 신청번호가 있거나, 신청번호는 동일한데, 차수가 다른 경우, 결재상태가 결재완료가 아니면, 수립 불가</t>
    <phoneticPr fontId="8" type="noConversion"/>
  </si>
  <si>
    <t>[MSG(E)] 근무계획수립기간 이전 일자의 근로계획서를 작성 완료바랍니다.</t>
    <phoneticPr fontId="8" type="noConversion"/>
  </si>
  <si>
    <t>(PS_KLLHT_AVGWT_PLN 테이블의 KLCC_PLAN_WEEK필드의 값을 통해 일자별 주 정보 조회 가능함.)</t>
    <phoneticPr fontId="8" type="noConversion"/>
  </si>
  <si>
    <t>5. 연장근무신청정보를 조회한다.</t>
    <phoneticPr fontId="8" type="noConversion"/>
  </si>
  <si>
    <t>- 저장할 연장시간 기준으로 결재완료된 연장근무신청정보를 확인하여 중복되거나, 시간이 겹치는 경우, 저장 불가</t>
    <phoneticPr fontId="8" type="noConversion"/>
  </si>
  <si>
    <t>있으면, [MSG(E)] 시간외근로신청에서 신청한 연장시간과 겹칩니다.(일자 : XXXX-XX-XX)</t>
    <phoneticPr fontId="8" type="noConversion"/>
  </si>
  <si>
    <t>- 호출 참고 &gt; psKllhtOtConfDSI.dupChk(psKllhtOtConfParam)</t>
    <phoneticPr fontId="8" type="noConversion"/>
  </si>
  <si>
    <t>6. 계획한 근무시간, 연장시간 한도 체크</t>
    <phoneticPr fontId="8" type="noConversion"/>
  </si>
  <si>
    <t>1) 단위기간 총한도 체크</t>
    <phoneticPr fontId="8" type="noConversion"/>
  </si>
  <si>
    <t>초과하면, [MSG(E)] 근로기준법 최장근로시간의 근로기준법 기준을 초과하였습니다.</t>
    <phoneticPr fontId="8" type="noConversion"/>
  </si>
  <si>
    <t>초과하면, [MSG(E)] 단위기간 총한도를 초과하였습니다.</t>
    <phoneticPr fontId="8" type="noConversion"/>
  </si>
  <si>
    <t>2) 글로벌이면, 월 급여근무시간 초과 여부 체크</t>
    <phoneticPr fontId="8" type="noConversion"/>
  </si>
  <si>
    <t xml:space="preserve"> 2-1) 글로벌 월 급여근무 체크</t>
    <phoneticPr fontId="8" type="noConversion"/>
  </si>
  <si>
    <t>- 근무계획 월 기준 계획이 모두 세워진 경우, 월 기준 휴일 근로 2회 여부 체크</t>
    <phoneticPr fontId="8" type="noConversion"/>
  </si>
  <si>
    <t>미달/초과시, [MSG(E)] 휴일근로는 월 2회 입니다.</t>
    <phoneticPr fontId="8" type="noConversion"/>
  </si>
  <si>
    <t xml:space="preserve"> 2-2) 급여근무시간 미달/초과여부 체크</t>
    <phoneticPr fontId="8" type="noConversion"/>
  </si>
  <si>
    <t>- 근무계획 월 기준 계획이 모두 세워진 경우, 화면디자인의 근로계획현황(월별) Grid 영역에서 급여근무(A)과 실제근무시간을 비교하여 급여근무(A) 미달/초과 여부 체크</t>
    <phoneticPr fontId="8" type="noConversion"/>
  </si>
  <si>
    <t>미달/초과시, [MSG(E)] 근무시간이 급여근무시간과 동일해야 합니다.</t>
    <phoneticPr fontId="8" type="noConversion"/>
  </si>
  <si>
    <t>3) 시간제 유형(2주단위, 3개월 단위)별 근로시간 체크</t>
    <phoneticPr fontId="8" type="noConversion"/>
  </si>
  <si>
    <t xml:space="preserve"> 3-1) 시간제 유형(2주단위, 3개월 단위)별 주 최대 근로시간 이내 충족 여부 체크</t>
    <phoneticPr fontId="8" type="noConversion"/>
  </si>
  <si>
    <t>- 글로벌이면, 주 최대 근로시간 = [KLLPF_120010.탄력적근로시간 기준관리]&gt;시간제유형의 정규(소정)근로시간 + 주 최대 연장시간
- 글로벌이 아니면, 주 최대 근로시간 = [KLLPF_120010.탄력적근로시간 기준관리]&gt;시간제유형의 주 최대근로시간</t>
    <phoneticPr fontId="8" type="noConversion"/>
  </si>
  <si>
    <t>초과하면, [MSG(E)] 주 최대 근로시간(XX시간)을 초과하였습니다.
※ XX시간 : 주 최대 근로시간</t>
    <phoneticPr fontId="8" type="noConversion"/>
  </si>
  <si>
    <t xml:space="preserve"> 3-2) 특정일 이내 충족 여부 체크</t>
    <phoneticPr fontId="8" type="noConversion"/>
  </si>
  <si>
    <t>- 글로벌이면, 휴일근로가 8시간 초과 여부 체크</t>
    <phoneticPr fontId="8" type="noConversion"/>
  </si>
  <si>
    <t>초과하면, [MSG(E)] 휴일 8시간이 초과하였습니다.</t>
    <phoneticPr fontId="8" type="noConversion"/>
  </si>
  <si>
    <t>- 글로벌이 아니고, 시간제 유형이 3개월 단위이면, 특정일이 [KLLPF_120010.탄력적근로시간 기준관리]&gt;시간제유형의 주 최대 연장시간을 초과하는지 체크</t>
    <phoneticPr fontId="8" type="noConversion"/>
  </si>
  <si>
    <t>초과하면, [MSG(E)] 특정일 XX시간을 초과하였습니다.
※ XX시간 : [KLLPF_120010.탄력적근로시간 기준관리]&gt;시간제유형의 주 최대 연장시간</t>
    <phoneticPr fontId="8" type="noConversion"/>
  </si>
  <si>
    <t>4) 주 평균 근로시간 이내 충족 여부 체크</t>
    <phoneticPr fontId="8" type="noConversion"/>
  </si>
  <si>
    <t xml:space="preserve">- 글로벌이면, 주 평균 근로시간 = [KLLPF_120010.탄력적근로시간 기준관리]&gt;정규(소정)근로시간의 주평균 값 + 시간제 유형의 주 최대 연장시간 
- 글로벌이 아니면, 주 평균 근로시간 = [KLLPF_120010.탄력적근로시간 기준관리]&gt;정규(소정)근로시간 주평균 값 </t>
    <phoneticPr fontId="8" type="noConversion"/>
  </si>
  <si>
    <t>초과하면, [MSG(E)] 주 평균 근로시간(XX시간)을 초과하였습니다.
※ XX시간 : 주 평균 근로시간</t>
    <phoneticPr fontId="8" type="noConversion"/>
  </si>
  <si>
    <t>5) 시간외근로기준에 따른 연장시간 체크</t>
    <phoneticPr fontId="8" type="noConversion"/>
  </si>
  <si>
    <t>- 300 신청한도, 400 휴일OT신청가능여부, 200 (평일)신청불가시간From/To, (휴일)신청불가기간From/To 기준에 따른 연장시간 체크</t>
    <phoneticPr fontId="8" type="noConversion"/>
  </si>
  <si>
    <t>- logic참고 &gt; logic ID002.시간외근로기준 연장시간 체크</t>
    <phoneticPr fontId="8" type="noConversion"/>
  </si>
  <si>
    <t>- logic참고 &gt; KLLPJ_11578.xfdl의 fnSaveStdValCheck()</t>
    <phoneticPr fontId="8" type="noConversion"/>
  </si>
  <si>
    <t>6) 시간제 유형(2주단위, 3개월 단위)별 주 최대 연장시간 이내 충족 여부 체크</t>
    <phoneticPr fontId="8" type="noConversion"/>
  </si>
  <si>
    <t>- 글로벌이면, 해당 없음</t>
    <phoneticPr fontId="8" type="noConversion"/>
  </si>
  <si>
    <t>Skip</t>
    <phoneticPr fontId="8" type="noConversion"/>
  </si>
  <si>
    <t>- 글로벌이 아니면, 주 최대 연장시간 = [KLLPF_120010.탄력적근로시간 기준관리]&gt;시간제유형의 주 최대 연장시간
  연장시간과 휴일근무가능시간이 주 최대연장시간을 초과하는지 체크</t>
    <phoneticPr fontId="8" type="noConversion"/>
  </si>
  <si>
    <t>초과하면, [MSG(E)] 주 최대 연장시간(XX시간)을 초과하였습니다.
※ XX시간 : 주 최대 연장시간</t>
    <phoneticPr fontId="8" type="noConversion"/>
  </si>
  <si>
    <t>7. 근로계획서 SEQ, 차수를 조회한다.</t>
    <phoneticPr fontId="8" type="noConversion"/>
  </si>
  <si>
    <r>
      <t>- input으로 전달된 근로계획서 SEQ가 없으면, 근로계획서 SEQ는 채번한다.(</t>
    </r>
    <r>
      <rPr>
        <b/>
        <sz val="10"/>
        <color rgb="FF002060"/>
        <rFont val="맑은 고딕"/>
        <family val="3"/>
        <charset val="129"/>
        <scheme val="minor"/>
      </rPr>
      <t>data참조&gt; data_Query ID001 근로계획서 SEQ</t>
    </r>
    <r>
      <rPr>
        <sz val="10"/>
        <rFont val="맑은 고딕"/>
        <family val="3"/>
        <charset val="129"/>
        <scheme val="minor"/>
      </rPr>
      <t>) , 차수는 1</t>
    </r>
    <phoneticPr fontId="8" type="noConversion"/>
  </si>
  <si>
    <t>- input으로 전달된 근로계획서 SEQ가 있으면, 근로계획서 SEQ는 채번하지 않는다. 차수는 근로계획서 SEQ 기준 MAX 차수+1</t>
    <phoneticPr fontId="8" type="noConversion"/>
  </si>
  <si>
    <t>8. 근무계획정보를 저장한다.</t>
    <phoneticPr fontId="8" type="noConversion"/>
  </si>
  <si>
    <t>exception : False</t>
    <phoneticPr fontId="8" type="noConversion"/>
  </si>
  <si>
    <t>output : True</t>
    <phoneticPr fontId="8" type="noConversion"/>
  </si>
  <si>
    <t>삭제 logic</t>
    <phoneticPr fontId="8" type="noConversion"/>
  </si>
  <si>
    <t>input : MAP(신청서 master,  근무계획 Master)</t>
    <phoneticPr fontId="8" type="noConversion"/>
  </si>
  <si>
    <t>[MSG(C)] 삭제하시겠습니까?</t>
    <phoneticPr fontId="8" type="noConversion"/>
  </si>
  <si>
    <t>1. 저장중인 내역 중 개인별근로계획서신청 정보를 삭제한다.</t>
    <phoneticPr fontId="8" type="noConversion"/>
  </si>
  <si>
    <t>output : 신청서 master VO, 근로계획현황(단위기간별) VO, 근로계획현황(월별) VO, 근로계획 master VO, 근로계획 VO, 탄력적근로시간기준 VO</t>
    <phoneticPr fontId="8" type="noConversion"/>
  </si>
  <si>
    <t>근무계획변경 logic</t>
    <phoneticPr fontId="8" type="noConversion"/>
  </si>
  <si>
    <t>input : MAP(신청자정보 master, 근무계획 Master)</t>
    <phoneticPr fontId="8" type="noConversion"/>
  </si>
  <si>
    <t>1. input으로 전달된 근로계획서 SEQ, 차수 기준으로 개인별근로계획서내역을 조회한다.</t>
    <phoneticPr fontId="8" type="noConversion"/>
  </si>
  <si>
    <t>- 조회 후 차수는 input으로 전달된 차수+1, 근로계획서 SEQ는 그대로 적용</t>
    <phoneticPr fontId="8" type="noConversion"/>
  </si>
  <si>
    <t>제출 후 logic</t>
    <phoneticPr fontId="8" type="noConversion"/>
  </si>
  <si>
    <t>input : MAP(신청번호)</t>
    <phoneticPr fontId="8" type="noConversion"/>
  </si>
  <si>
    <t>process :  KLLPJ_12010_01.java의 afterAprvProcess(String klccReqNo) 설정하여 아래 로직 구현</t>
    <phoneticPr fontId="8" type="noConversion"/>
  </si>
  <si>
    <t>제출을 통해 전자결재 기안창에서 기안시 전자결재 공통 후처리 로직에서 KLLPJ_12010_01.java의 afterApplProcess(String klccReqNo)를 호출하도록 되어 있음</t>
    <phoneticPr fontId="8" type="noConversion"/>
  </si>
  <si>
    <t>1. 개인별근로계획신청서 정보를 조회한다.</t>
    <phoneticPr fontId="8" type="noConversion"/>
  </si>
  <si>
    <t>- 파라미터로 전달된 klccReqNo 기준으로 개인별 근로계획신청서 정보를 조회한다.</t>
    <phoneticPr fontId="8" type="noConversion"/>
  </si>
  <si>
    <t xml:space="preserve"> 호출 참고 &gt; AprvHRPSC.viewAprv(신청서구분(klccApplType) : TAL_H1, 신청번호(klccReqNo) : klccReqNo)</t>
    <phoneticPr fontId="8" type="noConversion"/>
  </si>
  <si>
    <t>2. 연장시간 기준으로 근태마감여부 체크한다.</t>
    <phoneticPr fontId="8" type="noConversion"/>
  </si>
  <si>
    <t>- 근태 마감이면, 결재완료 불가</t>
    <phoneticPr fontId="8" type="noConversion"/>
  </si>
  <si>
    <t>3. 일별 연장시간 기준으로 연장근무신청정보 여부를 조회한다.</t>
    <phoneticPr fontId="8" type="noConversion"/>
  </si>
  <si>
    <t>- 생성유형이 탄력적근로계획(F)이 아닌 연장근무신청정보가 있다면, 연장근무신청 등록 불가, 결재완료 불가</t>
    <phoneticPr fontId="8" type="noConversion"/>
  </si>
  <si>
    <t xml:space="preserve">  호출 참고 &gt; KLLPJ_11578PSC.dupChk(paramData)</t>
    <phoneticPr fontId="8" type="noConversion"/>
  </si>
  <si>
    <t>- 차수가 1이고, 생성유형이 탄력적근로계획(F)인 연장근무신청정보의 결재상태가 결재완료이면, 연장근무신청 등록 불가, 결재완료 불가</t>
    <phoneticPr fontId="8" type="noConversion"/>
  </si>
  <si>
    <t>4. 일별 연장시간 기준으로 생성유형이 탄력적근로계획(F)인 연장근무신청정보를 등록한다.</t>
    <phoneticPr fontId="8" type="noConversion"/>
  </si>
  <si>
    <t xml:space="preserve"> 4-1) OT구분을 설정한다.</t>
    <phoneticPr fontId="8" type="noConversion"/>
  </si>
  <si>
    <t>- logic참고 &gt; logic ID001.OT구분설정</t>
    <phoneticPr fontId="8" type="noConversion"/>
  </si>
  <si>
    <t>- 호출 참고 &gt; KLLPJ_11578.xfdl의 cfnCallback(sTranId, nErrorCode, sErrorMsg)의 sTranId == 'fnGetRotation'</t>
    <phoneticPr fontId="8" type="noConversion"/>
  </si>
  <si>
    <t>→ PS_KLLHT_OT_CONF테이블의 KLCC_OTGBN_CD 값 설정</t>
    <phoneticPr fontId="8" type="noConversion"/>
  </si>
  <si>
    <t xml:space="preserve"> 4-2) 연장근무신청 기준 체크 및 시간 설정</t>
    <phoneticPr fontId="8" type="noConversion"/>
  </si>
  <si>
    <t>- logic참고 &gt; logic ID002.시간외근로기준 연장시간 체크 및 설정</t>
    <phoneticPr fontId="8" type="noConversion"/>
  </si>
  <si>
    <t>→ PS_KLLHT_OT_CONF 테이블의 PLAN_DAY_HOUR(연장시간), PLAN_NIGHT_HOUR(심야시간), KLNB_EAT_HR(휴게시간) 값 설정</t>
    <phoneticPr fontId="8" type="noConversion"/>
  </si>
  <si>
    <t xml:space="preserve"> 4-3) 연장근무신청서 정보 조회 및 신청서를 저장한다.</t>
    <phoneticPr fontId="8" type="noConversion"/>
  </si>
  <si>
    <t>- 신청서 정보와 신청번호를 채번한다.(신청서구분(klccApplType) : TAL_T)</t>
    <phoneticPr fontId="8" type="noConversion"/>
  </si>
  <si>
    <t xml:space="preserve"> 호출 참고 &gt; AprvHRPSC.viewAprv(TAL_T, 신청번호(klccReqNo) : null)
                AprvHRPSC.saveAppl(PsKlchtApplMstVO paramData, PsKlchtApplMstVO psKlchtApplMstVOParam)</t>
    <phoneticPr fontId="8" type="noConversion"/>
  </si>
  <si>
    <t>- 신청서 정보를 기안 처리 한다.</t>
    <phoneticPr fontId="8" type="noConversion"/>
  </si>
  <si>
    <t xml:space="preserve"> 호출 참고 &gt;  PsKlchtApplMstDSC.updateAprv(psKlchtApplMstVOParam);</t>
    <phoneticPr fontId="8" type="noConversion"/>
  </si>
  <si>
    <r>
      <t xml:space="preserve">psKlchtApplMstVOParam.setKldeAprvDt(new java.util.Date()); ---결재일자
psKlchtApplMstVOParam.setKlccAprvEmplid(getEmplid(paramData)); -- 승인자사번
</t>
    </r>
    <r>
      <rPr>
        <b/>
        <sz val="10"/>
        <color theme="1" tint="4.9989318521683403E-2"/>
        <rFont val="맑은 고딕"/>
        <family val="3"/>
        <charset val="129"/>
        <scheme val="minor"/>
      </rPr>
      <t>psKlchtApplMstVOParam.setKlccAprvStatus(1.에서 조회한 개인별근로계획신청서의 결재상태);  -- 결재상태</t>
    </r>
    <r>
      <rPr>
        <sz val="10"/>
        <color theme="1"/>
        <rFont val="맑은 고딕"/>
        <family val="3"/>
        <charset val="129"/>
        <scheme val="minor"/>
      </rPr>
      <t xml:space="preserve">
psKlchtApplMstVOParam.setHrsRowUpdOprid(getEmplid(paramData)); -- 업데이트 대상자 사번</t>
    </r>
    <phoneticPr fontId="8" type="noConversion"/>
  </si>
  <si>
    <t>- OT구분정보를 설정한다.</t>
    <phoneticPr fontId="8" type="noConversion"/>
  </si>
  <si>
    <t xml:space="preserve"> logic참고 &gt; logic ID002.시간외근로기준 연장시간 체크</t>
    <phoneticPr fontId="8" type="noConversion"/>
  </si>
  <si>
    <t xml:space="preserve"> 호출 참고 &gt; KLLPJ_11578.xfdl의 fnSaveStdValCheck();</t>
    <phoneticPr fontId="8" type="noConversion"/>
  </si>
  <si>
    <t>- 연장근무신청정보가 없으면, 개인별근로계획정보 기준으로 연장근무신청정보 등록</t>
    <phoneticPr fontId="8" type="noConversion"/>
  </si>
  <si>
    <t>- 개인별근로계획정보의 차수가 1 이상이고, 이전 차수의 개인별근로계획정보 기준 연장근무신청정보가 있으면, 연장근무신청정보 삭제 후 등록</t>
    <phoneticPr fontId="8" type="noConversion"/>
  </si>
  <si>
    <t>※ 연장근무정보(PS_KLLHT_OT_CONF) 주요 값 설정</t>
    <phoneticPr fontId="8" type="noConversion"/>
  </si>
  <si>
    <t>PS_KLLHT_AVGWT_PLN 테이블의 PLAN_DT = PS_KLLHT_OT_CONF 테이블의 KLDE_APPL_DT</t>
    <phoneticPr fontId="8" type="noConversion"/>
  </si>
  <si>
    <t>PS_KLLHT_AVGWT_PLN 테이블의 KLCC_WORK_STR_TIME = PS_KLLHT_OT_CONF 테이블의 KLCC_PL_START_TIME</t>
    <phoneticPr fontId="8" type="noConversion"/>
  </si>
  <si>
    <t>PS_KLLHT_AVGWT_PLN 테이블의 KLCC_WORK_END_TIME = PS_KLLHT_OT_CONF 테이블의 KLCC_PL_END_TIME</t>
    <phoneticPr fontId="8" type="noConversion"/>
  </si>
  <si>
    <t>PS_KLLHT_OT_CONF 테이블의 KLCC_OT_STATUS =  3-2)에 설정한 KLCC_APRV_STATUS 값</t>
    <phoneticPr fontId="8" type="noConversion"/>
  </si>
  <si>
    <t>PS_KLLHT_OT_CONF 테이블의 PLAN_RSN = 탄력적근로계획에서 등록 으로 문구 고정</t>
    <phoneticPr fontId="8" type="noConversion"/>
  </si>
  <si>
    <t>PS_KLLHT_OT_CONF 테이블의 KLCC_OTRSN_CD = A23 고정</t>
    <phoneticPr fontId="8" type="noConversion"/>
  </si>
  <si>
    <t>전자결재 최종결재 후 logic</t>
    <phoneticPr fontId="8" type="noConversion"/>
  </si>
  <si>
    <t>전자결재 기안창에서 최종 가결시 전자결재 공통 후처리 로직에서 KLLPJ_12010_01.java의 afterAprvProcess(String klccReqNo)를 호출하도록 되어 있음</t>
    <phoneticPr fontId="8" type="noConversion"/>
  </si>
  <si>
    <t>- 파라미터로 전달된 klccReqNo 기준으로 개인별 근로계획신청서 정보를 조회한다</t>
    <phoneticPr fontId="8" type="noConversion"/>
  </si>
  <si>
    <t xml:space="preserve">→ 연장근무신청서의 신청번호, 개인별근로계획신청서의 결재상태 조회 </t>
    <phoneticPr fontId="8" type="noConversion"/>
  </si>
  <si>
    <t>3. 일별 연장시간 기준으로 생성유형이 탄력적근로계획(F)인 연장근무신청정보를 업데이트한다.</t>
    <phoneticPr fontId="8" type="noConversion"/>
  </si>
  <si>
    <t xml:space="preserve"> 3-1) 연장근무신청서 정보를 조회한다.</t>
    <phoneticPr fontId="8" type="noConversion"/>
  </si>
  <si>
    <t xml:space="preserve"> 호출 참고 &gt; AprvHRPSC.viewAprv(신청서구분(klccApplType) : TAL_T, 연장근무신청서의 신청번호(klccReqNo) : klccReqNo)</t>
    <phoneticPr fontId="8" type="noConversion"/>
  </si>
  <si>
    <t xml:space="preserve"> 3-2) 연장근무신청서 정보를 결재완료 처리 한다.</t>
    <phoneticPr fontId="8" type="noConversion"/>
  </si>
  <si>
    <t>psKlchtApplMstVOParam.setKldeAprvDt(new java.util.Date()); ---결재일자
psKlchtApplMstVOParam.setKlccAprvEmplid(getEmplid(paramData)); -- 승인자사번
psKlchtApplMstVOParam.setKlccAprvStatus(AprvHRPSC.viewAprv 조회하여 dept_yn값이 Y이면, 9 / N이면, 7로 설정);  -- 결재상태
psKlchtApplMstVOParam.setHrsRowUpdOprid(getEmplid(paramData)); -- 업데이트 대상자 사번</t>
    <phoneticPr fontId="8" type="noConversion"/>
  </si>
  <si>
    <t xml:space="preserve"> 3-3) 연장근무 신청정보를 결재완료 처리 한다.</t>
    <phoneticPr fontId="8" type="noConversion"/>
  </si>
  <si>
    <r>
      <t xml:space="preserve">- </t>
    </r>
    <r>
      <rPr>
        <sz val="10"/>
        <color theme="1"/>
        <rFont val="맑은 고딕"/>
        <family val="3"/>
        <charset val="129"/>
        <scheme val="minor"/>
      </rPr>
      <t>연장근무신청서의 신청번호로 연장근무 신청정보의 결재상태를 업데이트 한다.</t>
    </r>
    <phoneticPr fontId="8" type="noConversion"/>
  </si>
  <si>
    <t>output :</t>
    <phoneticPr fontId="8" type="noConversion"/>
  </si>
  <si>
    <t>전자결재 반송 후 logic</t>
    <phoneticPr fontId="8" type="noConversion"/>
  </si>
  <si>
    <t>process :  KLLPJ_12010_01.java의 afterRejectProcess(String klccReqNo) 설정하여 아래 로직 구현</t>
    <phoneticPr fontId="8" type="noConversion"/>
  </si>
  <si>
    <t>전자결재 기안창에서 반송시 전자결재 공통 후처리 로직에서 KLLPJ_12010_01.java의 afterRejectProcess(String klccReqNo)를 호출하도록 되어 있음</t>
    <phoneticPr fontId="8" type="noConversion"/>
  </si>
  <si>
    <t>psKlchtApplMstVOParam.setKldeAprvDt(new java.util.Date()); ---결재일자
psKlchtApplMstVOParam.setKlccAprvEmplid(getEmplid(paramData)); -- 승인자사번
psKlchtApplMstVOParam.setKlccAprvStatus(1.에서 조회한 개인별근로계획신청서의 결재상태);  -- 결재상태
psKlchtApplMstVOParam.setHrsRowUpdOprid(getEmplid(paramData)); -- 업데이트 대상자 사번</t>
    <phoneticPr fontId="8" type="noConversion"/>
  </si>
  <si>
    <t xml:space="preserve"> 3-3) 연장근무 신청정보를 반송 처리 한다.</t>
    <phoneticPr fontId="8" type="noConversion"/>
  </si>
  <si>
    <t>전자결재 기안취소 후 logic</t>
    <phoneticPr fontId="8" type="noConversion"/>
  </si>
  <si>
    <t>process :  KLLPJ_12010_01.java의 afterCancelProcess(String klccReqNo) 설정하여 아래 로직 구현</t>
    <phoneticPr fontId="8" type="noConversion"/>
  </si>
  <si>
    <t>전자결재 기안창에서 기안취소시 전자결재 공통 후처리 로직에서 KLLPJ_12010_01.java의 afterCancelProcess(String klccReqNo)를 호출하도록 되어 있음</t>
    <phoneticPr fontId="8" type="noConversion"/>
  </si>
  <si>
    <t>공통기능</t>
    <phoneticPr fontId="8" type="noConversion"/>
  </si>
  <si>
    <t>미조치</t>
  </si>
  <si>
    <t>결함아님</t>
  </si>
  <si>
    <t>Enhancement</t>
  </si>
  <si>
    <t>T1_Fail_009</t>
    <phoneticPr fontId="8" type="noConversion"/>
  </si>
  <si>
    <t>상단/하단에 행 추가시 행추가되는 위치가 불명확함.(최상단/최하단 등으로 추가위치 안내가 명확하게 되어야 사용자의 혼란을 방지할 수 있음)</t>
    <phoneticPr fontId="8" type="noConversion"/>
  </si>
  <si>
    <t>선택위치 미선택시 기본 설정이 현재위치에 행이 추가되고, 상단 선택 후 행 추가시 최상단에 행이 추가되고, 하단 선택 후 행 추가시 최하단에 행이 추가된다.</t>
    <phoneticPr fontId="8" type="noConversion"/>
  </si>
  <si>
    <t>부서 : ECGA160161 가양동 자동차 매매상사(엠지오토파크) 신축공사
대상자 :  901850595 박혜진
근무계획기간 : 2019-10-22~2019-12-01</t>
    <phoneticPr fontId="8" type="noConversion"/>
  </si>
  <si>
    <t>행추가 위치 선택 후 + 버튼 선택하면 해당위치로 행이 추가되는지 확인한다.</t>
    <phoneticPr fontId="8" type="noConversion"/>
  </si>
  <si>
    <t>행추가 버튼</t>
    <phoneticPr fontId="8" type="noConversion"/>
  </si>
  <si>
    <t>개인별근로계획신청- 근무계획 탭</t>
    <phoneticPr fontId="170" type="noConversion"/>
  </si>
  <si>
    <t>UT_TC_036</t>
    <phoneticPr fontId="8" type="noConversion"/>
  </si>
  <si>
    <t>Major</t>
    <phoneticPr fontId="8" type="noConversion"/>
  </si>
  <si>
    <t>T1_Fail_008</t>
    <phoneticPr fontId="8" type="noConversion"/>
  </si>
  <si>
    <t>시간제유형 목록에 2주이내 항목만 중복으로 발생함(첫번째 2주 이내로 검색시 검색결과 없음)</t>
    <phoneticPr fontId="8" type="noConversion"/>
  </si>
  <si>
    <t>신청자,근무계획기간,시간제유형,결제상태에 입력한 검색조건대로 조회된 결과가 보여진다.</t>
    <phoneticPr fontId="8" type="noConversion"/>
  </si>
  <si>
    <t>부서 : ECGA160161 가양동 자동차 매매상사(엠지오토파크) 신축공사
대상자 :  901850595 박혜진
신청자 : 
신청일자 : 2019-01-01~2019-12-31
근무계획기간 : 
시간제유형 : 
결제상태 :</t>
    <phoneticPr fontId="8" type="noConversion"/>
  </si>
  <si>
    <t>조회된 개인별근로계획신청 내역이 있어야 한다.</t>
    <phoneticPr fontId="8" type="noConversion"/>
  </si>
  <si>
    <t>검색조건에 입력한 조건대로 검색이 되는지 확인한다.</t>
    <phoneticPr fontId="8" type="noConversion"/>
  </si>
  <si>
    <t xml:space="preserve">검색조건 </t>
    <phoneticPr fontId="9" type="noConversion"/>
  </si>
  <si>
    <t>개인별근로계획신청조회</t>
    <phoneticPr fontId="170" type="noConversion"/>
  </si>
  <si>
    <t>UT_TC_035</t>
    <phoneticPr fontId="8" type="noConversion"/>
  </si>
  <si>
    <t xml:space="preserve">알럿에 "같" 글자가 명확하게 보이지 않는 현상 발생되지 않아 확인 못함 </t>
    <phoneticPr fontId="8" type="noConversion"/>
  </si>
  <si>
    <t>T1_Fail_007</t>
    <phoneticPr fontId="8" type="noConversion"/>
  </si>
  <si>
    <t>알럿에 "같" 글자가 명확하게 보이지 않고, 겹침니다로 문구에 오타가 있음</t>
    <phoneticPr fontId="8" type="noConversion"/>
  </si>
  <si>
    <t>같은 일자에 근무시간을 겹쳐서 입력할 경우 계획시간이 겹친다는 알림이 발생한다.</t>
    <phoneticPr fontId="8" type="noConversion"/>
  </si>
  <si>
    <t>근무조정보가 있어야 한다.
요일이 빨간색으로 표시된다.
근무계획작성에서 일자 기준 근태형태가 근무로 계획한  내역이 최소 1건이 있어야 한다.</t>
    <phoneticPr fontId="8" type="noConversion"/>
  </si>
  <si>
    <t>같은 일자의 근무시간을 중복해서 입력할 경우 입력되지 않는지 확인한다.</t>
    <phoneticPr fontId="8" type="noConversion"/>
  </si>
  <si>
    <t>근무시간 체크</t>
    <phoneticPr fontId="8" type="noConversion"/>
  </si>
  <si>
    <t>개인별근로계획신청 - 근무실적 탭</t>
    <phoneticPr fontId="170" type="noConversion"/>
  </si>
  <si>
    <t>UT_TC_034</t>
    <phoneticPr fontId="8" type="noConversion"/>
  </si>
  <si>
    <t>근태실적Calendar 기준 주 단위 근무시간과 실행근로시간, 2주단위 휴일근로가능시간이 정상 조회됨을 확인한다.</t>
    <phoneticPr fontId="8" type="noConversion"/>
  </si>
  <si>
    <t>근태실적Calendar에서 근태실적이 표시되지 않은 일자 중 일자가 빨간색은 비근무, 빨간색이 아닌 일자는 근무로, 근무계획현황의 주당근무시간의 기준이다.
근무계획운영현황에서 실행근로시간(A)은 현재날짜 이전의 총 근로시간 / 잔여계획시간(B)은 현재날짜 이후 총 근로시간/ 주당근무시간 계(A+B)는 주단위 총 근무시간이다.
근무계획운영현황에서 휴일근로가능시간은 근태Calendar에서 휴가 기준(반차는 4시간 그외 8시간으로 계산)+2주단위 기본 8시간 - 휴일근무시간이며, 휴일근로가능시간과 함께 휴일근무가 표시된 일자는 제외한 휴일이 표시된다.</t>
    <phoneticPr fontId="8" type="noConversion"/>
  </si>
  <si>
    <t>정상</t>
    <phoneticPr fontId="8" type="noConversion"/>
  </si>
  <si>
    <t>근태실적Calendar 기준 주 단위 근무시간과 실행근로시간, 2주단위 휴일근로가능시간이 정상 조회되는지 확인한다.</t>
    <phoneticPr fontId="8" type="noConversion"/>
  </si>
  <si>
    <t>근무실적 logic - 근무계획운영현황</t>
    <phoneticPr fontId="8" type="noConversion"/>
  </si>
  <si>
    <t>UT_TC_033</t>
    <phoneticPr fontId="8" type="noConversion"/>
  </si>
  <si>
    <t>근태실적Calendar에 근태실적이 표시됨을 확인한다.
- 휴무신청, 경조신청 : 휴가, 휴가(오전반차), 휴가(오후반차), 휴가(경조)
- 시간외근로신청 : 휴일근무</t>
    <phoneticPr fontId="8" type="noConversion"/>
  </si>
  <si>
    <t>휴무신청, 경조신청, 시간외근로신청에서 신청한 내역이 있어야 한다.</t>
    <phoneticPr fontId="8" type="noConversion"/>
  </si>
  <si>
    <t>근태실적Calendar에 근태실적이 표시되는지 확인한다.</t>
    <phoneticPr fontId="8" type="noConversion"/>
  </si>
  <si>
    <t>근무실적 logic - 근태실적Calendar</t>
    <phoneticPr fontId="8" type="noConversion"/>
  </si>
  <si>
    <t>UT_TC_032</t>
  </si>
  <si>
    <t>삭제 버튼 선택시, 정상 처리됨을 확인한다.</t>
    <phoneticPr fontId="8" type="noConversion"/>
  </si>
  <si>
    <t>저장된 근로계획신청내역이 있어야 한다.</t>
    <phoneticPr fontId="8" type="noConversion"/>
  </si>
  <si>
    <t>삭제 버튼 선택시, 정상 처리되는지 확인한다.</t>
    <phoneticPr fontId="8" type="noConversion"/>
  </si>
  <si>
    <t>UT_TC_031</t>
  </si>
  <si>
    <t>차수가 증가하고, 이전 근무계획신청내역이 조회됨을 확인한다.</t>
    <phoneticPr fontId="8" type="noConversion"/>
  </si>
  <si>
    <t>결재완료된 근로계획신청내역이 있어야 한다.
(결재상태 : 결재완료)</t>
    <phoneticPr fontId="8" type="noConversion"/>
  </si>
  <si>
    <t>근무계획변경 버튼 선택시, 차수가 증가된 내역이 조회되는지 확인한다.</t>
    <phoneticPr fontId="8" type="noConversion"/>
  </si>
  <si>
    <t>근무계힉변경 logic</t>
    <phoneticPr fontId="8" type="noConversion"/>
  </si>
  <si>
    <t>UT_TC_030</t>
  </si>
  <si>
    <t>취소가 정상 처리됨을 확인한다.(결재상태 : 기안취소)</t>
    <phoneticPr fontId="8" type="noConversion"/>
  </si>
  <si>
    <t>제출된 근로계획신청내역이 있어야 한다.
(결재상태 : 결재상신)</t>
    <phoneticPr fontId="8" type="noConversion"/>
  </si>
  <si>
    <t>취소 버튼 선택시, 정상 처리되는지 확인한다.</t>
    <phoneticPr fontId="8" type="noConversion"/>
  </si>
  <si>
    <t>취소 logic</t>
    <phoneticPr fontId="8" type="noConversion"/>
  </si>
  <si>
    <t>UT_TC_029</t>
  </si>
  <si>
    <t>제출이 정상 처리됨을 확인한다.(결재상태 : 결재상신)</t>
    <phoneticPr fontId="8" type="noConversion"/>
  </si>
  <si>
    <t>저장된 근무계획정보가 있어야 한다.
제출 logic 유효성에 해당되지 않아야 한다.</t>
    <phoneticPr fontId="8" type="noConversion"/>
  </si>
  <si>
    <t>제출 버튼 선택시, 정상 처리되는지 확인한다.</t>
    <phoneticPr fontId="8" type="noConversion"/>
  </si>
  <si>
    <t>제출 logic</t>
    <phoneticPr fontId="8" type="noConversion"/>
  </si>
  <si>
    <t>UT_TC_028</t>
  </si>
  <si>
    <t>주평균 52시간을 초과하면, 초과됨을 안내하고, 제출이 불가하다.</t>
    <phoneticPr fontId="8" type="noConversion"/>
  </si>
  <si>
    <t>탄력적근로시간기준이 등록되어 있어야 한다.
- 정규소정근로시간 주평균 52시간(주평균 40시간+연장12시간)이다.</t>
    <phoneticPr fontId="8" type="noConversion"/>
  </si>
  <si>
    <t>근무계획현황에서 단위기간 주평균이 탄력근로기준의 정규소정근로시간평균으로 초과하는지 확인한다.</t>
    <phoneticPr fontId="8" type="noConversion"/>
  </si>
  <si>
    <t>UT_TC_027</t>
  </si>
  <si>
    <t>주 최대 근무시간이 60시간을 초과하면, 초과됨을 안내하고, 제출이 불가하다.</t>
    <phoneticPr fontId="8" type="noConversion"/>
  </si>
  <si>
    <t>탄력적근로시간기준이 등록되어 있어야 한다.
- 시간제유형 2주이내, 주 최대근로시간이 60시간(근로 48시간+연장12시간)이다.</t>
    <phoneticPr fontId="8" type="noConversion"/>
  </si>
  <si>
    <t>근무계획현황에서 주 단위 계획시간이 탄력근로기준의 주 최대근로시간을 초과 하는지 확인한다.</t>
    <phoneticPr fontId="8" type="noConversion"/>
  </si>
  <si>
    <t>UT_TC_026</t>
  </si>
  <si>
    <t>작성한 근무계획정보에 따라 근무계획현황이 정상 조회됨을 확인한다.</t>
    <phoneticPr fontId="8" type="noConversion"/>
  </si>
  <si>
    <t>저장 logic이 정상 처리되어야 한다.</t>
    <phoneticPr fontId="8" type="noConversion"/>
  </si>
  <si>
    <t>작성한 근무계획정보에 따라 근무계획현황이 정상 조회되는지 확인한다.</t>
    <phoneticPr fontId="8" type="noConversion"/>
  </si>
  <si>
    <t>근무계획현황 logic</t>
    <phoneticPr fontId="8" type="noConversion"/>
  </si>
  <si>
    <t>UT_TC_025</t>
  </si>
  <si>
    <t>- 버튼 선택하여, 상태가 삭제임을 확인하고, 저장시 선택한 행이 삭제됨을 확인한다.(단, 일자별 모두 삭제한 경우, 기본 근무시간으로 자동 설정된다. 일자별 근무계획은 최소 1건이 있어야 한다.</t>
    <phoneticPr fontId="8" type="noConversion"/>
  </si>
  <si>
    <t>저장 logic 유효성에 해당되지 않아야 한다.
일자별 최소 1건의 근무계획이 있고, 이후 추가된 근무계획을 행삭제를 해야 한다.</t>
    <phoneticPr fontId="8" type="noConversion"/>
  </si>
  <si>
    <t>저장 버튼 선택시, 정상 처리되는지 확인한다.</t>
    <phoneticPr fontId="8" type="noConversion"/>
  </si>
  <si>
    <t>저장 logic - 행삭제</t>
    <phoneticPr fontId="8" type="noConversion"/>
  </si>
  <si>
    <t>UT_TC_024</t>
  </si>
  <si>
    <t>+버튼 K27선택하여, 상태가 추가임을 확인하고, 저장시 선택한 행이 저장됨을 확인한다.</t>
    <phoneticPr fontId="8" type="noConversion"/>
  </si>
  <si>
    <t>저장 logic 유효성에 해당되지 않아야 한다.</t>
    <phoneticPr fontId="8" type="noConversion"/>
  </si>
  <si>
    <t>저장 logic - 행추가</t>
    <phoneticPr fontId="8" type="noConversion"/>
  </si>
  <si>
    <t>UT_TC_023</t>
  </si>
  <si>
    <t>저장이 정상 처리됨을 확인한다.</t>
    <phoneticPr fontId="8" type="noConversion"/>
  </si>
  <si>
    <t>UT_TC_022</t>
  </si>
  <si>
    <t>현재날짜 이전의 근무계획신청 안내 및 저장 불가하다.</t>
    <phoneticPr fontId="8" type="noConversion"/>
  </si>
  <si>
    <t>+ 버튼 선택하여, 상태가 신규이고, 현재날짜 이전의 근무계획이여야 한다.</t>
    <phoneticPr fontId="8" type="noConversion"/>
  </si>
  <si>
    <t>현재날짜 이전의 근무계획이 등록되어 있는지 확인한다.</t>
    <phoneticPr fontId="8" type="noConversion"/>
  </si>
  <si>
    <t>UT_TC_021</t>
  </si>
  <si>
    <t>근무기간 이전의 근무계획신청이 결재완료되지 않으면, 저장 불가하다.</t>
    <phoneticPr fontId="8" type="noConversion"/>
  </si>
  <si>
    <t>부서 : ECGA160161 가양동 자동차 매매상사(엠지오토파크) 신축공사
대상자 :  901850595 박혜진
근무계획기간 : 2019-10-22~2019-12-01
결재상태 : 저장중
근무계획기간 : 2019-12-02~2020-01-12 신규 작성</t>
    <phoneticPr fontId="8" type="noConversion"/>
  </si>
  <si>
    <t>근무계획기간 이전의 근무계획의 결재상태가 결재완료가 아니여야 한다.</t>
    <phoneticPr fontId="8" type="noConversion"/>
  </si>
  <si>
    <t>근무기간 이전의 진행중인 근무계획이 있는지 확인한다.</t>
    <phoneticPr fontId="8" type="noConversion"/>
  </si>
  <si>
    <t>UT_TC_020</t>
  </si>
  <si>
    <t>평일이고, 근태형태가 근무이면, 최대 근무시간을 초과하면, 최대시간을 안내하고, 저장 불가하다.</t>
    <phoneticPr fontId="8" type="noConversion"/>
  </si>
  <si>
    <t>탄력적근로시간기준이 등록되어 있어야 한다.
- 정규소정근로시간 최대 시간이 9.5시간이다.
근무조정보가 있어야 한다.
요일이 빨간색으로 표시되지 않는다.
근무계획작성에서 일자 기준 근태형태가 근무로 추가된 내역이 최소 1건이 있어야 한다.</t>
    <phoneticPr fontId="8" type="noConversion"/>
  </si>
  <si>
    <t>평일이고, 근태형태가 근무이면, 최대 근무시간을 체크 하는지 확인한다.</t>
    <phoneticPr fontId="8" type="noConversion"/>
  </si>
  <si>
    <t>UT_TC_019</t>
  </si>
  <si>
    <t>휴일이고, 근태형태가 근무이고, 근무시작/종료시간에 야간시간이 포함되어 있으면, 야간시간이 안내되고, 저장 불가하다.</t>
    <phoneticPr fontId="8" type="noConversion"/>
  </si>
  <si>
    <t>야간시간은 22:00~06:00이다.
근무조정보가 있어야 한다.
요일이 빨간색으로 표시된다.</t>
    <phoneticPr fontId="8" type="noConversion"/>
  </si>
  <si>
    <t>휴일이고, 근태형태가 근무이면, 심야시간이 포함되어 있는지 체크한다.</t>
    <phoneticPr fontId="8" type="noConversion"/>
  </si>
  <si>
    <t>UT_TC_018</t>
  </si>
  <si>
    <t>휴일이고, 근태형태가 근무이면, 근무시간이 4시간 미만이면, 최저 근무시간이 안내되고, 저장 불가하다.</t>
    <phoneticPr fontId="8" type="noConversion"/>
  </si>
  <si>
    <t>탄력적근로시간기준이 등록되어 있어야 한다.
- 정규소정근로시간 최소 시간이 4시간이다.
근무조정보가 있어야 한다.
요일이 빨간색으로 표시된다.</t>
    <phoneticPr fontId="8" type="noConversion"/>
  </si>
  <si>
    <t>휴일이고, 근태형태가 근무이면, 근무시간이 4시간 미만이면, 근무시간을 체크하는지 확인한다.</t>
    <phoneticPr fontId="8" type="noConversion"/>
  </si>
  <si>
    <t>UT_TC_017</t>
  </si>
  <si>
    <t>평일이고, 근태형태가 근무이면, 시작시간 선택시, 종료시간은 휴게시간이 포함된 시작시간 + 6시간인 시간으로 설정되고, 근무시간은 휴게시간 0.5시간을 뺀 5.5시간으로 설정됨을 확인한다.</t>
    <phoneticPr fontId="8" type="noConversion"/>
  </si>
  <si>
    <t>탄력적근로시간기준이 등록되어 있어야 한다.
- 정규소정근로시간 최대 시간이 9.5시간이다.
- 근태형태가 휴가이면 9.5시간 / 휴가(오전반차), 휴가(오후반차) 이면 4시간 / 휴가(경조) 9.5시간
- 휴게시간 적용여부가 예이다.(휴게시간 자동계산)
  → 4시간 이내  0시간, 8시간 이내 0.5 시간, 8.5시간 이상 1시간
근무조정보가 있어야 한다.
요일이 빨간색으로 표시되지 않아야 한다.
근무계획정보에서 일자 기준 휴가(오전반차), 휴가(오후반차)로 추가된 내역이 있어야 한다.</t>
    <phoneticPr fontId="8" type="noConversion"/>
  </si>
  <si>
    <t xml:space="preserve">평일이고, 근태형태가 근무이면, 시작시간 선택시, 종료시간은 탄력적근로시간기준의 최대시간에서 근태유형별 인정근로시간을 뺀 시간으로 계산되어 설정되는지 확인한다.  </t>
    <phoneticPr fontId="8" type="noConversion"/>
  </si>
  <si>
    <t>UT_TC_016</t>
  </si>
  <si>
    <t>휴일이고, 근태형태가 근무이면, 근무 시작시간과, 종료시간은 변경가능하며, 근무시간은 휴게시간을 뺀 시간으로 설정됨을 확인한다.</t>
    <phoneticPr fontId="8" type="noConversion"/>
  </si>
  <si>
    <t>탄력적근로시간기준이 등록되어 있어야 한다.
- 휴게시간 적용여부가 예이다.(휴게시간 자동계산)
  → 4시간 이내  0시간, 8시간 이내 0.5 시간, 8.5시간 이상 1시간
근무조정보가 있어야 한다.
요일이 빨간색으로 표시된다.</t>
    <phoneticPr fontId="8" type="noConversion"/>
  </si>
  <si>
    <t>휴일이고, 근태형태가 근무이면, 근무 시작시간과 종료시간을 변경할수 있으며, 근무시간은 탄력적근로시간기준으로 계산된 휴게시간을 뺀 시간으로 설정되는지 확인한다.</t>
    <phoneticPr fontId="8" type="noConversion"/>
  </si>
  <si>
    <t>UT_TC_015</t>
  </si>
  <si>
    <t>평일이고, 근태형태가 근무인데, 근무 시작시간을 변경하면, 종료시간은 휴게시간이 포함된 시작시간 + 10.5시간인 시간으로 설정되고, 근무시간은 휴게시간 1시간을 뺀 9.5시간으로 설정됨을 확인한다.</t>
    <phoneticPr fontId="8" type="noConversion"/>
  </si>
  <si>
    <t>탄력적근로시간기준이 등록되어 있어야 한다.
- 정규소정근로시간 최대 시간이 9.5시간이다.
- 휴게시간 적용여부가 예이다.(휴게시간 자동계산)
  → 4시간 이내  0시간, 8시간 이내 0.5 시간, 8.5시간 이상 1시간
근무조정보가 있어야 한다.
요일이 빨간색으로 표시되지 않아야 한다.</t>
    <phoneticPr fontId="8" type="noConversion"/>
  </si>
  <si>
    <t>평일이고, 근태형태가 근무인데, 근무 시작시간을 변경하면, 종료시간은 탄력적근로시간기준으로 계산된 휴게시간이 포함된 종료시간으로 설정되고, 근무시간은 휴게시간이 뺀 시간으로 설정되는지 확인한다.</t>
    <phoneticPr fontId="8" type="noConversion"/>
  </si>
  <si>
    <t>UT_TC_014</t>
  </si>
  <si>
    <t>유지</t>
    <phoneticPr fontId="8" type="noConversion"/>
  </si>
  <si>
    <t>T1_Fail_006</t>
    <phoneticPr fontId="8" type="noConversion"/>
  </si>
  <si>
    <t>휴가 근무 선택시 근무형태 초기화(미입력상태로 노출됨)</t>
    <phoneticPr fontId="8" type="noConversion"/>
  </si>
  <si>
    <t>휴일이고, 근태형태를 휴가, 휴가(오전반차), 휴가(오후반차), 휴가(경조휴가)로 변경하면 선택 불가됨을 확인한다.</t>
    <phoneticPr fontId="8" type="noConversion"/>
  </si>
  <si>
    <t>근무조정보가 있어야 한다.
요일이 빨간색으로 표시된다.</t>
    <phoneticPr fontId="8" type="noConversion"/>
  </si>
  <si>
    <t>휴일이고, 근태형태를 휴가, 휴가(오전반차), 휴가(오후반차), 휴가(경조휴가)로 변경하면 선택 불가되는지 확인한다.</t>
    <phoneticPr fontId="8" type="noConversion"/>
  </si>
  <si>
    <t>근태형태 체크</t>
    <phoneticPr fontId="8" type="noConversion"/>
  </si>
  <si>
    <t>UT_TC_013</t>
    <phoneticPr fontId="8" type="noConversion"/>
  </si>
  <si>
    <t>테스트 케이스 잘못 입력
(TC 수정 완료)</t>
    <phoneticPr fontId="8" type="noConversion"/>
  </si>
  <si>
    <t>테스트 오류</t>
  </si>
  <si>
    <t>Major</t>
  </si>
  <si>
    <t>T1_Fail_005</t>
    <phoneticPr fontId="8" type="noConversion"/>
  </si>
  <si>
    <t>평일에 추가 근무 입력시 휴가(오전반차/오후반차)는 선택 가능함</t>
    <phoneticPr fontId="8" type="noConversion"/>
  </si>
  <si>
    <r>
      <t xml:space="preserve">평일이고, 근태형태를 휴가, </t>
    </r>
    <r>
      <rPr>
        <strike/>
        <sz val="10"/>
        <color theme="1"/>
        <rFont val="맑은 고딕"/>
        <family val="3"/>
        <charset val="129"/>
        <scheme val="minor"/>
      </rPr>
      <t>휴가(오전반차), 휴가(오후반차)</t>
    </r>
    <r>
      <rPr>
        <sz val="10"/>
        <color theme="1"/>
        <rFont val="맑은 고딕"/>
        <family val="3"/>
        <charset val="129"/>
        <scheme val="minor"/>
      </rPr>
      <t>, 휴가(경조휴가)을 추가하면 선택 불가되는지 확인한다.</t>
    </r>
    <phoneticPr fontId="8" type="noConversion"/>
  </si>
  <si>
    <t>근무조정보가 있어야 한다.
요일이 빨간색으로 표시되지 않는다.
근무계획작성에서 일자 기준 근태형태가 근무로 계획한  내역이 최소 1건이 있어야 한다.</t>
    <phoneticPr fontId="8" type="noConversion"/>
  </si>
  <si>
    <t>평일이고, 근태형태를 휴가, 휴가(오전반차), 휴가(오후반차), 휴가(경조휴가)을 추가하면 선택 불가되는지 확인한다.</t>
    <phoneticPr fontId="8" type="noConversion"/>
  </si>
  <si>
    <t>UT_TC_012</t>
    <phoneticPr fontId="8" type="noConversion"/>
  </si>
  <si>
    <t>평일이고, 근태형태를 휴가, 휴가(오전반차), 휴가(오후반차), 휴가(경조휴가)로 변경시 근무시작/종료시간이 빈값이고 선택불가, 근무시간이 0이 됨을 확인한다.</t>
    <phoneticPr fontId="8" type="noConversion"/>
  </si>
  <si>
    <t>탄력적근로시간기준이 등록되어 있어야 한다.
근무조정보가 있어야 한다.
요일이 빨간색으로 표시되지 않아야 한다.</t>
    <phoneticPr fontId="8" type="noConversion"/>
  </si>
  <si>
    <t>평일이고, 근태형태를 휴가, 휴가(오전반차), 휴가(오후반차), 휴가(경조휴가)로 변경시 근무시작/종료시간이 빈값, 근무시간이 0이 되는지 확인한다.</t>
    <phoneticPr fontId="8" type="noConversion"/>
  </si>
  <si>
    <t>UT_TC_011</t>
  </si>
  <si>
    <t>T1_Fail_004</t>
    <phoneticPr fontId="8" type="noConversion"/>
  </si>
  <si>
    <t>평일에 근무형태 비근무로 선택시 선택 할 수 없다는 알럿 발행하고 확인시 근무형태 이전 내용 사라짐(미입력 상태로 노출됨)</t>
    <phoneticPr fontId="8" type="noConversion"/>
  </si>
  <si>
    <t>평일이고, 근태형태가 근무인데, 비근무 선택하면 선택 불가됨을 확인한다.</t>
    <phoneticPr fontId="8" type="noConversion"/>
  </si>
  <si>
    <t>평일이고, 근태형태가 근무인데, 비근무 선택하면 선택 불가되는지 확인한다.</t>
    <phoneticPr fontId="8" type="noConversion"/>
  </si>
  <si>
    <t>UT_TC_010</t>
    <phoneticPr fontId="8" type="noConversion"/>
  </si>
  <si>
    <t>일자 선택시 상단 추가 유지
(TC 수정 완료)</t>
    <phoneticPr fontId="8" type="noConversion"/>
  </si>
  <si>
    <t>요구사항 오류</t>
  </si>
  <si>
    <t>T1_Fail_003</t>
    <phoneticPr fontId="8" type="noConversion"/>
  </si>
  <si>
    <t>신규 &gt;  임의의 날짜 선택 &gt; 행추가시 선택한 행 하단이 아닌 상단에 추가되는 현상(목요일 선택 후 행 추가시 목요일 상단에 행이 추가됨)</t>
    <phoneticPr fontId="8" type="noConversion"/>
  </si>
  <si>
    <r>
      <t xml:space="preserve">+ 버튼 선택하면 근무계획 시작일자로 자동 설정됨을 확인한다.
(근무계획작성의 일자의 행을 선택하지 않으면, 젤 상단에 행추가되며, 일자의 행을 선택하면 선택한 </t>
    </r>
    <r>
      <rPr>
        <strike/>
        <sz val="10"/>
        <color theme="1"/>
        <rFont val="맑은 고딕"/>
        <family val="3"/>
        <charset val="129"/>
        <scheme val="minor"/>
      </rPr>
      <t>행 아래</t>
    </r>
    <r>
      <rPr>
        <sz val="10"/>
        <color theme="1"/>
        <rFont val="맑은 고딕"/>
        <family val="3"/>
        <charset val="129"/>
        <scheme val="minor"/>
      </rPr>
      <t xml:space="preserve"> 행 위로 행추가된다.)</t>
    </r>
    <phoneticPr fontId="8" type="noConversion"/>
  </si>
  <si>
    <t>+ 버튼 선택하면 근무계획 시작일자로 자동 설정되는지 확인한다.</t>
    <phoneticPr fontId="8" type="noConversion"/>
  </si>
  <si>
    <t>UT_TC_009</t>
    <phoneticPr fontId="8" type="noConversion"/>
  </si>
  <si>
    <t>초기화면에서 근무계획작성에 현재날짜 이전의 일자는 선택 못하도록 되어 있음을 확인한다.</t>
    <phoneticPr fontId="8" type="noConversion"/>
  </si>
  <si>
    <t>탄력적근로시간기준이 등록되어 있어야 한다.
근무조정보가 있어야 한다.</t>
    <phoneticPr fontId="8" type="noConversion"/>
  </si>
  <si>
    <t>초기화면에서 근무계획작성에 현재날짜 이전의 일자는 선택 못하도록 되어 있는지 확인한다.</t>
    <phoneticPr fontId="8" type="noConversion"/>
  </si>
  <si>
    <t>초기 화면에서 근무계획현황과 근무계획작성가 정상 조회됨을 확인한다.
- 근무계획현황 : 근무계획작성에 표시된 시간에 따른 주단위 계획시간과 2주단위기간평균
- 근무계획 작성 : 탄력적근로시간기준에 설정한 근무시간(근태형태 근무, 07:00~17:30, 9.5시간) , 비근무시간(근태형태 비근무)으로 설정</t>
    <phoneticPr fontId="8" type="noConversion"/>
  </si>
  <si>
    <t>초기 화면에서 근무계획현황과 근무계획작성에 기본 근무시간이 정상 조회되는지 확인한다.</t>
    <phoneticPr fontId="8" type="noConversion"/>
  </si>
  <si>
    <t>초기 화면에서 탄력적근로기준정보와 근무계획기간이 정상 설정됨을 확인한다.
- 근무계획 시작일자 : 현재일자 이전 작성된 근무계획이 없다면 현재일자, 있다면 이전 근무계획 종료일자의 +1일한 일자
- 근무계획 종료일자 : 시작일자의 주의 월요일부터 6주(표준단위기간X세트)에 해당하는 일요일의 일자</t>
    <phoneticPr fontId="8" type="noConversion"/>
  </si>
  <si>
    <t>초기 화면에서 탄력적근로기준정보와 근무계획기간이 정상 설정되는지 확인한다.</t>
    <phoneticPr fontId="8" type="noConversion"/>
  </si>
  <si>
    <t>개인별근로계획신청조회에서 신규 버튼 선택시 개인별근로계획신청 초기화면으로 이동됨을 확인한다.</t>
    <phoneticPr fontId="8" type="noConversion"/>
  </si>
  <si>
    <t>개인별근로계획신청조회에서 신규 버튼 선택시 개인별근로계획신청 초기화면으로 이동되는지 확인한다.</t>
    <phoneticPr fontId="8" type="noConversion"/>
  </si>
  <si>
    <t>신규 logic</t>
    <phoneticPr fontId="8" type="noConversion"/>
  </si>
  <si>
    <t>현재 동일현상 발생함</t>
    <phoneticPr fontId="8" type="noConversion"/>
  </si>
  <si>
    <t>UI/UX 오류</t>
  </si>
  <si>
    <t>T1_Fail_002</t>
    <phoneticPr fontId="8" type="noConversion"/>
  </si>
  <si>
    <t>결재완료된 상세내역서에 행 추가시 위치 선택 버튼이 계속 노출됨.</t>
    <phoneticPr fontId="8" type="noConversion"/>
  </si>
  <si>
    <t>결재상태가 결재완료이면, 근무계획작성은 행추가/삭제 및 선택이 불가하도록 처리된다.</t>
    <phoneticPr fontId="8" type="noConversion"/>
  </si>
  <si>
    <t>조회된 개인별근로계획신청 내역이 있어야 한다.
결재상태가 결재완료여야 한다.</t>
    <phoneticPr fontId="8" type="noConversion"/>
  </si>
  <si>
    <t>결재상태에 따라 근무계획작성이 활성화되는지 확인한다.</t>
    <phoneticPr fontId="8" type="noConversion"/>
  </si>
  <si>
    <t>상세조회 logic - 근무계획작성</t>
    <phoneticPr fontId="9" type="noConversion"/>
  </si>
  <si>
    <t>UT_TC_004</t>
    <phoneticPr fontId="8" type="noConversion"/>
  </si>
  <si>
    <t>조회된 개인별 근로계획 신청 내역을 선택시 상세 내역이 팝업 조회됨을 확인한다.</t>
    <phoneticPr fontId="8" type="noConversion"/>
  </si>
  <si>
    <t>조회된 개인별 근로계획 신청 내역을 선택시 상세 내역이 팝업 조회되는지 확인한다.</t>
    <phoneticPr fontId="8" type="noConversion"/>
  </si>
  <si>
    <t>상세조회 logic</t>
    <phoneticPr fontId="9" type="noConversion"/>
  </si>
  <si>
    <t>조회 버튼 선택시, 검색조건에 따른 최근 차수의 개인별근로계획신청 내역이 조회됨을 확인한다.</t>
    <phoneticPr fontId="8" type="noConversion"/>
  </si>
  <si>
    <t>등록한 개인별근로계획신청 내역이 있어야 한다.</t>
    <phoneticPr fontId="8" type="noConversion"/>
  </si>
  <si>
    <t>조회 버튼 선택시, 검색조건에 따른 최근 차수의 개인별근로계획신청 내역이 조회되는지 한다.</t>
    <phoneticPr fontId="8" type="noConversion"/>
  </si>
  <si>
    <t>조회 logic</t>
    <phoneticPr fontId="9" type="noConversion"/>
  </si>
  <si>
    <t>해당년도 말일로 유지
(TC 수정 완료)</t>
    <phoneticPr fontId="8" type="noConversion"/>
  </si>
  <si>
    <t>검색 초기값의 신청일자가 현재일자가 아닌 해당 년도 말일로 설정되어 있음</t>
    <phoneticPr fontId="8" type="noConversion"/>
  </si>
  <si>
    <r>
      <t xml:space="preserve">검색조건의 부서에는 로그인한 사원의 부서정보, 성명은 로그인한 사원의 사번,성명, 신청일자는 현재년도 1월 1일, </t>
    </r>
    <r>
      <rPr>
        <strike/>
        <sz val="10"/>
        <color theme="1"/>
        <rFont val="맑은 고딕"/>
        <family val="3"/>
        <charset val="129"/>
        <scheme val="minor"/>
      </rPr>
      <t>현재일자</t>
    </r>
    <r>
      <rPr>
        <sz val="10"/>
        <color theme="1"/>
        <rFont val="맑은 고딕"/>
        <family val="3"/>
        <charset val="129"/>
        <scheme val="minor"/>
      </rPr>
      <t xml:space="preserve"> 해당년도 12월 31일로 설정됨을 확인한다.</t>
    </r>
    <phoneticPr fontId="8" type="noConversion"/>
  </si>
  <si>
    <t>로그인사번 : 901850595 박혜진</t>
    <phoneticPr fontId="8" type="noConversion"/>
  </si>
  <si>
    <t>초기 화면에서 검색조건에 초기값이 설정되어 있는지 확인한다.</t>
    <phoneticPr fontId="8" type="noConversion"/>
  </si>
  <si>
    <t>QA 3자 테스트</t>
    <phoneticPr fontId="8" type="noConversion"/>
  </si>
  <si>
    <t>보고된 결함이 다시 유발되지 않아 재현이 불가하여 관찰중인 상태</t>
    <phoneticPr fontId="9" type="noConversion"/>
  </si>
  <si>
    <t>관찰중</t>
    <phoneticPr fontId="9" type="noConversion"/>
  </si>
  <si>
    <t>보고된 결함이 그 원인을 파악하기에는 정보가 부족하여 결함을 다시 확인할 수 없는 상태</t>
    <phoneticPr fontId="9" type="noConversion"/>
  </si>
  <si>
    <t>정보부족</t>
    <phoneticPr fontId="9" type="noConversion"/>
  </si>
  <si>
    <t>결함 조치가가 처리담당자에 의해서 원인 조치가 완료되고 승인자에게 확인/승인된 상태</t>
    <phoneticPr fontId="9" type="noConversion"/>
  </si>
  <si>
    <t>조치완료</t>
    <phoneticPr fontId="9" type="noConversion"/>
  </si>
  <si>
    <t>보고된 결함에 대해서 처리담당자가 원인을 분석하고 처리중인 상태</t>
    <phoneticPr fontId="9" type="noConversion"/>
  </si>
  <si>
    <t>조치중</t>
    <phoneticPr fontId="9" type="noConversion"/>
  </si>
  <si>
    <t>결함보고자가 결함으로 판단하였으나, 관련자 회의를 통해서 결함이 아닌 것으로 판단된 상태</t>
    <phoneticPr fontId="9" type="noConversion"/>
  </si>
  <si>
    <t>결함아님</t>
    <phoneticPr fontId="9" type="noConversion"/>
  </si>
  <si>
    <t>설명</t>
    <phoneticPr fontId="9" type="noConversion"/>
  </si>
  <si>
    <t>구분</t>
    <phoneticPr fontId="9" type="noConversion"/>
  </si>
  <si>
    <t>표준 프로세스 미준수로 인하여 결함이 유발된 경우</t>
    <phoneticPr fontId="9" type="noConversion"/>
  </si>
  <si>
    <t>표준 미준수</t>
    <phoneticPr fontId="9" type="noConversion"/>
  </si>
  <si>
    <t>시스템 속도/사용 권한 등의 문제로 유발된 경우</t>
    <phoneticPr fontId="9" type="noConversion"/>
  </si>
  <si>
    <t>성능/보안 오류</t>
    <phoneticPr fontId="9" type="noConversion"/>
  </si>
  <si>
    <t>테스트 데이터, 테스트 케이스, 테스트 실행, 테스트 환경에서 오류가 유발된 경우</t>
    <phoneticPr fontId="9" type="noConversion"/>
  </si>
  <si>
    <t>테스트 오류</t>
    <phoneticPr fontId="9" type="noConversion"/>
  </si>
  <si>
    <t>UI/UX로 인하여 발생된 경우</t>
    <phoneticPr fontId="9" type="noConversion"/>
  </si>
  <si>
    <t>UI/UX</t>
    <phoneticPr fontId="9" type="noConversion"/>
  </si>
  <si>
    <t>개발 단계의 코딩에서 결함이 유발된 경우</t>
    <phoneticPr fontId="9" type="noConversion"/>
  </si>
  <si>
    <t>코드 구현 오류</t>
    <phoneticPr fontId="9" type="noConversion"/>
  </si>
  <si>
    <t>설계 단계에서 결함이 유발된 경우</t>
    <phoneticPr fontId="9" type="noConversion"/>
  </si>
  <si>
    <t>데이터 설계 및 변환 오류</t>
    <phoneticPr fontId="9" type="noConversion"/>
  </si>
  <si>
    <t>화면 설계 오류</t>
    <phoneticPr fontId="9" type="noConversion"/>
  </si>
  <si>
    <t>프로그램 설계 오류</t>
    <phoneticPr fontId="9" type="noConversion"/>
  </si>
  <si>
    <t>요구사항이 명확하지 않아 의도와 다르게 구현되어 유발된 경우</t>
    <phoneticPr fontId="9" type="noConversion"/>
  </si>
  <si>
    <t>요구사항 오류</t>
    <phoneticPr fontId="9" type="noConversion"/>
  </si>
  <si>
    <t>서비스 기획, 정책, 법규로 인해서 제약이 발생된 경우</t>
    <phoneticPr fontId="9" type="noConversion"/>
  </si>
  <si>
    <t>기획/정책 결정 오류</t>
    <phoneticPr fontId="9" type="noConversion"/>
  </si>
  <si>
    <t>결함 유입 세부 경로</t>
    <phoneticPr fontId="9" type="noConversion"/>
  </si>
  <si>
    <t>결함 유입 경로</t>
    <phoneticPr fontId="9" type="noConversion"/>
  </si>
  <si>
    <t>Enhancement</t>
    <phoneticPr fontId="8" type="noConversion"/>
  </si>
  <si>
    <t>검색 초기값의 신청일자가 현재일자가 아닌 해당 년도 말 일로 설정되어 있음</t>
    <phoneticPr fontId="8" type="noConversion"/>
  </si>
  <si>
    <r>
      <t xml:space="preserve">신규 </t>
    </r>
    <r>
      <rPr>
        <sz val="11"/>
        <color rgb="FFFFFFFF"/>
        <rFont val="Calibri"/>
        <family val="2"/>
      </rPr>
      <t xml:space="preserve">&gt;  </t>
    </r>
    <r>
      <rPr>
        <sz val="11"/>
        <color rgb="FFFFFFFF"/>
        <rFont val="맑은 고딕"/>
        <family val="3"/>
        <charset val="129"/>
      </rPr>
      <t xml:space="preserve">임의의 날짜 선택 </t>
    </r>
    <r>
      <rPr>
        <sz val="11"/>
        <color rgb="FFFFFFFF"/>
        <rFont val="Calibri"/>
        <family val="2"/>
      </rPr>
      <t xml:space="preserve">&gt; </t>
    </r>
    <r>
      <rPr>
        <sz val="11"/>
        <color rgb="FFFFFFFF"/>
        <rFont val="맑은 고딕"/>
        <family val="3"/>
        <charset val="129"/>
      </rPr>
      <t>행추가시 선택한 행 하단이 아닌 상단에 추가되는 현상</t>
    </r>
    <r>
      <rPr>
        <sz val="11"/>
        <color rgb="FFFFFFFF"/>
        <rFont val="Calibri"/>
        <family val="2"/>
      </rPr>
      <t>(</t>
    </r>
    <r>
      <rPr>
        <sz val="11"/>
        <color rgb="FFFFFFFF"/>
        <rFont val="맑은 고딕"/>
        <family val="3"/>
        <charset val="129"/>
      </rPr>
      <t>목요일 선택 후 행</t>
    </r>
    <r>
      <rPr>
        <sz val="11"/>
        <color rgb="FFFFFFFF"/>
        <rFont val="Calibri"/>
        <family val="2"/>
      </rPr>
      <t xml:space="preserve"> 추가시 수요일 하단에 행이 추가됨)</t>
    </r>
  </si>
  <si>
    <t>개인별근무계획신청</t>
    <phoneticPr fontId="170" type="noConversion"/>
  </si>
  <si>
    <t>개인별근무계획작성</t>
    <phoneticPr fontId="8" type="noConversion"/>
  </si>
  <si>
    <t>KLLPJ_12010_01</t>
    <phoneticPr fontId="8" type="noConversion"/>
  </si>
  <si>
    <t>CO00051064</t>
    <phoneticPr fontId="8" type="noConversion"/>
  </si>
  <si>
    <t>제출</t>
    <phoneticPr fontId="9" type="noConversion"/>
  </si>
  <si>
    <t>제출시 상위자에게 알림메일이 발송되는지 확인한다.</t>
    <phoneticPr fontId="8" type="noConversion"/>
  </si>
  <si>
    <t>제출시 상위자에게 알림메일이 발송됨을 확인한다.</t>
    <phoneticPr fontId="8" type="noConversion"/>
  </si>
  <si>
    <t>CO00051525</t>
    <phoneticPr fontId="8" type="noConversion"/>
  </si>
  <si>
    <t xml:space="preserve"> 4-4) 연장근무정보를 저장한다.</t>
    <phoneticPr fontId="8" type="noConversion"/>
  </si>
  <si>
    <t>5. 메일 템플릿을 조회하여 메일 내용을 설정하고, 상위자에게 메일을 발송한다.</t>
    <phoneticPr fontId="8" type="noConversion"/>
  </si>
  <si>
    <t>컬럼</t>
    <phoneticPr fontId="8" type="noConversion"/>
  </si>
  <si>
    <t>결재상신(신청자 화면)</t>
    <phoneticPr fontId="8" type="noConversion"/>
  </si>
  <si>
    <t>결재상신(승인자 화면)</t>
    <phoneticPr fontId="8" type="noConversion"/>
  </si>
  <si>
    <t>신규 작성, 제출 전(신청자 화면)</t>
    <phoneticPr fontId="8" type="noConversion"/>
  </si>
  <si>
    <t>결재완료(신청자 화면)</t>
    <phoneticPr fontId="8" type="noConversion"/>
  </si>
  <si>
    <t>승인</t>
    <phoneticPr fontId="8" type="noConversion"/>
  </si>
  <si>
    <t>클릭시 &gt; [승인logic]</t>
    <phoneticPr fontId="8" type="noConversion"/>
  </si>
  <si>
    <t>반려</t>
    <phoneticPr fontId="8" type="noConversion"/>
  </si>
  <si>
    <t>클릭시 &gt; [반려logic]</t>
    <phoneticPr fontId="8" type="noConversion"/>
  </si>
  <si>
    <t>승인 logic</t>
    <phoneticPr fontId="8" type="noConversion"/>
  </si>
  <si>
    <t>반려 logic</t>
    <phoneticPr fontId="8" type="noConversion"/>
  </si>
  <si>
    <t>[MSG(C)] 승인하시겠습니까?</t>
    <phoneticPr fontId="8" type="noConversion"/>
  </si>
  <si>
    <t>[MSG(C)] 반려하시겠습니까?</t>
    <phoneticPr fontId="8" type="noConversion"/>
  </si>
  <si>
    <t>TAL.KLLPJ_12010_01.탄력적근로시간제_개인별근로계획신청(SSHR)_v2.4_20190520.xlxs의 승인 logic 호출</t>
    <phoneticPr fontId="8" type="noConversion"/>
  </si>
  <si>
    <t>TAL.KLLPJ_12010_01.탄력적근로시간제_개인별근로계획신청(SSHR)_v2.4_20190520.xlxs의 반려 logic 호출</t>
    <phoneticPr fontId="8" type="noConversion"/>
  </si>
  <si>
    <t>제출시 승인자(상위 부서장)에게 알림 메일 적용
승인,반려시 신청자에게 알림 메일 적용</t>
    <phoneticPr fontId="8" type="noConversion"/>
  </si>
  <si>
    <t>승인</t>
    <phoneticPr fontId="9" type="noConversion"/>
  </si>
  <si>
    <t>승인시 신청자에게 알림메일이 발송되는지 확인한다.</t>
    <phoneticPr fontId="8" type="noConversion"/>
  </si>
  <si>
    <t>승인시 신청자에게 알림메일이 발송됨을 확인한다.</t>
    <phoneticPr fontId="8" type="noConversion"/>
  </si>
  <si>
    <t>반려</t>
    <phoneticPr fontId="9" type="noConversion"/>
  </si>
  <si>
    <t>반려시 신청자에게 알림메일이 발송되는지 확인한다.</t>
    <phoneticPr fontId="8" type="noConversion"/>
  </si>
  <si>
    <t>반려시 신청자에게 알림메일이 발송됨을 확인한다.</t>
    <phoneticPr fontId="8" type="noConversion"/>
  </si>
  <si>
    <t>로그인사번 : 201801815</t>
    <phoneticPr fontId="8" type="noConversion"/>
  </si>
  <si>
    <t>로그인사번 : 199700197</t>
    <phoneticPr fontId="8" type="noConversion"/>
  </si>
  <si>
    <t>부서원 근무계획 승인 화면에서 결재상신된 신청내역의 상세화면을 조회해야 한다.</t>
    <phoneticPr fontId="8" type="noConversion"/>
  </si>
  <si>
    <t>글로벌 현장 파견 부서 기준으로 탄력근로시간제기준, 시간외근로 기준 조회되도록 적용</t>
    <phoneticPr fontId="8" type="noConversion"/>
  </si>
  <si>
    <t>CO00052690</t>
    <phoneticPr fontId="8" type="noConversion"/>
  </si>
  <si>
    <t>2020.08.11</t>
    <phoneticPr fontId="8" type="noConversion"/>
  </si>
  <si>
    <t>파견부서정보가 있다면, 부서코드를 파견부서코드로 설정한다.</t>
    <phoneticPr fontId="8" type="noConversion"/>
  </si>
  <si>
    <t>탄력적근로시간제기준이 등록되어야 한다.</t>
    <phoneticPr fontId="8" type="noConversion"/>
  </si>
  <si>
    <t>회사 : KGC
BU : ENCBU
사번 : 2020001068</t>
    <phoneticPr fontId="8" type="noConversion"/>
  </si>
  <si>
    <t>신규 작성</t>
    <phoneticPr fontId="8" type="noConversion"/>
  </si>
  <si>
    <t>신규 화면에서 탄력적근로시간제 기준이 적용되었는지 확인한다.</t>
    <phoneticPr fontId="8" type="noConversion"/>
  </si>
  <si>
    <t>신규 화면에서 근무게획기간이 현재날짜로 설정, 탄력적근로시간제기준에 따른 근무계획현황, 근무계획작성이 초기 조회됨을 확인한다.</t>
    <phoneticPr fontId="8" type="noConversion"/>
  </si>
  <si>
    <t>파견부서 조회 수정</t>
    <phoneticPr fontId="8" type="noConversion"/>
  </si>
  <si>
    <t>김기현</t>
    <phoneticPr fontId="8" type="noConversion"/>
  </si>
  <si>
    <t>CO00053066</t>
    <phoneticPr fontId="8" type="noConversion"/>
  </si>
  <si>
    <t>1) 주부서의 부서구분, 파견부서정보를 조회한다.</t>
    <phoneticPr fontId="8" type="noConversion"/>
  </si>
  <si>
    <t xml:space="preserve"> - 주부서의 부서구분, 파견부서의 부서구분을 기준으로 탄력적근로시간제 기준을 조회한다.
   탄력적근로시간제 기준이 있다면,  주부서정보(부서구분, 부서코드), 파견부서정보(부서구분, 파견부서코드)를 리턴vo에 설정한다.</t>
    <phoneticPr fontId="8" type="noConversion"/>
  </si>
  <si>
    <t>2) 탄력적근로시간기준정보</t>
    <phoneticPr fontId="8" type="noConversion"/>
  </si>
  <si>
    <t>3) 시간외근로기준(연장)정보</t>
    <phoneticPr fontId="8" type="noConversion"/>
  </si>
  <si>
    <t xml:space="preserve"> - 파견부서정보 조회시, 기준일자(기본 신청일자, 신청일자 없으면 현재일자)에 해당되는 파견정보가 1건 이상이면 발령일자 최근, 첫번째 파견정보로 조회한다.</t>
    <phoneticPr fontId="8" type="noConversion"/>
  </si>
  <si>
    <t>2020.09.01</t>
    <phoneticPr fontId="8" type="noConversion"/>
  </si>
  <si>
    <t>탄력적근로시간제기준이 등록되어야 한다.
현재일자 기준 파견정보가 1건 이상이여야 한다.</t>
    <phoneticPr fontId="8" type="noConversion"/>
  </si>
  <si>
    <t>회사 : KGC
BU : ENCBU
사번 : 201001920
근무계획기간 : 2020-08-31~2020-10-11</t>
    <phoneticPr fontId="8" type="noConversion"/>
  </si>
  <si>
    <t>CO00055239</t>
    <phoneticPr fontId="8" type="noConversion"/>
  </si>
  <si>
    <t>부서원 근무계획 승인 화면에서 승인 권한이 없는 대상이 조회시, 버튼 비활성 처리</t>
    <phoneticPr fontId="8" type="noConversion"/>
  </si>
  <si>
    <t>개인별근로계획신청/조회에서 신규 버튼 선택하여 화면 로딩시 &gt; [초기조회 logic] [조회 후 logic]
개인별근로계획신청/조회에서 내역 선택하여 팝업 화면 로딩시 &gt; [상세조회logic], [조회 후 logic]</t>
    <phoneticPr fontId="8" type="noConversion"/>
  </si>
  <si>
    <t>Client</t>
    <phoneticPr fontId="8" type="noConversion"/>
  </si>
  <si>
    <t>2020.11.17</t>
    <phoneticPr fontId="8" type="noConversion"/>
  </si>
  <si>
    <t>부서원 승인 화면에서 해당 화면을 팝업 조회시 승인 권한이 없으면 취소 버튼을 보여주지 않는다.</t>
    <phoneticPr fontId="8" type="noConversion"/>
  </si>
  <si>
    <t>초기 조회</t>
    <phoneticPr fontId="8" type="noConversion"/>
  </si>
  <si>
    <t>취소 버튼이 안보이는지 확인한다.</t>
    <phoneticPr fontId="8" type="noConversion"/>
  </si>
  <si>
    <t>로그인사번 : 200500923
회사 : KGC
BU : ENCBU
사번 : 901950269
근무계획기간 : 2020-11-16 ~2020-12-27</t>
    <phoneticPr fontId="8" type="noConversion"/>
  </si>
  <si>
    <t>취소 버튼이 안보임을 확인한다.</t>
    <phoneticPr fontId="8" type="noConversion"/>
  </si>
  <si>
    <t>민상원</t>
    <phoneticPr fontId="8" type="noConversion"/>
  </si>
  <si>
    <t>박재형</t>
    <phoneticPr fontId="8" type="noConversion"/>
  </si>
  <si>
    <t>CO00078840</t>
    <phoneticPr fontId="8" type="noConversion"/>
  </si>
  <si>
    <t>반반차가 있는날의 근무시간을 총 7.5시간으로 체크한다.</t>
    <phoneticPr fontId="8" type="noConversion"/>
  </si>
  <si>
    <t>fnAvgwtPerCal</t>
  </si>
  <si>
    <t>근태실적 계획 근무시간 계산시 반반차가 있는경우 (한도시간 - 2)로 계산해 추가
같은날 반차 반반차가 여럿 있는경우
1) 반차 + 반차 = 근무시간 0
2) 반차 + 반빈차 = 근무시간 3.5
3) 반차 + 반반차+반반차 = 근무시간 0
4) 반반차+반반차+반반차+반반차 = 근무시간 0</t>
    <phoneticPr fontId="8" type="noConversion"/>
  </si>
  <si>
    <t>fnSubmitValid</t>
    <phoneticPr fontId="8" type="noConversion"/>
  </si>
  <si>
    <t>반반차행이 있는경우 해당날짜의 근무행 및 근무시간 확인로직 추가
반반차는 하루만 사용 가능하도록 로직 추가</t>
    <phoneticPr fontId="8" type="noConversion"/>
  </si>
  <si>
    <t>fnSaveValid</t>
    <phoneticPr fontId="8" type="noConversion"/>
  </si>
  <si>
    <t>반반차행이 있는경우 해당날짜의 근무행 및 근무시간 확인로직 추가
반반차는 하루만 사용 가능하도록 로직 추가
반반차 최대근무시간 체크 추가</t>
    <phoneticPr fontId="8" type="noConversion"/>
  </si>
  <si>
    <t>dsList_oncolumnchanged</t>
  </si>
  <si>
    <t>공휴일,휴일,휴가일경우 반반차선택 불가능하도록 추가
근무행이 있는날짜는 휴가(반차), 휴가(반반차)만 선택할수 있도록 추가
반반차의경우 행추가시 근무만 선택할수 있도록 추가
휴일의 경우 반반차 사용할 수 없도록 추가</t>
    <phoneticPr fontId="8" type="noConversion"/>
  </si>
  <si>
    <t>fnMinusRestTm</t>
    <phoneticPr fontId="8" type="noConversion"/>
  </si>
  <si>
    <t>함수에 매개변수로 행인덱스 추가
반반차일 경우 근무시간을 4시간~8시간만 선택해도 휴식시간 1시간 제거</t>
    <phoneticPr fontId="8" type="noConversion"/>
  </si>
  <si>
    <t>fnEditType</t>
    <phoneticPr fontId="8" type="noConversion"/>
  </si>
  <si>
    <t>종료시간 에디트타입 함수를 신규생성하여
반반차일경우에 종료시간/종료분 선택가능하도록 한다.</t>
    <phoneticPr fontId="8" type="noConversion"/>
  </si>
  <si>
    <t>TalCalSchPlnMapper
 - TalCalSch_listPop</t>
    <phoneticPr fontId="8" type="noConversion"/>
  </si>
  <si>
    <t>Sql</t>
    <phoneticPr fontId="8" type="noConversion"/>
  </si>
  <si>
    <t>근태달력 팝업 조회시 근태반반차 추가 반반차 오전(VV),오후(VR)
표현식 변경
1) 오전반차 + 오후반차 = 휴가
2) 오전반차 + 오후반반차 = 휴가(오전반차 오후반반차)
3) 오전반반차 + 오후 반반차 = 휴가(오전반반차 오후반반차)
4) 반반차 +반반차 + 반차 = 휴가
5) 반반차 + 반반차 + 반반차 + 반반차 = 휴가
6) 오전반반차 + 오전반반차 + 오후반반차 = 휴가(오전반차 오후반반차)
7) 오전반반차 + 오후반반차 + 오후반반차 = 휴가(오전반반차 오후반차)
8) 오전반반차 + 오전반반차 = 휴가(오전반차)
9) 오후반반차 + 오후반반차 = 휴가(오후반차)</t>
    <phoneticPr fontId="8" type="noConversion"/>
  </si>
  <si>
    <t>TalCalSchPlnMapper
 - TalCalSch_searchPer</t>
    <phoneticPr fontId="8" type="noConversion"/>
  </si>
  <si>
    <t>TalCalSchPlnMapper
 - TalCalSch_searchTalCal</t>
    <phoneticPr fontId="8" type="noConversion"/>
  </si>
  <si>
    <t>반반차 추가 및 날짜정렬</t>
    <phoneticPr fontId="8" type="noConversion"/>
  </si>
  <si>
    <t>제출시 유효성체크들이 정상 작동하는지 확인한다.</t>
    <phoneticPr fontId="8" type="noConversion"/>
  </si>
  <si>
    <t>저장시 유효성체크들이 정상 작동하는지 확인한다.</t>
    <phoneticPr fontId="8" type="noConversion"/>
  </si>
  <si>
    <t>행 추가시 유효성 체크들이 정상작동하는지 확인한다.</t>
    <phoneticPr fontId="8" type="noConversion"/>
  </si>
  <si>
    <t>달력 표기확인</t>
    <phoneticPr fontId="8" type="noConversion"/>
  </si>
  <si>
    <t>달력에 정상적으로 근태가 표기되는지 확인</t>
    <phoneticPr fontId="8" type="noConversion"/>
  </si>
  <si>
    <t>근무실적 확인</t>
    <phoneticPr fontId="8" type="noConversion"/>
  </si>
  <si>
    <t>연차휴가 및 시간외 근로 신청 결재 후
달력에 정상적으로 표기되는지 확인한다.</t>
    <phoneticPr fontId="8" type="noConversion"/>
  </si>
  <si>
    <t>반반차 행추가</t>
    <phoneticPr fontId="8" type="noConversion"/>
  </si>
  <si>
    <t>반반차 저장</t>
    <phoneticPr fontId="8" type="noConversion"/>
  </si>
  <si>
    <t>반반차 제출</t>
    <phoneticPr fontId="8" type="noConversion"/>
  </si>
  <si>
    <t>시간외근로, 연차 신청내역이 있어야 한다.</t>
    <phoneticPr fontId="8" type="noConversion"/>
  </si>
  <si>
    <t>1) 시간외근로, 연차 신청내역이 있어야 한다.
2) 근무계획은 있고 시간외근로, 연차신청 내역이 없어야 한다.</t>
    <phoneticPr fontId="8" type="noConversion"/>
  </si>
  <si>
    <t>정상적으로 계획과 실적이 보여야한다.</t>
    <phoneticPr fontId="8" type="noConversion"/>
  </si>
  <si>
    <t>정상적으로 실적이 보여야 한다.</t>
    <phoneticPr fontId="8" type="noConversion"/>
  </si>
  <si>
    <t>[MSG]"[errorDay] 반반차일의 근무를 추가 해야 합니다."
[MSG]"[errorDay] 반반차일의 근무시간을 추가 해야 합니다."
[MSG]"[errorDay] 반반차사용일의 일 근무시간은 7.5시간이므로 수정해주시기 바랍니다."
[MSG]"[errorDay] 일 반반차는 한번만 사용 가능합니다."</t>
    <phoneticPr fontId="8" type="noConversion"/>
  </si>
  <si>
    <t>[MSG]"[errorDay] 반반차일의 근무를 추가 해야 합니다."
[MSG]"[errorDay] 반반차일의 근무시간을 추가 해야 합니다."
[MSG]"[errorDay] 반반차사용일의 일 근무시간은 7.5시간이므로 수정해주시기 바랍니다."
[MSG]"[errorDay] 일 반반차는 한번만 사용 가능합니다."
[MSG]"[errorDay] 일 근무 최대 시간은 7.5시간 입니다."</t>
    <phoneticPr fontId="8" type="noConversion"/>
  </si>
  <si>
    <t>글로벌 반반차 계획 및 실적추가</t>
    <phoneticPr fontId="8" type="noConversion"/>
  </si>
  <si>
    <t xml:space="preserve">[MSG]'휴가(반차), 휴가 (반반차)만 선택할 수 있습니다. 다시 선택하세요.'
[MSG]'근무만 선택할 수 있습니다. 다시 선택하세요.' 
[MSG]'휴일에 휴가(반반차)를 선택할 수 없습니다.' </t>
    <phoneticPr fontId="8" type="noConversion"/>
  </si>
  <si>
    <t>3자 Test</t>
    <phoneticPr fontId="170" type="noConversion"/>
  </si>
  <si>
    <t>NA</t>
  </si>
  <si>
    <t>로그인사번 :201700206
IKEN : woojin_kim
회사 : KGC
BU : ENCBU
근무계획기간 : 2023-05-08 ~2023-06-18</t>
    <phoneticPr fontId="8" type="noConversion"/>
  </si>
  <si>
    <t>행추가가 정상적으로 작동한다.</t>
    <phoneticPr fontId="8" type="noConversion"/>
  </si>
  <si>
    <t>"근무계획 기간을 벗어났습니다 다시 선택하세요"메시지가 노출된다</t>
    <phoneticPr fontId="8" type="noConversion"/>
  </si>
  <si>
    <t>헹추가
일자 선택 : 2023-05-09
근무형태 : 오전반반차, 오후반반차 선택</t>
    <phoneticPr fontId="8" type="noConversion"/>
  </si>
  <si>
    <t>행추가
일자 선택 : 2023-04-13</t>
    <phoneticPr fontId="8" type="noConversion"/>
  </si>
  <si>
    <t>내역이 정상적으로 저장된다.</t>
    <phoneticPr fontId="8" type="noConversion"/>
  </si>
  <si>
    <t>헹추가
일자 선택 : 2023-05-09
근무형태 : 오전반반차, 오후반반차 선택 저장
5월 9일의 근무시간 변경(7.5시간 근무)</t>
    <phoneticPr fontId="8" type="noConversion"/>
  </si>
  <si>
    <t>헹추가
일자 선택 : 2023-05-09
근무형태 : 오전반반차, 오후반반차 선택 저장
5월 9일 근무시간 미변경(9.5시간 유지)</t>
    <phoneticPr fontId="8" type="noConversion"/>
  </si>
  <si>
    <t>"[20230509] 반반차사용일의 일 근무시간은 7.5시간이므로 수정해주시기 바랍니다" 메시지가 노출된다.
- 오전반반차 선택 후 오후시간 조정하여도 조정 가능함</t>
    <phoneticPr fontId="8" type="noConversion"/>
  </si>
  <si>
    <t>헹추가
일자 선택 : 2023-05-09
근무형태 : 오전반반차
'헹추가
일자 선택 : 2023-05-09
근무형태 : 오후반반차</t>
    <phoneticPr fontId="8" type="noConversion"/>
  </si>
  <si>
    <t>"근무만 선택 할 수 있습니다" 메시지가 노출된다
- 반반차 중복 사용 불가</t>
    <phoneticPr fontId="8" type="noConversion"/>
  </si>
  <si>
    <t xml:space="preserve">헹추가
일자 선택 : 2023-05-09
근무형태 : 오전반반차 
5월 9일의 근무시간 변경(7.5시간 근무) 후 저장
근무형태 : 오후반반차 변경 후 저장
</t>
    <phoneticPr fontId="8" type="noConversion"/>
  </si>
  <si>
    <t>오후 반반차로 내역이 변경되어 저장된다.</t>
    <phoneticPr fontId="8" type="noConversion"/>
  </si>
  <si>
    <t xml:space="preserve">헹추가
일자 선택 : 2023-05-13(주말)
근무형태 : 오전반반차 </t>
    <phoneticPr fontId="8" type="noConversion"/>
  </si>
  <si>
    <t>"근무형태를 선택 할 수 없습니다" 메시지가 노출된다.</t>
    <phoneticPr fontId="8" type="noConversion"/>
  </si>
  <si>
    <t>정상적으로 제출되며, 결재가 가능하다.
- 재 조회 시 상태 결재완료로 표시됨</t>
    <phoneticPr fontId="8" type="noConversion"/>
  </si>
  <si>
    <t>UT_TC_012</t>
  </si>
  <si>
    <t>UT_TC_013</t>
  </si>
  <si>
    <t>근무조 함수(P_RECORD_FUNCTION) 로직 제거</t>
    <phoneticPr fontId="8" type="noConversion"/>
  </si>
  <si>
    <t>송병근</t>
    <phoneticPr fontId="8" type="noConversion"/>
  </si>
  <si>
    <t>CO00086910</t>
    <phoneticPr fontId="8" type="noConversion"/>
  </si>
  <si>
    <t>TalCalSchMgrMapper.xml
- PsKSchCalMgrDSC_getAddPerList</t>
    <phoneticPr fontId="8" type="noConversion"/>
  </si>
  <si>
    <t>TalCalSchPlnMapper.xml
- TalCalSch_listFGetRotaionInfo
- TalCalSch_listSchCalTblNew1
- TalCalSch_listSchAddChk
- TalCalSch_listMonthHolOt
- TalCalSch_listPop
- TalCalSch_searchPer</t>
    <phoneticPr fontId="8" type="noConversion"/>
  </si>
  <si>
    <t>근무조 함수(P_RECORD_FUNCTION) 로직 제거
- 교대근무시간(F_GET_ROTATION), 근무조 및 근무시간(F_GET_SPOT_SHIFT) 가져오는 함수 사용하지 않고 가져올 수 있도록 개선</t>
    <phoneticPr fontId="8" type="noConversion"/>
  </si>
  <si>
    <t>개인별 근무계획 제출</t>
    <phoneticPr fontId="8" type="noConversion"/>
  </si>
  <si>
    <t>개인별 근무계획 삭제</t>
    <phoneticPr fontId="8" type="noConversion"/>
  </si>
  <si>
    <t>근무계획 확인</t>
    <phoneticPr fontId="8" type="noConversion"/>
  </si>
  <si>
    <t>근태Calendar보기 조회</t>
    <phoneticPr fontId="8" type="noConversion"/>
  </si>
  <si>
    <t>정상적으로 근무계획이 조회 되는지 확인한다.</t>
    <phoneticPr fontId="8" type="noConversion"/>
  </si>
  <si>
    <t>정상적으로 근무실적이 조회 되는지 확인한다.</t>
    <phoneticPr fontId="8" type="noConversion"/>
  </si>
  <si>
    <t>개인별 근무계획 저장</t>
    <phoneticPr fontId="8" type="noConversion"/>
  </si>
  <si>
    <t>정상적으로 개인별 근무계획이 저장되는지 확인한다.</t>
    <phoneticPr fontId="8" type="noConversion"/>
  </si>
  <si>
    <t>정상적으로 근무계획이 제출되는지 확인한다.</t>
    <phoneticPr fontId="8" type="noConversion"/>
  </si>
  <si>
    <t>정상적으로 근무계획이 삭제되는지 확인한다.</t>
    <phoneticPr fontId="8" type="noConversion"/>
  </si>
  <si>
    <t>달력에 정상적으로 근태가 표기되는지 확인한다.</t>
    <phoneticPr fontId="8" type="noConversion"/>
  </si>
  <si>
    <t>근무계획 신청내역이 있어야 한다.</t>
    <phoneticPr fontId="8" type="noConversion"/>
  </si>
  <si>
    <t>로그인사번 :199600144
IKEN : jasam
회사 : KGC
BU : ENCBU
근무계획기간 : 2023-12-25 ~2024-02-04</t>
    <phoneticPr fontId="8" type="noConversion"/>
  </si>
  <si>
    <t>정상적으로 근무계획이 조회된다.</t>
    <phoneticPr fontId="8" type="noConversion"/>
  </si>
  <si>
    <t>정상적으로 실적이 조회된다.</t>
    <phoneticPr fontId="8" type="noConversion"/>
  </si>
  <si>
    <t>정상적으로 계획이 저장된다.</t>
    <phoneticPr fontId="8" type="noConversion"/>
  </si>
  <si>
    <t>정상적으로 근무계획이 제출이 된다.</t>
    <phoneticPr fontId="8" type="noConversion"/>
  </si>
  <si>
    <t>정상적으로 근무계획이 삭제가 된다.</t>
    <phoneticPr fontId="8" type="noConversion"/>
  </si>
  <si>
    <t>정상적으로 근태가 표기된다.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</si>
</sst>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0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#,##0.00&quot;?_);\(#,##0.00&quot;?\)"/>
    <numFmt numFmtId="178" formatCode="0.000_)"/>
    <numFmt numFmtId="179" formatCode="_-* #,##0\ _D_M_-;\-* #,##0\ _D_M_-;_-* &quot;-&quot;\ _D_M_-;_-@_-"/>
    <numFmt numFmtId="180" formatCode="_ * #,##0_ ;_ * \-#,##0_ ;_ * &quot;-&quot;_ ;_ @_ 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$&quot;#,##0.0_);[Red]\(&quot;$&quot;#,##0.0\)"/>
    <numFmt numFmtId="183" formatCode="&quot;$&quot;#,##0.00_);[Red]\(&quot;$&quot;#,##0.00\)"/>
    <numFmt numFmtId="184" formatCode="_(&quot;$&quot;* #,##0.0000_);_(&quot;$&quot;* \(#,##0.0000\);_(&quot;$&quot;* &quot;-&quot;??_);_(@_)"/>
    <numFmt numFmtId="185" formatCode="&quot;₩&quot;#,##0;[Red]&quot;₩&quot;&quot;₩&quot;&quot;₩&quot;&quot;₩&quot;&quot;₩&quot;&quot;₩&quot;&quot;₩&quot;&quot;₩&quot;&quot;₩&quot;\-&quot;₩&quot;#,##0"/>
    <numFmt numFmtId="186" formatCode="\~\ mm&quot;月&quot;\ dd&quot;日&quot;"/>
    <numFmt numFmtId="187" formatCode="mmm\-d\-yy"/>
    <numFmt numFmtId="188" formatCode="mmm\-d\-yyyy"/>
    <numFmt numFmtId="189" formatCode="_-* #,##0.00\ _D_M_-;\-* #,##0.00\ _D_M_-;_-* &quot;-&quot;??\ _D_M_-;_-@_-"/>
    <numFmt numFmtId="190" formatCode="_-&quot;₩&quot;* #,##0_-;&quot;₩&quot;&quot;₩&quot;&quot;₩&quot;&quot;₩&quot;&quot;₩&quot;&quot;₩&quot;&quot;₩&quot;&quot;₩&quot;&quot;₩&quot;\-&quot;₩&quot;* #,##0_-;_-&quot;₩&quot;* &quot;-&quot;_-;_-@_-"/>
    <numFmt numFmtId="191" formatCode="#,##0;\(#,##0\)"/>
    <numFmt numFmtId="192" formatCode="#,##0_ ;[Red]\(#,##0\)\ "/>
    <numFmt numFmtId="193" formatCode="#,##0.0_);[Red]\(#,##0.0\)"/>
    <numFmt numFmtId="194" formatCode="###0_);\(###0\)"/>
    <numFmt numFmtId="195" formatCode="0.000%"/>
    <numFmt numFmtId="196" formatCode="0.0%"/>
    <numFmt numFmtId="197" formatCode="0.0%;[Red]\(0.0%\)"/>
    <numFmt numFmtId="198" formatCode="#,##0_ ;\(#,##0\)\ "/>
    <numFmt numFmtId="199" formatCode="#,##0.0;[Red]\-#,##0.0"/>
    <numFmt numFmtId="200" formatCode="0.00\ %"/>
    <numFmt numFmtId="201" formatCode="#,##0\ ;[Red]\-#,##0\ "/>
    <numFmt numFmtId="202" formatCode="#,##0.0_);[Red]\(#,##0.0\);&quot;N/A &quot;"/>
    <numFmt numFmtId="203" formatCode="_-* #,##0.00_-;&quot;₩&quot;&quot;₩&quot;&quot;₩&quot;&quot;₩&quot;&quot;₩&quot;\-* #,##0.00_-;_-* &quot;-&quot;??_-;_-@_-"/>
    <numFmt numFmtId="204" formatCode="&quot;$&quot;#,##0"/>
    <numFmt numFmtId="205" formatCode="0.00_)"/>
    <numFmt numFmtId="206" formatCode="#,##0.000_);[Red]\(#,##0.000\)"/>
    <numFmt numFmtId="207" formatCode="#,##0.0_)\ \ ;[Red]\(#,##0.0\)\ \ "/>
    <numFmt numFmtId="208" formatCode="0.0%&quot;NetPPE/sales&quot;"/>
    <numFmt numFmtId="209" formatCode="0.0%&quot;NWI/Sls&quot;"/>
    <numFmt numFmtId="210" formatCode="0.0%;\(0.0%\)"/>
    <numFmt numFmtId="211" formatCode="0%_);\(0%\)"/>
    <numFmt numFmtId="212" formatCode="0%;[Red]\(0%\)"/>
    <numFmt numFmtId="213" formatCode="0.0%&quot;Sales&quot;"/>
    <numFmt numFmtId="214" formatCode="[&gt;=1000]#,###;[&lt;1000]#.0;General"/>
    <numFmt numFmtId="215" formatCode="_(&quot;$&quot;* #,##0_);_(&quot;$&quot;* \(#,##0\);_(&quot;$&quot;* &quot;-&quot;??_);_(@_)"/>
    <numFmt numFmtId="216" formatCode="\ @"/>
    <numFmt numFmtId="217" formatCode="#,##0\ \ "/>
    <numFmt numFmtId="218" formatCode="&quot;TFCF: &quot;#,##0_);[Red]&quot;No! &quot;\(#,##0\)"/>
    <numFmt numFmtId="219" formatCode="_(&quot;$&quot;* #,##0_);_(&quot;$&quot;* \(#,##0\);_(&quot;$&quot;* &quot;-&quot;_);_(@_)"/>
    <numFmt numFmtId="220" formatCode="_(&quot;$&quot;* #,##0.00_);_(&quot;$&quot;* \(#,##0.00\);_(&quot;$&quot;* &quot;-&quot;??_);_(@_)"/>
    <numFmt numFmtId="221" formatCode="#,##0\ &quot;DM&quot;;[Red]\-#,##0\ &quot;DM&quot;"/>
    <numFmt numFmtId="222" formatCode="_(* #,##0_);_(* \(#,##0\);_(* &quot;-&quot;_);_(@_)"/>
    <numFmt numFmtId="223" formatCode="_(* #,##0.00_);_(* \(#,##0.00\);_(* &quot;-&quot;??_);_(@_)"/>
    <numFmt numFmtId="224" formatCode="#,##0.0"/>
    <numFmt numFmtId="225" formatCode="0.0"/>
    <numFmt numFmtId="226" formatCode="_-&quot;$&quot;* #,##0_-;\-&quot;$&quot;* #,##0_-;_-&quot;$&quot;* &quot;-&quot;_-;_-@_-"/>
    <numFmt numFmtId="227" formatCode="0.0_ "/>
    <numFmt numFmtId="228" formatCode="0.00_ "/>
    <numFmt numFmtId="229" formatCode="0_);[Red]\(0\)"/>
    <numFmt numFmtId="230" formatCode="[$-409]h:mm\ AM/PM;@"/>
    <numFmt numFmtId="231" formatCode="&quot;₩&quot;#,##0.00"/>
    <numFmt numFmtId="232" formatCode="[h]&quot;시&quot;&quot;간 &quot;mm&quot;분&quot;"/>
    <numFmt numFmtId="233" formatCode="mm&quot;월&quot;\ dd&quot;일&quot;"/>
  </numFmts>
  <fonts count="21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u/>
      <sz val="10"/>
      <color theme="10"/>
      <name val="맑은 고딕"/>
      <family val="3"/>
      <charset val="129"/>
      <scheme val="major"/>
    </font>
    <font>
      <b/>
      <sz val="12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i/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11"/>
      <name val="맑은 고딕"/>
      <family val="3"/>
      <charset val="129"/>
      <scheme val="major"/>
    </font>
    <font>
      <i/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ajor"/>
    </font>
    <font>
      <sz val="10"/>
      <color theme="1" tint="0.1499679555650502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theme="1" tint="0.14996795556505021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0"/>
      <color theme="1" tint="0.14996795556505021"/>
      <name val="맑은 고딕"/>
      <family val="3"/>
      <charset val="129"/>
    </font>
    <font>
      <b/>
      <sz val="11"/>
      <color theme="1" tint="0.14999847407452621"/>
      <name val="맑은 고딕"/>
      <family val="3"/>
      <charset val="129"/>
    </font>
    <font>
      <sz val="12"/>
      <color theme="1" tint="0.1499679555650502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1" tint="0.1499679555650502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1"/>
      <name val="굴림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 tint="4.9989318521683403E-2"/>
      <name val="맑은 고딕"/>
      <family val="3"/>
      <charset val="129"/>
      <scheme val="minor"/>
    </font>
    <font>
      <sz val="10"/>
      <color theme="1" tint="4.9989318521683403E-2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rgb="FFFFFFFF"/>
      <name val="Calibri"/>
      <family val="2"/>
    </font>
    <font>
      <b/>
      <strike/>
      <sz val="12"/>
      <color rgb="FFFF0000"/>
      <name val="맑은 고딕"/>
      <family val="3"/>
      <charset val="129"/>
      <scheme val="minor"/>
    </font>
    <font>
      <b/>
      <sz val="11"/>
      <color rgb="FF00B050"/>
      <name val="돋움"/>
      <family val="3"/>
      <charset val="129"/>
    </font>
  </fonts>
  <fills count="9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2247">
    <xf numFmtId="0" fontId="0" fillId="0" borderId="0"/>
    <xf numFmtId="0" fontId="14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35" fillId="0" borderId="0" applyNumberFormat="0" applyFill="0" applyBorder="0" applyAlignment="0" applyProtection="0"/>
    <xf numFmtId="0" fontId="33" fillId="0" borderId="0"/>
    <xf numFmtId="0" fontId="36" fillId="0" borderId="0"/>
    <xf numFmtId="0" fontId="36" fillId="0" borderId="0"/>
    <xf numFmtId="0" fontId="37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3" fillId="0" borderId="0"/>
    <xf numFmtId="0" fontId="39" fillId="0" borderId="0"/>
    <xf numFmtId="49" fontId="36" fillId="0" borderId="0"/>
    <xf numFmtId="0" fontId="35" fillId="0" borderId="0" applyNumberFormat="0" applyFill="0" applyBorder="0" applyAlignment="0" applyProtection="0"/>
    <xf numFmtId="0" fontId="33" fillId="0" borderId="0"/>
    <xf numFmtId="0" fontId="33" fillId="0" borderId="0"/>
    <xf numFmtId="0" fontId="39" fillId="0" borderId="0"/>
    <xf numFmtId="0" fontId="40" fillId="0" borderId="0"/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2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6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6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5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8" fillId="56" borderId="0" applyNumberFormat="0" applyBorder="0" applyAlignment="0" applyProtection="0"/>
    <xf numFmtId="0" fontId="45" fillId="57" borderId="0" applyNumberFormat="0" applyBorder="0" applyAlignment="0" applyProtection="0">
      <alignment vertical="center"/>
    </xf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8" fillId="60" borderId="0" applyNumberFormat="0" applyBorder="0" applyAlignment="0" applyProtection="0"/>
    <xf numFmtId="0" fontId="45" fillId="61" borderId="0" applyNumberFormat="0" applyBorder="0" applyAlignment="0" applyProtection="0">
      <alignment vertical="center"/>
    </xf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4" fillId="63" borderId="0" applyNumberFormat="0" applyBorder="0" applyAlignment="0" applyProtection="0"/>
    <xf numFmtId="0" fontId="44" fillId="63" borderId="0" applyNumberFormat="0" applyBorder="0" applyAlignment="0" applyProtection="0"/>
    <xf numFmtId="0" fontId="48" fillId="64" borderId="0" applyNumberFormat="0" applyBorder="0" applyAlignment="0" applyProtection="0"/>
    <xf numFmtId="0" fontId="45" fillId="50" borderId="0" applyNumberFormat="0" applyBorder="0" applyAlignment="0" applyProtection="0">
      <alignment vertical="center"/>
    </xf>
    <xf numFmtId="0" fontId="44" fillId="63" borderId="0" applyNumberFormat="0" applyBorder="0" applyAlignment="0" applyProtection="0"/>
    <xf numFmtId="0" fontId="44" fillId="63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8" fillId="64" borderId="0" applyNumberFormat="0" applyBorder="0" applyAlignment="0" applyProtection="0"/>
    <xf numFmtId="0" fontId="45" fillId="51" borderId="0" applyNumberFormat="0" applyBorder="0" applyAlignment="0" applyProtection="0">
      <alignment vertical="center"/>
    </xf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8" fillId="55" borderId="0" applyNumberFormat="0" applyBorder="0" applyAlignment="0" applyProtection="0"/>
    <xf numFmtId="0" fontId="45" fillId="65" borderId="0" applyNumberFormat="0" applyBorder="0" applyAlignment="0" applyProtection="0">
      <alignment vertical="center"/>
    </xf>
    <xf numFmtId="0" fontId="44" fillId="66" borderId="0" applyNumberFormat="0" applyBorder="0" applyAlignment="0" applyProtection="0"/>
    <xf numFmtId="0" fontId="44" fillId="66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8" fillId="67" borderId="0" applyNumberFormat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3" fillId="0" borderId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4" fillId="40" borderId="0" applyNumberFormat="0" applyBorder="0" applyAlignment="0" applyProtection="0">
      <alignment vertical="center"/>
    </xf>
    <xf numFmtId="0" fontId="55" fillId="0" borderId="0"/>
    <xf numFmtId="0" fontId="52" fillId="0" borderId="0"/>
    <xf numFmtId="0" fontId="51" fillId="0" borderId="0"/>
    <xf numFmtId="0" fontId="56" fillId="0" borderId="0"/>
    <xf numFmtId="0" fontId="55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7" fillId="0" borderId="0"/>
    <xf numFmtId="0" fontId="58" fillId="0" borderId="0"/>
    <xf numFmtId="0" fontId="59" fillId="0" borderId="0"/>
    <xf numFmtId="0" fontId="7" fillId="0" borderId="0" applyFill="0" applyBorder="0" applyAlignment="0"/>
    <xf numFmtId="0" fontId="60" fillId="68" borderId="64" applyNumberFormat="0" applyAlignment="0" applyProtection="0">
      <alignment vertical="center"/>
    </xf>
    <xf numFmtId="0" fontId="61" fillId="0" borderId="0"/>
    <xf numFmtId="0" fontId="62" fillId="69" borderId="65" applyNumberFormat="0" applyAlignment="0" applyProtection="0">
      <alignment vertical="center"/>
    </xf>
    <xf numFmtId="177" fontId="7" fillId="0" borderId="0"/>
    <xf numFmtId="0" fontId="63" fillId="0" borderId="4">
      <alignment horizontal="center"/>
    </xf>
    <xf numFmtId="178" fontId="64" fillId="0" borderId="0"/>
    <xf numFmtId="178" fontId="64" fillId="0" borderId="0"/>
    <xf numFmtId="178" fontId="64" fillId="0" borderId="0"/>
    <xf numFmtId="178" fontId="64" fillId="0" borderId="0"/>
    <xf numFmtId="178" fontId="64" fillId="0" borderId="0"/>
    <xf numFmtId="178" fontId="64" fillId="0" borderId="0"/>
    <xf numFmtId="178" fontId="64" fillId="0" borderId="0"/>
    <xf numFmtId="178" fontId="64" fillId="0" borderId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7" fillId="0" borderId="0"/>
    <xf numFmtId="3" fontId="33" fillId="0" borderId="0" applyFont="0" applyFill="0" applyBorder="0" applyAlignment="0" applyProtection="0"/>
    <xf numFmtId="0" fontId="65" fillId="0" borderId="0" applyNumberFormat="0" applyAlignment="0">
      <alignment horizontal="left"/>
    </xf>
    <xf numFmtId="182" fontId="34" fillId="0" borderId="0" applyFont="0" applyFill="0" applyBorder="0" applyAlignment="0"/>
    <xf numFmtId="183" fontId="33" fillId="0" borderId="0" applyFont="0" applyFill="0" applyBorder="0" applyAlignment="0"/>
    <xf numFmtId="184" fontId="7" fillId="0" borderId="0" applyFont="0" applyFill="0" applyBorder="0" applyAlignment="0" applyProtection="0"/>
    <xf numFmtId="185" fontId="7" fillId="0" borderId="0"/>
    <xf numFmtId="0" fontId="7" fillId="0" borderId="0"/>
    <xf numFmtId="186" fontId="66" fillId="0" borderId="0">
      <protection locked="0"/>
    </xf>
    <xf numFmtId="15" fontId="63" fillId="0" borderId="0" applyFill="0" applyBorder="0" applyAlignment="0"/>
    <xf numFmtId="187" fontId="63" fillId="70" borderId="0" applyFont="0" applyFill="0" applyBorder="0" applyAlignment="0" applyProtection="0"/>
    <xf numFmtId="188" fontId="67" fillId="70" borderId="6" applyFont="0" applyFill="0" applyBorder="0" applyAlignment="0" applyProtection="0"/>
    <xf numFmtId="17" fontId="63" fillId="0" borderId="0" applyFill="0" applyBorder="0">
      <alignment horizontal="right"/>
    </xf>
    <xf numFmtId="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90" fontId="7" fillId="0" borderId="0"/>
    <xf numFmtId="0" fontId="68" fillId="71" borderId="0" applyNumberFormat="0" applyBorder="0" applyAlignment="0" applyProtection="0"/>
    <xf numFmtId="0" fontId="68" fillId="72" borderId="0" applyNumberFormat="0" applyBorder="0" applyAlignment="0" applyProtection="0"/>
    <xf numFmtId="0" fontId="68" fillId="73" borderId="0" applyNumberFormat="0" applyBorder="0" applyAlignment="0" applyProtection="0"/>
    <xf numFmtId="0" fontId="69" fillId="0" borderId="0" applyNumberFormat="0" applyAlignment="0">
      <alignment horizontal="left"/>
    </xf>
    <xf numFmtId="0" fontId="70" fillId="0" borderId="0" applyNumberFormat="0" applyFill="0" applyBorder="0" applyAlignment="0" applyProtection="0">
      <alignment vertical="center"/>
    </xf>
    <xf numFmtId="191" fontId="33" fillId="0" borderId="0" applyBorder="0"/>
    <xf numFmtId="192" fontId="71" fillId="0" borderId="0" applyNumberFormat="0"/>
    <xf numFmtId="191" fontId="33" fillId="0" borderId="0" applyBorder="0"/>
    <xf numFmtId="193" fontId="7" fillId="0" borderId="0">
      <protection locked="0"/>
    </xf>
    <xf numFmtId="194" fontId="33" fillId="70" borderId="0" applyFont="0" applyFill="0" applyBorder="0" applyAlignment="0"/>
    <xf numFmtId="193" fontId="7" fillId="0" borderId="0">
      <protection locked="0"/>
    </xf>
    <xf numFmtId="0" fontId="72" fillId="41" borderId="0" applyNumberFormat="0" applyBorder="0" applyAlignment="0" applyProtection="0">
      <alignment vertical="center"/>
    </xf>
    <xf numFmtId="38" fontId="34" fillId="2" borderId="0" applyNumberFormat="0" applyBorder="0" applyAlignment="0" applyProtection="0"/>
    <xf numFmtId="38" fontId="34" fillId="38" borderId="0" applyNumberFormat="0" applyBorder="0" applyAlignment="0" applyProtection="0"/>
    <xf numFmtId="0" fontId="73" fillId="0" borderId="0">
      <alignment horizontal="left"/>
    </xf>
    <xf numFmtId="0" fontId="74" fillId="0" borderId="63" applyNumberFormat="0" applyAlignment="0" applyProtection="0">
      <alignment horizontal="left" vertical="center"/>
    </xf>
    <xf numFmtId="0" fontId="74" fillId="0" borderId="40">
      <alignment horizontal="left" vertical="center"/>
    </xf>
    <xf numFmtId="0" fontId="74" fillId="0" borderId="40">
      <alignment horizontal="left" vertical="center"/>
    </xf>
    <xf numFmtId="14" fontId="75" fillId="74" borderId="61">
      <alignment horizontal="center" vertical="center" wrapText="1"/>
    </xf>
    <xf numFmtId="0" fontId="76" fillId="0" borderId="66" applyNumberFormat="0" applyFill="0" applyAlignment="0" applyProtection="0">
      <alignment vertical="center"/>
    </xf>
    <xf numFmtId="0" fontId="77" fillId="0" borderId="67" applyNumberFormat="0" applyFill="0" applyAlignment="0" applyProtection="0">
      <alignment vertical="center"/>
    </xf>
    <xf numFmtId="0" fontId="78" fillId="0" borderId="68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95" fontId="33" fillId="0" borderId="0">
      <protection locked="0"/>
    </xf>
    <xf numFmtId="195" fontId="33" fillId="0" borderId="0">
      <protection locked="0"/>
    </xf>
    <xf numFmtId="0" fontId="79" fillId="0" borderId="0"/>
    <xf numFmtId="0" fontId="80" fillId="0" borderId="0" applyNumberFormat="0" applyFill="0" applyBorder="0" applyAlignment="0" applyProtection="0">
      <alignment vertical="top"/>
      <protection locked="0"/>
    </xf>
    <xf numFmtId="0" fontId="81" fillId="44" borderId="64" applyNumberFormat="0" applyAlignment="0" applyProtection="0">
      <alignment vertical="center"/>
    </xf>
    <xf numFmtId="196" fontId="33" fillId="75" borderId="1"/>
    <xf numFmtId="10" fontId="34" fillId="2" borderId="1" applyNumberFormat="0" applyBorder="0" applyAlignment="0" applyProtection="0"/>
    <xf numFmtId="10" fontId="34" fillId="70" borderId="1" applyNumberFormat="0" applyBorder="0" applyAlignment="0" applyProtection="0"/>
    <xf numFmtId="183" fontId="34" fillId="70" borderId="0" applyFont="0" applyBorder="0" applyAlignment="0" applyProtection="0">
      <protection locked="0"/>
    </xf>
    <xf numFmtId="15" fontId="34" fillId="70" borderId="0" applyFont="0" applyBorder="0" applyAlignment="0" applyProtection="0">
      <protection locked="0"/>
    </xf>
    <xf numFmtId="194" fontId="34" fillId="70" borderId="0" applyFont="0" applyBorder="0" applyAlignment="0">
      <protection locked="0"/>
    </xf>
    <xf numFmtId="38" fontId="34" fillId="70" borderId="0">
      <protection locked="0"/>
    </xf>
    <xf numFmtId="192" fontId="33" fillId="76" borderId="0"/>
    <xf numFmtId="197" fontId="34" fillId="70" borderId="0" applyFont="0" applyBorder="0" applyAlignment="0">
      <protection locked="0"/>
    </xf>
    <xf numFmtId="10" fontId="34" fillId="70" borderId="0">
      <protection locked="0"/>
    </xf>
    <xf numFmtId="193" fontId="82" fillId="70" borderId="0" applyNumberFormat="0" applyBorder="0" applyAlignment="0">
      <protection locked="0"/>
    </xf>
    <xf numFmtId="198" fontId="33" fillId="77" borderId="0"/>
    <xf numFmtId="0" fontId="83" fillId="0" borderId="0" applyNumberFormat="0" applyFill="0" applyBorder="0" applyAlignment="0">
      <protection locked="0"/>
    </xf>
    <xf numFmtId="198" fontId="33" fillId="0" borderId="0"/>
    <xf numFmtId="199" fontId="34" fillId="0" borderId="0"/>
    <xf numFmtId="0" fontId="84" fillId="0" borderId="0" applyNumberFormat="0" applyFont="0" applyFill="0" applyBorder="0" applyProtection="0">
      <alignment horizontal="left" vertical="center"/>
    </xf>
    <xf numFmtId="0" fontId="85" fillId="0" borderId="69" applyNumberFormat="0" applyFill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86" fillId="0" borderId="61"/>
    <xf numFmtId="200" fontId="66" fillId="0" borderId="0" applyFont="0" applyFill="0" applyBorder="0" applyAlignment="0" applyProtection="0"/>
    <xf numFmtId="201" fontId="6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4" fontId="34" fillId="0" borderId="0"/>
    <xf numFmtId="202" fontId="34" fillId="38" borderId="0" applyFont="0" applyBorder="0" applyAlignment="0" applyProtection="0">
      <alignment horizontal="right"/>
      <protection hidden="1"/>
    </xf>
    <xf numFmtId="0" fontId="87" fillId="78" borderId="0" applyNumberFormat="0" applyBorder="0" applyAlignment="0" applyProtection="0">
      <alignment vertical="center"/>
    </xf>
    <xf numFmtId="37" fontId="88" fillId="0" borderId="0"/>
    <xf numFmtId="203" fontId="7" fillId="0" borderId="0"/>
    <xf numFmtId="204" fontId="36" fillId="0" borderId="0"/>
    <xf numFmtId="205" fontId="89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38" fontId="34" fillId="0" borderId="0" applyFont="0" applyFill="0" applyBorder="0" applyAlignment="0"/>
    <xf numFmtId="193" fontId="33" fillId="0" borderId="0" applyFont="0" applyFill="0" applyBorder="0" applyAlignment="0"/>
    <xf numFmtId="40" fontId="34" fillId="0" borderId="0" applyFont="0" applyFill="0" applyBorder="0" applyAlignment="0"/>
    <xf numFmtId="206" fontId="34" fillId="0" borderId="0" applyFont="0" applyFill="0" applyBorder="0" applyAlignment="0"/>
    <xf numFmtId="0" fontId="43" fillId="0" borderId="0"/>
    <xf numFmtId="0" fontId="43" fillId="0" borderId="0"/>
    <xf numFmtId="0" fontId="43" fillId="0" borderId="0"/>
    <xf numFmtId="0" fontId="43" fillId="0" borderId="0"/>
    <xf numFmtId="0" fontId="7" fillId="0" borderId="0"/>
    <xf numFmtId="0" fontId="43" fillId="0" borderId="0">
      <alignment vertical="center"/>
    </xf>
    <xf numFmtId="0" fontId="91" fillId="0" borderId="0">
      <alignment vertical="center"/>
    </xf>
    <xf numFmtId="0" fontId="4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93" fontId="63" fillId="0" borderId="0" applyNumberFormat="0" applyFill="0" applyBorder="0" applyAlignment="0" applyProtection="0"/>
    <xf numFmtId="207" fontId="34" fillId="0" borderId="0" applyFont="0" applyFill="0" applyBorder="0" applyAlignment="0" applyProtection="0"/>
    <xf numFmtId="49" fontId="71" fillId="0" borderId="0">
      <alignment horizontal="left"/>
    </xf>
    <xf numFmtId="0" fontId="7" fillId="0" borderId="0"/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7" fillId="79" borderId="71" applyNumberFormat="0" applyFont="0" applyAlignment="0" applyProtection="0">
      <alignment vertical="center"/>
    </xf>
    <xf numFmtId="208" fontId="34" fillId="0" borderId="0" applyFont="0" applyFill="0" applyBorder="0" applyAlignment="0" applyProtection="0"/>
    <xf numFmtId="209" fontId="34" fillId="0" borderId="0" applyFont="0" applyFill="0" applyBorder="0" applyAlignment="0" applyProtection="0"/>
    <xf numFmtId="0" fontId="92" fillId="38" borderId="71">
      <alignment vertical="center"/>
    </xf>
    <xf numFmtId="0" fontId="93" fillId="68" borderId="72" applyNumberFormat="0" applyAlignment="0" applyProtection="0">
      <alignment vertical="center"/>
    </xf>
    <xf numFmtId="210" fontId="34" fillId="0" borderId="0"/>
    <xf numFmtId="211" fontId="33" fillId="0" borderId="0" applyFont="0" applyFill="0" applyBorder="0" applyAlignment="0" applyProtection="0"/>
    <xf numFmtId="212" fontId="33" fillId="0" borderId="0" applyFont="0" applyFill="0" applyBorder="0" applyAlignment="0"/>
    <xf numFmtId="197" fontId="34" fillId="0" borderId="0" applyFont="0" applyFill="0" applyBorder="0" applyAlignment="0"/>
    <xf numFmtId="10" fontId="33" fillId="0" borderId="0" applyFont="0" applyFill="0" applyBorder="0" applyAlignment="0" applyProtection="0"/>
    <xf numFmtId="213" fontId="34" fillId="0" borderId="0" applyFont="0" applyFill="0" applyBorder="0" applyAlignment="0" applyProtection="0"/>
    <xf numFmtId="214" fontId="34" fillId="0" borderId="73" applyFont="0" applyFill="0" applyBorder="0" applyAlignment="0" applyProtection="0"/>
    <xf numFmtId="0" fontId="53" fillId="0" borderId="0" applyNumberFormat="0" applyFont="0" applyFill="0" applyBorder="0" applyAlignment="0" applyProtection="0">
      <alignment horizontal="left"/>
    </xf>
    <xf numFmtId="15" fontId="53" fillId="0" borderId="0" applyFont="0" applyFill="0" applyBorder="0" applyAlignment="0" applyProtection="0"/>
    <xf numFmtId="4" fontId="53" fillId="0" borderId="0" applyFont="0" applyFill="0" applyBorder="0" applyAlignment="0" applyProtection="0"/>
    <xf numFmtId="0" fontId="35" fillId="0" borderId="61">
      <alignment horizontal="center"/>
    </xf>
    <xf numFmtId="3" fontId="53" fillId="0" borderId="0" applyFont="0" applyFill="0" applyBorder="0" applyAlignment="0" applyProtection="0"/>
    <xf numFmtId="0" fontId="53" fillId="80" borderId="0" applyNumberFormat="0" applyFont="0" applyBorder="0" applyAlignment="0" applyProtection="0"/>
    <xf numFmtId="193" fontId="94" fillId="0" borderId="0" applyNumberFormat="0" applyFill="0" applyBorder="0" applyAlignment="0" applyProtection="0">
      <alignment horizontal="left"/>
    </xf>
    <xf numFmtId="215" fontId="7" fillId="0" borderId="0" applyNumberFormat="0" applyFill="0" applyBorder="0" applyAlignment="0" applyProtection="0">
      <alignment horizontal="left"/>
    </xf>
    <xf numFmtId="4" fontId="95" fillId="78" borderId="74" applyNumberFormat="0" applyProtection="0">
      <alignment vertical="center"/>
    </xf>
    <xf numFmtId="4" fontId="96" fillId="78" borderId="74" applyNumberFormat="0" applyProtection="0">
      <alignment vertical="center"/>
    </xf>
    <xf numFmtId="4" fontId="95" fillId="78" borderId="74" applyNumberFormat="0" applyProtection="0">
      <alignment horizontal="left" vertical="center" indent="1"/>
    </xf>
    <xf numFmtId="0" fontId="95" fillId="78" borderId="74" applyNumberFormat="0" applyProtection="0">
      <alignment horizontal="left" vertical="top" indent="1"/>
    </xf>
    <xf numFmtId="4" fontId="95" fillId="81" borderId="0" applyNumberFormat="0" applyProtection="0">
      <alignment horizontal="left" vertical="center" indent="1"/>
    </xf>
    <xf numFmtId="4" fontId="97" fillId="40" borderId="74" applyNumberFormat="0" applyProtection="0">
      <alignment horizontal="right" vertical="center"/>
    </xf>
    <xf numFmtId="4" fontId="97" fillId="46" borderId="74" applyNumberFormat="0" applyProtection="0">
      <alignment horizontal="right" vertical="center"/>
    </xf>
    <xf numFmtId="4" fontId="97" fillId="57" borderId="74" applyNumberFormat="0" applyProtection="0">
      <alignment horizontal="right" vertical="center"/>
    </xf>
    <xf numFmtId="4" fontId="97" fillId="48" borderId="74" applyNumberFormat="0" applyProtection="0">
      <alignment horizontal="right" vertical="center"/>
    </xf>
    <xf numFmtId="4" fontId="97" fillId="52" borderId="74" applyNumberFormat="0" applyProtection="0">
      <alignment horizontal="right" vertical="center"/>
    </xf>
    <xf numFmtId="4" fontId="97" fillId="65" borderId="74" applyNumberFormat="0" applyProtection="0">
      <alignment horizontal="right" vertical="center"/>
    </xf>
    <xf numFmtId="4" fontId="97" fillId="61" borderId="74" applyNumberFormat="0" applyProtection="0">
      <alignment horizontal="right" vertical="center"/>
    </xf>
    <xf numFmtId="4" fontId="97" fillId="82" borderId="74" applyNumberFormat="0" applyProtection="0">
      <alignment horizontal="right" vertical="center"/>
    </xf>
    <xf numFmtId="4" fontId="97" fillId="47" borderId="74" applyNumberFormat="0" applyProtection="0">
      <alignment horizontal="right" vertical="center"/>
    </xf>
    <xf numFmtId="4" fontId="95" fillId="83" borderId="75" applyNumberFormat="0" applyProtection="0">
      <alignment horizontal="left" vertical="center" indent="1"/>
    </xf>
    <xf numFmtId="4" fontId="97" fillId="84" borderId="0" applyNumberFormat="0" applyProtection="0">
      <alignment horizontal="left" vertical="center" indent="1"/>
    </xf>
    <xf numFmtId="4" fontId="98" fillId="85" borderId="0" applyNumberFormat="0" applyProtection="0">
      <alignment horizontal="left" vertical="center" indent="1"/>
    </xf>
    <xf numFmtId="4" fontId="97" fillId="81" borderId="74" applyNumberFormat="0" applyProtection="0">
      <alignment horizontal="right" vertical="center"/>
    </xf>
    <xf numFmtId="4" fontId="97" fillId="84" borderId="0" applyNumberFormat="0" applyProtection="0">
      <alignment horizontal="left" vertical="center" indent="1"/>
    </xf>
    <xf numFmtId="4" fontId="97" fillId="84" borderId="0" applyNumberFormat="0" applyProtection="0">
      <alignment horizontal="left" vertical="center" indent="1"/>
    </xf>
    <xf numFmtId="4" fontId="97" fillId="81" borderId="0" applyNumberFormat="0" applyProtection="0">
      <alignment horizontal="left" vertical="center" indent="1"/>
    </xf>
    <xf numFmtId="4" fontId="97" fillId="81" borderId="0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3" fillId="85" borderId="74" applyNumberFormat="0" applyProtection="0">
      <alignment horizontal="left" vertical="top" indent="1"/>
    </xf>
    <xf numFmtId="0" fontId="33" fillId="85" borderId="74" applyNumberFormat="0" applyProtection="0">
      <alignment horizontal="left" vertical="top" indent="1"/>
    </xf>
    <xf numFmtId="0" fontId="33" fillId="81" borderId="74" applyNumberFormat="0" applyProtection="0">
      <alignment horizontal="left" vertical="center" indent="1"/>
    </xf>
    <xf numFmtId="0" fontId="33" fillId="81" borderId="74" applyNumberFormat="0" applyProtection="0">
      <alignment horizontal="left" vertical="center" indent="1"/>
    </xf>
    <xf numFmtId="0" fontId="33" fillId="81" borderId="74" applyNumberFormat="0" applyProtection="0">
      <alignment horizontal="left" vertical="top" indent="1"/>
    </xf>
    <xf numFmtId="0" fontId="33" fillId="81" borderId="74" applyNumberFormat="0" applyProtection="0">
      <alignment horizontal="left" vertical="top" indent="1"/>
    </xf>
    <xf numFmtId="0" fontId="33" fillId="45" borderId="74" applyNumberFormat="0" applyProtection="0">
      <alignment horizontal="left" vertical="center" indent="1"/>
    </xf>
    <xf numFmtId="0" fontId="33" fillId="45" borderId="74" applyNumberFormat="0" applyProtection="0">
      <alignment horizontal="left" vertical="center" indent="1"/>
    </xf>
    <xf numFmtId="0" fontId="33" fillId="45" borderId="74" applyNumberFormat="0" applyProtection="0">
      <alignment horizontal="left" vertical="top" indent="1"/>
    </xf>
    <xf numFmtId="0" fontId="33" fillId="45" borderId="74" applyNumberFormat="0" applyProtection="0">
      <alignment horizontal="left" vertical="top" indent="1"/>
    </xf>
    <xf numFmtId="0" fontId="33" fillId="84" borderId="74" applyNumberFormat="0" applyProtection="0">
      <alignment horizontal="left" vertical="center" indent="1"/>
    </xf>
    <xf numFmtId="0" fontId="33" fillId="84" borderId="74" applyNumberFormat="0" applyProtection="0">
      <alignment horizontal="left" vertical="center" indent="1"/>
    </xf>
    <xf numFmtId="0" fontId="33" fillId="84" borderId="74" applyNumberFormat="0" applyProtection="0">
      <alignment horizontal="left" vertical="top" indent="1"/>
    </xf>
    <xf numFmtId="0" fontId="33" fillId="84" borderId="74" applyNumberFormat="0" applyProtection="0">
      <alignment horizontal="left" vertical="top" indent="1"/>
    </xf>
    <xf numFmtId="0" fontId="33" fillId="86" borderId="1" applyNumberFormat="0">
      <protection locked="0"/>
    </xf>
    <xf numFmtId="0" fontId="33" fillId="86" borderId="1" applyNumberFormat="0">
      <protection locked="0"/>
    </xf>
    <xf numFmtId="4" fontId="97" fillId="79" borderId="74" applyNumberFormat="0" applyProtection="0">
      <alignment vertical="center"/>
    </xf>
    <xf numFmtId="4" fontId="99" fillId="79" borderId="74" applyNumberFormat="0" applyProtection="0">
      <alignment vertical="center"/>
    </xf>
    <xf numFmtId="4" fontId="97" fillId="79" borderId="74" applyNumberFormat="0" applyProtection="0">
      <alignment horizontal="left" vertical="center" indent="1"/>
    </xf>
    <xf numFmtId="0" fontId="97" fillId="79" borderId="74" applyNumberFormat="0" applyProtection="0">
      <alignment horizontal="left" vertical="top" indent="1"/>
    </xf>
    <xf numFmtId="4" fontId="97" fillId="84" borderId="74" applyNumberFormat="0" applyProtection="0">
      <alignment horizontal="right" vertical="center"/>
    </xf>
    <xf numFmtId="4" fontId="99" fillId="84" borderId="74" applyNumberFormat="0" applyProtection="0">
      <alignment horizontal="right" vertical="center"/>
    </xf>
    <xf numFmtId="4" fontId="97" fillId="81" borderId="74" applyNumberFormat="0" applyProtection="0">
      <alignment horizontal="left" vertical="center" indent="1"/>
    </xf>
    <xf numFmtId="0" fontId="97" fillId="81" borderId="74" applyNumberFormat="0" applyProtection="0">
      <alignment horizontal="left" vertical="top" indent="1"/>
    </xf>
    <xf numFmtId="4" fontId="100" fillId="87" borderId="0" applyNumberFormat="0" applyProtection="0">
      <alignment horizontal="left" vertical="center" indent="1"/>
    </xf>
    <xf numFmtId="4" fontId="101" fillId="84" borderId="74" applyNumberFormat="0" applyProtection="0">
      <alignment horizontal="right" vertical="center"/>
    </xf>
    <xf numFmtId="216" fontId="66" fillId="0" borderId="0" applyFont="0" applyFill="0" applyBorder="0" applyAlignment="0" applyProtection="0"/>
    <xf numFmtId="217" fontId="66" fillId="0" borderId="0" applyFont="0" applyFill="0" applyBorder="0" applyAlignment="0" applyProtection="0"/>
    <xf numFmtId="9" fontId="33" fillId="1" borderId="0" applyNumberFormat="0" applyFont="0" applyBorder="0" applyAlignment="0" applyProtection="0"/>
    <xf numFmtId="0" fontId="102" fillId="0" borderId="0" applyNumberFormat="0" applyFill="0" applyBorder="0" applyAlignment="0" applyProtection="0"/>
    <xf numFmtId="0" fontId="33" fillId="0" borderId="0"/>
    <xf numFmtId="193" fontId="34" fillId="88" borderId="0" applyNumberFormat="0" applyFont="0" applyBorder="0" applyAlignment="0">
      <protection hidden="1"/>
    </xf>
    <xf numFmtId="0" fontId="35" fillId="0" borderId="0" applyNumberFormat="0" applyFill="0" applyBorder="0" applyAlignment="0" applyProtection="0"/>
    <xf numFmtId="0" fontId="86" fillId="0" borderId="0"/>
    <xf numFmtId="40" fontId="103" fillId="0" borderId="0" applyBorder="0">
      <alignment horizontal="right"/>
    </xf>
    <xf numFmtId="0" fontId="104" fillId="0" borderId="0"/>
    <xf numFmtId="193" fontId="33" fillId="89" borderId="0" applyNumberFormat="0" applyFont="0" applyBorder="0" applyAlignment="0" applyProtection="0"/>
    <xf numFmtId="49" fontId="97" fillId="0" borderId="0" applyFont="0" applyAlignment="0"/>
    <xf numFmtId="218" fontId="105" fillId="0" borderId="0" applyFill="0" applyBorder="0" applyAlignment="0" applyProtection="0">
      <alignment horizontal="right"/>
    </xf>
    <xf numFmtId="0" fontId="106" fillId="0" borderId="0" applyFill="0" applyBorder="0" applyProtection="0">
      <alignment horizontal="left" vertical="top"/>
    </xf>
    <xf numFmtId="0" fontId="107" fillId="0" borderId="0" applyNumberFormat="0" applyFill="0" applyBorder="0" applyAlignment="0" applyProtection="0">
      <alignment vertical="center"/>
    </xf>
    <xf numFmtId="0" fontId="108" fillId="0" borderId="76" applyNumberFormat="0" applyFill="0" applyAlignment="0" applyProtection="0">
      <alignment vertical="center"/>
    </xf>
    <xf numFmtId="219" fontId="33" fillId="0" borderId="0" applyFont="0" applyFill="0" applyBorder="0" applyAlignment="0" applyProtection="0"/>
    <xf numFmtId="220" fontId="33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center"/>
    </xf>
    <xf numFmtId="193" fontId="110" fillId="0" borderId="0" applyNumberFormat="0" applyFill="0" applyBorder="0" applyAlignment="0" applyProtection="0"/>
    <xf numFmtId="0" fontId="111" fillId="0" borderId="0" applyNumberFormat="0" applyFont="0" applyFill="0" applyBorder="0" applyProtection="0">
      <alignment horizontal="center" vertical="center" wrapText="1"/>
    </xf>
    <xf numFmtId="0" fontId="46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6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6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6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14" fontId="112" fillId="0" borderId="0">
      <alignment horizontal="center"/>
    </xf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11" borderId="49" applyNumberFormat="0" applyAlignment="0" applyProtection="0"/>
    <xf numFmtId="0" fontId="117" fillId="11" borderId="49" applyNumberFormat="0" applyAlignment="0" applyProtection="0"/>
    <xf numFmtId="0" fontId="117" fillId="11" borderId="49" applyNumberFormat="0" applyAlignment="0" applyProtection="0">
      <alignment vertical="center"/>
    </xf>
    <xf numFmtId="0" fontId="118" fillId="68" borderId="64" applyNumberFormat="0" applyAlignment="0" applyProtection="0">
      <alignment vertical="center"/>
    </xf>
    <xf numFmtId="0" fontId="119" fillId="8" borderId="0" applyNumberFormat="0" applyBorder="0" applyAlignment="0" applyProtection="0"/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/>
    <xf numFmtId="0" fontId="120" fillId="8" borderId="0" applyNumberFormat="0" applyBorder="0" applyAlignment="0" applyProtection="0">
      <alignment vertical="center"/>
    </xf>
    <xf numFmtId="0" fontId="121" fillId="40" borderId="0" applyNumberFormat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top"/>
      <protection locked="0"/>
    </xf>
    <xf numFmtId="40" fontId="123" fillId="0" borderId="0" applyFont="0" applyFill="0" applyBorder="0" applyAlignment="0" applyProtection="0"/>
    <xf numFmtId="38" fontId="123" fillId="0" borderId="0" applyFont="0" applyFill="0" applyBorder="0" applyAlignment="0" applyProtection="0"/>
    <xf numFmtId="0" fontId="33" fillId="13" borderId="53" applyNumberFormat="0" applyFont="0" applyAlignment="0" applyProtection="0"/>
    <xf numFmtId="0" fontId="6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/>
    <xf numFmtId="0" fontId="43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/>
    <xf numFmtId="0" fontId="43" fillId="13" borderId="53" applyNumberFormat="0" applyFont="0" applyAlignment="0" applyProtection="0"/>
    <xf numFmtId="0" fontId="43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7" fillId="79" borderId="71" applyNumberFormat="0" applyFont="0" applyAlignment="0" applyProtection="0">
      <alignment vertical="center"/>
    </xf>
    <xf numFmtId="0" fontId="123" fillId="0" borderId="0" applyFont="0" applyFill="0" applyBorder="0" applyAlignment="0" applyProtection="0"/>
    <xf numFmtId="221" fontId="53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124" fillId="9" borderId="0" applyNumberFormat="0" applyBorder="0" applyAlignment="0" applyProtection="0"/>
    <xf numFmtId="0" fontId="125" fillId="9" borderId="0" applyNumberFormat="0" applyBorder="0" applyAlignment="0" applyProtection="0"/>
    <xf numFmtId="0" fontId="125" fillId="9" borderId="0" applyNumberFormat="0" applyBorder="0" applyAlignment="0" applyProtection="0">
      <alignment vertical="center"/>
    </xf>
    <xf numFmtId="0" fontId="126" fillId="78" borderId="0" applyNumberFormat="0" applyBorder="0" applyAlignment="0" applyProtection="0">
      <alignment vertical="center"/>
    </xf>
    <xf numFmtId="0" fontId="127" fillId="0" borderId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12" borderId="52" applyNumberFormat="0" applyAlignment="0" applyProtection="0"/>
    <xf numFmtId="0" fontId="132" fillId="12" borderId="52" applyNumberFormat="0" applyAlignment="0" applyProtection="0"/>
    <xf numFmtId="0" fontId="132" fillId="12" borderId="52" applyNumberFormat="0" applyAlignment="0" applyProtection="0">
      <alignment vertical="center"/>
    </xf>
    <xf numFmtId="0" fontId="133" fillId="69" borderId="65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222" fontId="31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222" fontId="33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223" fontId="33" fillId="0" borderId="0" applyFont="0" applyFill="0" applyBorder="0" applyAlignment="0" applyProtection="0"/>
    <xf numFmtId="223" fontId="33" fillId="0" borderId="0" applyFont="0" applyFill="0" applyBorder="0" applyAlignment="0" applyProtection="0"/>
    <xf numFmtId="223" fontId="33" fillId="0" borderId="0" applyFont="0" applyFill="0" applyBorder="0" applyAlignment="0" applyProtection="0"/>
    <xf numFmtId="223" fontId="33" fillId="0" borderId="0" applyFont="0" applyFill="0" applyBorder="0" applyAlignment="0" applyProtection="0"/>
    <xf numFmtId="223" fontId="33" fillId="0" borderId="0" applyFont="0" applyFill="0" applyBorder="0" applyAlignment="0" applyProtection="0"/>
    <xf numFmtId="0" fontId="33" fillId="0" borderId="0"/>
    <xf numFmtId="0" fontId="36" fillId="0" borderId="0"/>
    <xf numFmtId="0" fontId="134" fillId="0" borderId="77"/>
    <xf numFmtId="0" fontId="135" fillId="0" borderId="51" applyNumberFormat="0" applyFill="0" applyAlignment="0" applyProtection="0"/>
    <xf numFmtId="0" fontId="136" fillId="0" borderId="51" applyNumberFormat="0" applyFill="0" applyAlignment="0" applyProtection="0"/>
    <xf numFmtId="0" fontId="136" fillId="0" borderId="51" applyNumberFormat="0" applyFill="0" applyAlignment="0" applyProtection="0">
      <alignment vertical="center"/>
    </xf>
    <xf numFmtId="0" fontId="137" fillId="0" borderId="69" applyNumberFormat="0" applyFill="0" applyAlignment="0" applyProtection="0">
      <alignment vertical="center"/>
    </xf>
    <xf numFmtId="0" fontId="138" fillId="0" borderId="54" applyNumberFormat="0" applyFill="0" applyAlignment="0" applyProtection="0"/>
    <xf numFmtId="0" fontId="139" fillId="0" borderId="54" applyNumberFormat="0" applyFill="0" applyAlignment="0" applyProtection="0"/>
    <xf numFmtId="0" fontId="139" fillId="0" borderId="54" applyNumberFormat="0" applyFill="0" applyAlignment="0" applyProtection="0">
      <alignment vertical="center"/>
    </xf>
    <xf numFmtId="0" fontId="68" fillId="0" borderId="76" applyNumberFormat="0" applyFill="0" applyAlignment="0" applyProtection="0">
      <alignment vertical="center"/>
    </xf>
    <xf numFmtId="0" fontId="40" fillId="0" borderId="0"/>
    <xf numFmtId="0" fontId="140" fillId="10" borderId="49" applyNumberFormat="0" applyAlignment="0" applyProtection="0"/>
    <xf numFmtId="0" fontId="141" fillId="10" borderId="49" applyNumberFormat="0" applyAlignment="0" applyProtection="0"/>
    <xf numFmtId="0" fontId="141" fillId="10" borderId="49" applyNumberFormat="0" applyAlignment="0" applyProtection="0">
      <alignment vertical="center"/>
    </xf>
    <xf numFmtId="0" fontId="142" fillId="44" borderId="64" applyNumberFormat="0" applyAlignment="0" applyProtection="0">
      <alignment vertical="center"/>
    </xf>
    <xf numFmtId="0" fontId="143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>
      <alignment vertical="center"/>
    </xf>
    <xf numFmtId="0" fontId="145" fillId="0" borderId="66" applyNumberFormat="0" applyFill="0" applyAlignment="0" applyProtection="0">
      <alignment vertical="center"/>
    </xf>
    <xf numFmtId="0" fontId="146" fillId="0" borderId="47" applyNumberFormat="0" applyFill="0" applyAlignment="0" applyProtection="0"/>
    <xf numFmtId="0" fontId="147" fillId="0" borderId="47" applyNumberFormat="0" applyFill="0" applyAlignment="0" applyProtection="0"/>
    <xf numFmtId="0" fontId="147" fillId="0" borderId="47" applyNumberFormat="0" applyFill="0" applyAlignment="0" applyProtection="0">
      <alignment vertical="center"/>
    </xf>
    <xf numFmtId="0" fontId="148" fillId="0" borderId="67" applyNumberFormat="0" applyFill="0" applyAlignment="0" applyProtection="0">
      <alignment vertical="center"/>
    </xf>
    <xf numFmtId="0" fontId="149" fillId="0" borderId="48" applyNumberFormat="0" applyFill="0" applyAlignment="0" applyProtection="0"/>
    <xf numFmtId="0" fontId="150" fillId="0" borderId="48" applyNumberFormat="0" applyFill="0" applyAlignment="0" applyProtection="0"/>
    <xf numFmtId="0" fontId="150" fillId="0" borderId="48" applyNumberFormat="0" applyFill="0" applyAlignment="0" applyProtection="0">
      <alignment vertical="center"/>
    </xf>
    <xf numFmtId="0" fontId="151" fillId="0" borderId="68" applyNumberFormat="0" applyFill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7" borderId="0" applyNumberFormat="0" applyBorder="0" applyAlignment="0" applyProtection="0"/>
    <xf numFmtId="0" fontId="156" fillId="7" borderId="0" applyNumberFormat="0" applyBorder="0" applyAlignment="0" applyProtection="0"/>
    <xf numFmtId="0" fontId="156" fillId="7" borderId="0" applyNumberFormat="0" applyBorder="0" applyAlignment="0" applyProtection="0">
      <alignment vertical="center"/>
    </xf>
    <xf numFmtId="0" fontId="157" fillId="41" borderId="0" applyNumberFormat="0" applyBorder="0" applyAlignment="0" applyProtection="0">
      <alignment vertical="center"/>
    </xf>
    <xf numFmtId="0" fontId="36" fillId="0" borderId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58" fillId="11" borderId="50" applyNumberFormat="0" applyAlignment="0" applyProtection="0"/>
    <xf numFmtId="0" fontId="159" fillId="11" borderId="50" applyNumberFormat="0" applyAlignment="0" applyProtection="0"/>
    <xf numFmtId="0" fontId="159" fillId="11" borderId="50" applyNumberFormat="0" applyAlignment="0" applyProtection="0">
      <alignment vertical="center"/>
    </xf>
    <xf numFmtId="0" fontId="160" fillId="68" borderId="72" applyNumberFormat="0" applyAlignment="0" applyProtection="0">
      <alignment vertical="center"/>
    </xf>
    <xf numFmtId="224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19" fontId="33" fillId="0" borderId="0" applyFont="0" applyFill="0" applyBorder="0" applyAlignment="0" applyProtection="0"/>
    <xf numFmtId="220" fontId="33" fillId="0" borderId="0" applyFont="0" applyFill="0" applyBorder="0" applyAlignment="0" applyProtection="0"/>
    <xf numFmtId="220" fontId="33" fillId="0" borderId="0" applyFont="0" applyFill="0" applyBorder="0" applyAlignment="0" applyProtection="0"/>
    <xf numFmtId="220" fontId="33" fillId="0" borderId="0" applyFont="0" applyFill="0" applyBorder="0" applyAlignment="0" applyProtection="0"/>
    <xf numFmtId="220" fontId="33" fillId="0" borderId="0" applyFont="0" applyFill="0" applyBorder="0" applyAlignment="0" applyProtection="0"/>
    <xf numFmtId="220" fontId="33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33" fillId="0" borderId="0"/>
    <xf numFmtId="0" fontId="43" fillId="0" borderId="0">
      <alignment vertical="center"/>
    </xf>
    <xf numFmtId="0" fontId="33" fillId="0" borderId="0"/>
    <xf numFmtId="0" fontId="43" fillId="0" borderId="0">
      <alignment vertical="center"/>
    </xf>
    <xf numFmtId="0" fontId="6" fillId="0" borderId="0"/>
    <xf numFmtId="0" fontId="43" fillId="0" borderId="0">
      <alignment vertical="center"/>
    </xf>
    <xf numFmtId="0" fontId="6" fillId="0" borderId="0"/>
    <xf numFmtId="0" fontId="43" fillId="0" borderId="0">
      <alignment vertical="center"/>
    </xf>
    <xf numFmtId="0" fontId="6" fillId="0" borderId="0"/>
    <xf numFmtId="0" fontId="43" fillId="0" borderId="0">
      <alignment vertical="center"/>
    </xf>
    <xf numFmtId="0" fontId="6" fillId="0" borderId="0"/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161" fillId="0" borderId="0">
      <alignment vertical="center"/>
    </xf>
    <xf numFmtId="0" fontId="43" fillId="0" borderId="0">
      <alignment vertical="center"/>
    </xf>
    <xf numFmtId="0" fontId="43" fillId="0" borderId="0"/>
    <xf numFmtId="0" fontId="29" fillId="0" borderId="0">
      <alignment vertical="center"/>
    </xf>
    <xf numFmtId="0" fontId="13" fillId="0" borderId="0"/>
    <xf numFmtId="0" fontId="33" fillId="0" borderId="0"/>
    <xf numFmtId="0" fontId="7" fillId="0" borderId="0">
      <alignment vertical="center"/>
    </xf>
    <xf numFmtId="0" fontId="162" fillId="0" borderId="0"/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/>
    <xf numFmtId="0" fontId="163" fillId="0" borderId="0">
      <protection locked="0"/>
    </xf>
    <xf numFmtId="0" fontId="6" fillId="0" borderId="0"/>
    <xf numFmtId="0" fontId="6" fillId="0" borderId="0">
      <alignment vertical="center"/>
    </xf>
    <xf numFmtId="0" fontId="4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33" fillId="0" borderId="0"/>
    <xf numFmtId="0" fontId="7" fillId="0" borderId="0"/>
    <xf numFmtId="0" fontId="91" fillId="0" borderId="0">
      <alignment vertical="center"/>
    </xf>
    <xf numFmtId="0" fontId="43" fillId="0" borderId="0"/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/>
    <xf numFmtId="0" fontId="6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91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/>
    <xf numFmtId="0" fontId="6" fillId="0" borderId="0">
      <alignment vertical="center"/>
    </xf>
    <xf numFmtId="0" fontId="43" fillId="0" borderId="0"/>
    <xf numFmtId="0" fontId="43" fillId="0" borderId="0">
      <alignment vertical="center"/>
    </xf>
    <xf numFmtId="0" fontId="43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center"/>
    </xf>
    <xf numFmtId="226" fontId="40" fillId="0" borderId="0" applyFont="0" applyFill="0" applyBorder="0" applyAlignment="0" applyProtection="0"/>
    <xf numFmtId="0" fontId="166" fillId="0" borderId="0" applyFont="0" applyFill="0" applyBorder="0" applyAlignment="0" applyProtection="0"/>
    <xf numFmtId="198" fontId="40" fillId="0" borderId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74" fillId="0" borderId="79">
      <alignment horizontal="left" vertical="center"/>
    </xf>
    <xf numFmtId="0" fontId="74" fillId="0" borderId="79">
      <alignment horizontal="left" vertical="center"/>
    </xf>
    <xf numFmtId="196" fontId="33" fillId="75" borderId="78"/>
    <xf numFmtId="10" fontId="34" fillId="2" borderId="78" applyNumberFormat="0" applyBorder="0" applyAlignment="0" applyProtection="0"/>
    <xf numFmtId="10" fontId="34" fillId="70" borderId="78" applyNumberFormat="0" applyBorder="0" applyAlignment="0" applyProtection="0"/>
    <xf numFmtId="0" fontId="33" fillId="86" borderId="78" applyNumberFormat="0">
      <protection locked="0"/>
    </xf>
    <xf numFmtId="0" fontId="33" fillId="86" borderId="78" applyNumberFormat="0">
      <protection locked="0"/>
    </xf>
    <xf numFmtId="0" fontId="60" fillId="68" borderId="94" applyNumberFormat="0" applyAlignment="0" applyProtection="0">
      <alignment vertical="center"/>
    </xf>
    <xf numFmtId="0" fontId="74" fillId="0" borderId="107">
      <alignment horizontal="left" vertical="center"/>
    </xf>
    <xf numFmtId="0" fontId="81" fillId="44" borderId="87" applyNumberFormat="0" applyAlignment="0" applyProtection="0">
      <alignment vertical="center"/>
    </xf>
    <xf numFmtId="0" fontId="74" fillId="0" borderId="107">
      <alignment horizontal="left" vertical="center"/>
    </xf>
    <xf numFmtId="0" fontId="160" fillId="68" borderId="103" applyNumberFormat="0" applyAlignment="0" applyProtection="0">
      <alignment vertical="center"/>
    </xf>
    <xf numFmtId="0" fontId="142" fillId="44" borderId="101" applyNumberFormat="0" applyAlignment="0" applyProtection="0">
      <alignment vertical="center"/>
    </xf>
    <xf numFmtId="0" fontId="68" fillId="0" borderId="105" applyNumberFormat="0" applyFill="0" applyAlignment="0" applyProtection="0">
      <alignment vertical="center"/>
    </xf>
    <xf numFmtId="0" fontId="142" fillId="44" borderId="108" applyNumberFormat="0" applyAlignment="0" applyProtection="0">
      <alignment vertical="center"/>
    </xf>
    <xf numFmtId="0" fontId="60" fillId="68" borderId="80" applyNumberFormat="0" applyAlignment="0" applyProtection="0">
      <alignment vertical="center"/>
    </xf>
    <xf numFmtId="0" fontId="160" fillId="68" borderId="89" applyNumberFormat="0" applyAlignment="0" applyProtection="0">
      <alignment vertical="center"/>
    </xf>
    <xf numFmtId="0" fontId="68" fillId="0" borderId="112" applyNumberFormat="0" applyFill="0" applyAlignment="0" applyProtection="0">
      <alignment vertical="center"/>
    </xf>
    <xf numFmtId="0" fontId="81" fillId="44" borderId="94" applyNumberFormat="0" applyAlignment="0" applyProtection="0">
      <alignment vertical="center"/>
    </xf>
    <xf numFmtId="0" fontId="142" fillId="44" borderId="87" applyNumberFormat="0" applyAlignment="0" applyProtection="0">
      <alignment vertical="center"/>
    </xf>
    <xf numFmtId="0" fontId="68" fillId="0" borderId="91" applyNumberFormat="0" applyFill="0" applyAlignment="0" applyProtection="0">
      <alignment vertical="center"/>
    </xf>
    <xf numFmtId="0" fontId="7" fillId="79" borderId="102" applyNumberFormat="0" applyFont="0" applyAlignment="0" applyProtection="0">
      <alignment vertical="center"/>
    </xf>
    <xf numFmtId="0" fontId="7" fillId="79" borderId="109" applyNumberFormat="0" applyFont="0" applyAlignment="0" applyProtection="0">
      <alignment vertical="center"/>
    </xf>
    <xf numFmtId="0" fontId="81" fillId="44" borderId="80" applyNumberFormat="0" applyAlignment="0" applyProtection="0">
      <alignment vertical="center"/>
    </xf>
    <xf numFmtId="0" fontId="118" fillId="68" borderId="101" applyNumberFormat="0" applyAlignment="0" applyProtection="0">
      <alignment vertical="center"/>
    </xf>
    <xf numFmtId="0" fontId="7" fillId="79" borderId="95" applyNumberFormat="0" applyFont="0" applyAlignment="0" applyProtection="0">
      <alignment vertical="center"/>
    </xf>
    <xf numFmtId="0" fontId="118" fillId="68" borderId="108" applyNumberFormat="0" applyAlignment="0" applyProtection="0">
      <alignment vertical="center"/>
    </xf>
    <xf numFmtId="0" fontId="93" fillId="68" borderId="96" applyNumberFormat="0" applyAlignment="0" applyProtection="0">
      <alignment vertical="center"/>
    </xf>
    <xf numFmtId="0" fontId="7" fillId="79" borderId="88" applyNumberFormat="0" applyFont="0" applyAlignment="0" applyProtection="0">
      <alignment vertical="center"/>
    </xf>
    <xf numFmtId="4" fontId="95" fillId="78" borderId="97" applyNumberFormat="0" applyProtection="0">
      <alignment vertical="center"/>
    </xf>
    <xf numFmtId="4" fontId="96" fillId="78" borderId="97" applyNumberFormat="0" applyProtection="0">
      <alignment vertical="center"/>
    </xf>
    <xf numFmtId="4" fontId="95" fillId="78" borderId="97" applyNumberFormat="0" applyProtection="0">
      <alignment horizontal="left" vertical="center" indent="1"/>
    </xf>
    <xf numFmtId="0" fontId="95" fillId="78" borderId="97" applyNumberFormat="0" applyProtection="0">
      <alignment horizontal="left" vertical="top" indent="1"/>
    </xf>
    <xf numFmtId="4" fontId="97" fillId="40" borderId="97" applyNumberFormat="0" applyProtection="0">
      <alignment horizontal="right" vertical="center"/>
    </xf>
    <xf numFmtId="4" fontId="97" fillId="46" borderId="97" applyNumberFormat="0" applyProtection="0">
      <alignment horizontal="right" vertical="center"/>
    </xf>
    <xf numFmtId="4" fontId="97" fillId="57" borderId="97" applyNumberFormat="0" applyProtection="0">
      <alignment horizontal="right" vertical="center"/>
    </xf>
    <xf numFmtId="4" fontId="97" fillId="48" borderId="97" applyNumberFormat="0" applyProtection="0">
      <alignment horizontal="right" vertical="center"/>
    </xf>
    <xf numFmtId="4" fontId="97" fillId="52" borderId="97" applyNumberFormat="0" applyProtection="0">
      <alignment horizontal="right" vertical="center"/>
    </xf>
    <xf numFmtId="4" fontId="97" fillId="65" borderId="97" applyNumberFormat="0" applyProtection="0">
      <alignment horizontal="right" vertical="center"/>
    </xf>
    <xf numFmtId="4" fontId="97" fillId="61" borderId="97" applyNumberFormat="0" applyProtection="0">
      <alignment horizontal="right" vertical="center"/>
    </xf>
    <xf numFmtId="4" fontId="97" fillId="82" borderId="97" applyNumberFormat="0" applyProtection="0">
      <alignment horizontal="right" vertical="center"/>
    </xf>
    <xf numFmtId="0" fontId="118" fillId="68" borderId="87" applyNumberFormat="0" applyAlignment="0" applyProtection="0">
      <alignment vertical="center"/>
    </xf>
    <xf numFmtId="4" fontId="97" fillId="47" borderId="97" applyNumberFormat="0" applyProtection="0">
      <alignment horizontal="right" vertical="center"/>
    </xf>
    <xf numFmtId="4" fontId="97" fillId="81" borderId="97" applyNumberFormat="0" applyProtection="0">
      <alignment horizontal="right" vertical="center"/>
    </xf>
    <xf numFmtId="0" fontId="33" fillId="85" borderId="97" applyNumberFormat="0" applyProtection="0">
      <alignment horizontal="left" vertical="center" indent="1"/>
    </xf>
    <xf numFmtId="0" fontId="7" fillId="79" borderId="81" applyNumberFormat="0" applyFont="0" applyAlignment="0" applyProtection="0">
      <alignment vertical="center"/>
    </xf>
    <xf numFmtId="0" fontId="33" fillId="85" borderId="97" applyNumberFormat="0" applyProtection="0">
      <alignment horizontal="left" vertical="center" indent="1"/>
    </xf>
    <xf numFmtId="0" fontId="33" fillId="85" borderId="97" applyNumberFormat="0" applyProtection="0">
      <alignment horizontal="left" vertical="top" indent="1"/>
    </xf>
    <xf numFmtId="0" fontId="93" fillId="68" borderId="82" applyNumberFormat="0" applyAlignment="0" applyProtection="0">
      <alignment vertical="center"/>
    </xf>
    <xf numFmtId="0" fontId="33" fillId="85" borderId="97" applyNumberFormat="0" applyProtection="0">
      <alignment horizontal="left" vertical="top" indent="1"/>
    </xf>
    <xf numFmtId="0" fontId="33" fillId="81" borderId="97" applyNumberFormat="0" applyProtection="0">
      <alignment horizontal="left" vertical="center" indent="1"/>
    </xf>
    <xf numFmtId="0" fontId="33" fillId="81" borderId="97" applyNumberFormat="0" applyProtection="0">
      <alignment horizontal="left" vertical="center" indent="1"/>
    </xf>
    <xf numFmtId="0" fontId="33" fillId="81" borderId="97" applyNumberFormat="0" applyProtection="0">
      <alignment horizontal="left" vertical="top" indent="1"/>
    </xf>
    <xf numFmtId="0" fontId="33" fillId="81" borderId="97" applyNumberFormat="0" applyProtection="0">
      <alignment horizontal="left" vertical="top" indent="1"/>
    </xf>
    <xf numFmtId="0" fontId="33" fillId="45" borderId="97" applyNumberFormat="0" applyProtection="0">
      <alignment horizontal="left" vertical="center" indent="1"/>
    </xf>
    <xf numFmtId="0" fontId="33" fillId="45" borderId="97" applyNumberFormat="0" applyProtection="0">
      <alignment horizontal="left" vertical="center" indent="1"/>
    </xf>
    <xf numFmtId="0" fontId="33" fillId="45" borderId="97" applyNumberFormat="0" applyProtection="0">
      <alignment horizontal="left" vertical="top" indent="1"/>
    </xf>
    <xf numFmtId="0" fontId="33" fillId="45" borderId="97" applyNumberFormat="0" applyProtection="0">
      <alignment horizontal="left" vertical="top" indent="1"/>
    </xf>
    <xf numFmtId="0" fontId="33" fillId="84" borderId="97" applyNumberFormat="0" applyProtection="0">
      <alignment horizontal="left" vertical="center" indent="1"/>
    </xf>
    <xf numFmtId="0" fontId="33" fillId="84" borderId="97" applyNumberFormat="0" applyProtection="0">
      <alignment horizontal="left" vertical="center" indent="1"/>
    </xf>
    <xf numFmtId="0" fontId="33" fillId="84" borderId="97" applyNumberFormat="0" applyProtection="0">
      <alignment horizontal="left" vertical="top" indent="1"/>
    </xf>
    <xf numFmtId="0" fontId="33" fillId="84" borderId="97" applyNumberFormat="0" applyProtection="0">
      <alignment horizontal="left" vertical="top" indent="1"/>
    </xf>
    <xf numFmtId="4" fontId="95" fillId="78" borderId="83" applyNumberFormat="0" applyProtection="0">
      <alignment vertical="center"/>
    </xf>
    <xf numFmtId="4" fontId="96" fillId="78" borderId="83" applyNumberFormat="0" applyProtection="0">
      <alignment vertical="center"/>
    </xf>
    <xf numFmtId="4" fontId="95" fillId="78" borderId="83" applyNumberFormat="0" applyProtection="0">
      <alignment horizontal="left" vertical="center" indent="1"/>
    </xf>
    <xf numFmtId="0" fontId="95" fillId="78" borderId="83" applyNumberFormat="0" applyProtection="0">
      <alignment horizontal="left" vertical="top" indent="1"/>
    </xf>
    <xf numFmtId="4" fontId="97" fillId="79" borderId="97" applyNumberFormat="0" applyProtection="0">
      <alignment vertical="center"/>
    </xf>
    <xf numFmtId="4" fontId="97" fillId="40" borderId="83" applyNumberFormat="0" applyProtection="0">
      <alignment horizontal="right" vertical="center"/>
    </xf>
    <xf numFmtId="4" fontId="97" fillId="46" borderId="83" applyNumberFormat="0" applyProtection="0">
      <alignment horizontal="right" vertical="center"/>
    </xf>
    <xf numFmtId="4" fontId="97" fillId="57" borderId="83" applyNumberFormat="0" applyProtection="0">
      <alignment horizontal="right" vertical="center"/>
    </xf>
    <xf numFmtId="4" fontId="97" fillId="48" borderId="83" applyNumberFormat="0" applyProtection="0">
      <alignment horizontal="right" vertical="center"/>
    </xf>
    <xf numFmtId="4" fontId="97" fillId="52" borderId="83" applyNumberFormat="0" applyProtection="0">
      <alignment horizontal="right" vertical="center"/>
    </xf>
    <xf numFmtId="4" fontId="97" fillId="65" borderId="83" applyNumberFormat="0" applyProtection="0">
      <alignment horizontal="right" vertical="center"/>
    </xf>
    <xf numFmtId="4" fontId="97" fillId="61" borderId="83" applyNumberFormat="0" applyProtection="0">
      <alignment horizontal="right" vertical="center"/>
    </xf>
    <xf numFmtId="4" fontId="97" fillId="82" borderId="83" applyNumberFormat="0" applyProtection="0">
      <alignment horizontal="right" vertical="center"/>
    </xf>
    <xf numFmtId="4" fontId="97" fillId="47" borderId="83" applyNumberFormat="0" applyProtection="0">
      <alignment horizontal="right" vertical="center"/>
    </xf>
    <xf numFmtId="4" fontId="99" fillId="79" borderId="97" applyNumberFormat="0" applyProtection="0">
      <alignment vertical="center"/>
    </xf>
    <xf numFmtId="4" fontId="97" fillId="79" borderId="97" applyNumberFormat="0" applyProtection="0">
      <alignment horizontal="left" vertical="center" indent="1"/>
    </xf>
    <xf numFmtId="0" fontId="97" fillId="79" borderId="97" applyNumberFormat="0" applyProtection="0">
      <alignment horizontal="left" vertical="top" indent="1"/>
    </xf>
    <xf numFmtId="4" fontId="97" fillId="81" borderId="83" applyNumberFormat="0" applyProtection="0">
      <alignment horizontal="right" vertical="center"/>
    </xf>
    <xf numFmtId="4" fontId="97" fillId="84" borderId="97" applyNumberFormat="0" applyProtection="0">
      <alignment horizontal="right" vertical="center"/>
    </xf>
    <xf numFmtId="4" fontId="99" fillId="84" borderId="97" applyNumberFormat="0" applyProtection="0">
      <alignment horizontal="right" vertical="center"/>
    </xf>
    <xf numFmtId="4" fontId="97" fillId="81" borderId="97" applyNumberFormat="0" applyProtection="0">
      <alignment horizontal="left" vertical="center" indent="1"/>
    </xf>
    <xf numFmtId="0" fontId="97" fillId="81" borderId="97" applyNumberFormat="0" applyProtection="0">
      <alignment horizontal="left" vertical="top" indent="1"/>
    </xf>
    <xf numFmtId="0" fontId="33" fillId="85" borderId="83" applyNumberFormat="0" applyProtection="0">
      <alignment horizontal="left" vertical="center" indent="1"/>
    </xf>
    <xf numFmtId="0" fontId="33" fillId="85" borderId="83" applyNumberFormat="0" applyProtection="0">
      <alignment horizontal="left" vertical="center" indent="1"/>
    </xf>
    <xf numFmtId="0" fontId="33" fillId="85" borderId="83" applyNumberFormat="0" applyProtection="0">
      <alignment horizontal="left" vertical="top" indent="1"/>
    </xf>
    <xf numFmtId="0" fontId="33" fillId="85" borderId="83" applyNumberFormat="0" applyProtection="0">
      <alignment horizontal="left" vertical="top" indent="1"/>
    </xf>
    <xf numFmtId="0" fontId="33" fillId="81" borderId="83" applyNumberFormat="0" applyProtection="0">
      <alignment horizontal="left" vertical="center" indent="1"/>
    </xf>
    <xf numFmtId="0" fontId="33" fillId="81" borderId="83" applyNumberFormat="0" applyProtection="0">
      <alignment horizontal="left" vertical="center" indent="1"/>
    </xf>
    <xf numFmtId="0" fontId="33" fillId="81" borderId="83" applyNumberFormat="0" applyProtection="0">
      <alignment horizontal="left" vertical="top" indent="1"/>
    </xf>
    <xf numFmtId="0" fontId="33" fillId="81" borderId="83" applyNumberFormat="0" applyProtection="0">
      <alignment horizontal="left" vertical="top" indent="1"/>
    </xf>
    <xf numFmtId="0" fontId="33" fillId="45" borderId="83" applyNumberFormat="0" applyProtection="0">
      <alignment horizontal="left" vertical="center" indent="1"/>
    </xf>
    <xf numFmtId="0" fontId="33" fillId="45" borderId="83" applyNumberFormat="0" applyProtection="0">
      <alignment horizontal="left" vertical="center" indent="1"/>
    </xf>
    <xf numFmtId="0" fontId="33" fillId="45" borderId="83" applyNumberFormat="0" applyProtection="0">
      <alignment horizontal="left" vertical="top" indent="1"/>
    </xf>
    <xf numFmtId="0" fontId="33" fillId="45" borderId="83" applyNumberFormat="0" applyProtection="0">
      <alignment horizontal="left" vertical="top" indent="1"/>
    </xf>
    <xf numFmtId="0" fontId="33" fillId="84" borderId="83" applyNumberFormat="0" applyProtection="0">
      <alignment horizontal="left" vertical="center" indent="1"/>
    </xf>
    <xf numFmtId="0" fontId="33" fillId="84" borderId="83" applyNumberFormat="0" applyProtection="0">
      <alignment horizontal="left" vertical="center" indent="1"/>
    </xf>
    <xf numFmtId="0" fontId="33" fillId="84" borderId="83" applyNumberFormat="0" applyProtection="0">
      <alignment horizontal="left" vertical="top" indent="1"/>
    </xf>
    <xf numFmtId="0" fontId="33" fillId="84" borderId="83" applyNumberFormat="0" applyProtection="0">
      <alignment horizontal="left" vertical="top" indent="1"/>
    </xf>
    <xf numFmtId="0" fontId="108" fillId="0" borderId="105" applyNumberFormat="0" applyFill="0" applyAlignment="0" applyProtection="0">
      <alignment vertical="center"/>
    </xf>
    <xf numFmtId="4" fontId="101" fillId="84" borderId="97" applyNumberFormat="0" applyProtection="0">
      <alignment horizontal="right" vertical="center"/>
    </xf>
    <xf numFmtId="4" fontId="97" fillId="79" borderId="83" applyNumberFormat="0" applyProtection="0">
      <alignment vertical="center"/>
    </xf>
    <xf numFmtId="4" fontId="99" fillId="79" borderId="83" applyNumberFormat="0" applyProtection="0">
      <alignment vertical="center"/>
    </xf>
    <xf numFmtId="4" fontId="97" fillId="79" borderId="83" applyNumberFormat="0" applyProtection="0">
      <alignment horizontal="left" vertical="center" indent="1"/>
    </xf>
    <xf numFmtId="0" fontId="97" fillId="79" borderId="83" applyNumberFormat="0" applyProtection="0">
      <alignment horizontal="left" vertical="top" indent="1"/>
    </xf>
    <xf numFmtId="4" fontId="97" fillId="84" borderId="83" applyNumberFormat="0" applyProtection="0">
      <alignment horizontal="right" vertical="center"/>
    </xf>
    <xf numFmtId="4" fontId="99" fillId="84" borderId="83" applyNumberFormat="0" applyProtection="0">
      <alignment horizontal="right" vertical="center"/>
    </xf>
    <xf numFmtId="4" fontId="97" fillId="81" borderId="83" applyNumberFormat="0" applyProtection="0">
      <alignment horizontal="left" vertical="center" indent="1"/>
    </xf>
    <xf numFmtId="0" fontId="97" fillId="81" borderId="83" applyNumberFormat="0" applyProtection="0">
      <alignment horizontal="left" vertical="top" indent="1"/>
    </xf>
    <xf numFmtId="0" fontId="108" fillId="0" borderId="91" applyNumberFormat="0" applyFill="0" applyAlignment="0" applyProtection="0">
      <alignment vertical="center"/>
    </xf>
    <xf numFmtId="4" fontId="101" fillId="84" borderId="83" applyNumberFormat="0" applyProtection="0">
      <alignment horizontal="right" vertical="center"/>
    </xf>
    <xf numFmtId="0" fontId="108" fillId="0" borderId="112" applyNumberFormat="0" applyFill="0" applyAlignment="0" applyProtection="0">
      <alignment vertical="center"/>
    </xf>
    <xf numFmtId="0" fontId="108" fillId="0" borderId="84" applyNumberFormat="0" applyFill="0" applyAlignment="0" applyProtection="0">
      <alignment vertical="center"/>
    </xf>
    <xf numFmtId="4" fontId="101" fillId="84" borderId="90" applyNumberFormat="0" applyProtection="0">
      <alignment horizontal="right" vertical="center"/>
    </xf>
    <xf numFmtId="0" fontId="108" fillId="0" borderId="98" applyNumberFormat="0" applyFill="0" applyAlignment="0" applyProtection="0">
      <alignment vertical="center"/>
    </xf>
    <xf numFmtId="0" fontId="97" fillId="81" borderId="90" applyNumberFormat="0" applyProtection="0">
      <alignment horizontal="left" vertical="top" indent="1"/>
    </xf>
    <xf numFmtId="4" fontId="97" fillId="81" borderId="90" applyNumberFormat="0" applyProtection="0">
      <alignment horizontal="left" vertical="center" indent="1"/>
    </xf>
    <xf numFmtId="4" fontId="99" fillId="84" borderId="90" applyNumberFormat="0" applyProtection="0">
      <alignment horizontal="right" vertical="center"/>
    </xf>
    <xf numFmtId="4" fontId="97" fillId="84" borderId="90" applyNumberFormat="0" applyProtection="0">
      <alignment horizontal="right" vertical="center"/>
    </xf>
    <xf numFmtId="0" fontId="97" fillId="79" borderId="90" applyNumberFormat="0" applyProtection="0">
      <alignment horizontal="left" vertical="top" indent="1"/>
    </xf>
    <xf numFmtId="4" fontId="97" fillId="79" borderId="90" applyNumberFormat="0" applyProtection="0">
      <alignment horizontal="left" vertical="center" indent="1"/>
    </xf>
    <xf numFmtId="4" fontId="99" fillId="79" borderId="90" applyNumberFormat="0" applyProtection="0">
      <alignment vertical="center"/>
    </xf>
    <xf numFmtId="4" fontId="97" fillId="79" borderId="90" applyNumberFormat="0" applyProtection="0">
      <alignment vertical="center"/>
    </xf>
    <xf numFmtId="4" fontId="101" fillId="84" borderId="104" applyNumberFormat="0" applyProtection="0">
      <alignment horizontal="right" vertical="center"/>
    </xf>
    <xf numFmtId="0" fontId="33" fillId="84" borderId="90" applyNumberFormat="0" applyProtection="0">
      <alignment horizontal="left" vertical="top" indent="1"/>
    </xf>
    <xf numFmtId="0" fontId="33" fillId="84" borderId="90" applyNumberFormat="0" applyProtection="0">
      <alignment horizontal="left" vertical="top" indent="1"/>
    </xf>
    <xf numFmtId="0" fontId="33" fillId="84" borderId="90" applyNumberFormat="0" applyProtection="0">
      <alignment horizontal="left" vertical="center" indent="1"/>
    </xf>
    <xf numFmtId="0" fontId="33" fillId="84" borderId="90" applyNumberFormat="0" applyProtection="0">
      <alignment horizontal="left" vertical="center" indent="1"/>
    </xf>
    <xf numFmtId="0" fontId="33" fillId="45" borderId="90" applyNumberFormat="0" applyProtection="0">
      <alignment horizontal="left" vertical="top" indent="1"/>
    </xf>
    <xf numFmtId="0" fontId="33" fillId="45" borderId="90" applyNumberFormat="0" applyProtection="0">
      <alignment horizontal="left" vertical="top" indent="1"/>
    </xf>
    <xf numFmtId="0" fontId="33" fillId="45" borderId="90" applyNumberFormat="0" applyProtection="0">
      <alignment horizontal="left" vertical="center" indent="1"/>
    </xf>
    <xf numFmtId="0" fontId="33" fillId="45" borderId="90" applyNumberFormat="0" applyProtection="0">
      <alignment horizontal="left" vertical="center" indent="1"/>
    </xf>
    <xf numFmtId="0" fontId="33" fillId="81" borderId="90" applyNumberFormat="0" applyProtection="0">
      <alignment horizontal="left" vertical="top" indent="1"/>
    </xf>
    <xf numFmtId="0" fontId="33" fillId="81" borderId="90" applyNumberFormat="0" applyProtection="0">
      <alignment horizontal="left" vertical="top" indent="1"/>
    </xf>
    <xf numFmtId="0" fontId="33" fillId="81" borderId="90" applyNumberFormat="0" applyProtection="0">
      <alignment horizontal="left" vertical="center" indent="1"/>
    </xf>
    <xf numFmtId="0" fontId="33" fillId="81" borderId="90" applyNumberFormat="0" applyProtection="0">
      <alignment horizontal="left" vertical="center" indent="1"/>
    </xf>
    <xf numFmtId="0" fontId="33" fillId="85" borderId="90" applyNumberFormat="0" applyProtection="0">
      <alignment horizontal="left" vertical="top" indent="1"/>
    </xf>
    <xf numFmtId="0" fontId="33" fillId="85" borderId="90" applyNumberFormat="0" applyProtection="0">
      <alignment horizontal="left" vertical="top" indent="1"/>
    </xf>
    <xf numFmtId="0" fontId="33" fillId="85" borderId="90" applyNumberFormat="0" applyProtection="0">
      <alignment horizontal="left" vertical="center" indent="1"/>
    </xf>
    <xf numFmtId="0" fontId="33" fillId="85" borderId="90" applyNumberFormat="0" applyProtection="0">
      <alignment horizontal="left" vertical="center" indent="1"/>
    </xf>
    <xf numFmtId="0" fontId="97" fillId="81" borderId="104" applyNumberFormat="0" applyProtection="0">
      <alignment horizontal="left" vertical="top" indent="1"/>
    </xf>
    <xf numFmtId="4" fontId="97" fillId="81" borderId="104" applyNumberFormat="0" applyProtection="0">
      <alignment horizontal="left" vertical="center" indent="1"/>
    </xf>
    <xf numFmtId="4" fontId="99" fillId="84" borderId="104" applyNumberFormat="0" applyProtection="0">
      <alignment horizontal="right" vertical="center"/>
    </xf>
    <xf numFmtId="4" fontId="97" fillId="84" borderId="104" applyNumberFormat="0" applyProtection="0">
      <alignment horizontal="right" vertical="center"/>
    </xf>
    <xf numFmtId="4" fontId="97" fillId="81" borderId="90" applyNumberFormat="0" applyProtection="0">
      <alignment horizontal="right" vertical="center"/>
    </xf>
    <xf numFmtId="0" fontId="97" fillId="79" borderId="104" applyNumberFormat="0" applyProtection="0">
      <alignment horizontal="left" vertical="top" indent="1"/>
    </xf>
    <xf numFmtId="4" fontId="97" fillId="79" borderId="104" applyNumberFormat="0" applyProtection="0">
      <alignment horizontal="left" vertical="center" indent="1"/>
    </xf>
    <xf numFmtId="4" fontId="99" fillId="79" borderId="104" applyNumberFormat="0" applyProtection="0">
      <alignment vertical="center"/>
    </xf>
    <xf numFmtId="4" fontId="97" fillId="47" borderId="90" applyNumberFormat="0" applyProtection="0">
      <alignment horizontal="right" vertical="center"/>
    </xf>
    <xf numFmtId="0" fontId="118" fillId="68" borderId="80" applyNumberFormat="0" applyAlignment="0" applyProtection="0">
      <alignment vertical="center"/>
    </xf>
    <xf numFmtId="4" fontId="97" fillId="82" borderId="90" applyNumberFormat="0" applyProtection="0">
      <alignment horizontal="right" vertical="center"/>
    </xf>
    <xf numFmtId="4" fontId="97" fillId="61" borderId="90" applyNumberFormat="0" applyProtection="0">
      <alignment horizontal="right" vertical="center"/>
    </xf>
    <xf numFmtId="4" fontId="97" fillId="65" borderId="90" applyNumberFormat="0" applyProtection="0">
      <alignment horizontal="right" vertical="center"/>
    </xf>
    <xf numFmtId="4" fontId="97" fillId="52" borderId="90" applyNumberFormat="0" applyProtection="0">
      <alignment horizontal="right" vertical="center"/>
    </xf>
    <xf numFmtId="4" fontId="97" fillId="48" borderId="90" applyNumberFormat="0" applyProtection="0">
      <alignment horizontal="right" vertical="center"/>
    </xf>
    <xf numFmtId="4" fontId="97" fillId="57" borderId="90" applyNumberFormat="0" applyProtection="0">
      <alignment horizontal="right" vertical="center"/>
    </xf>
    <xf numFmtId="4" fontId="97" fillId="46" borderId="90" applyNumberFormat="0" applyProtection="0">
      <alignment horizontal="right" vertical="center"/>
    </xf>
    <xf numFmtId="4" fontId="97" fillId="40" borderId="90" applyNumberFormat="0" applyProtection="0">
      <alignment horizontal="right" vertical="center"/>
    </xf>
    <xf numFmtId="4" fontId="97" fillId="79" borderId="104" applyNumberFormat="0" applyProtection="0">
      <alignment vertical="center"/>
    </xf>
    <xf numFmtId="0" fontId="95" fillId="78" borderId="90" applyNumberFormat="0" applyProtection="0">
      <alignment horizontal="left" vertical="top" indent="1"/>
    </xf>
    <xf numFmtId="4" fontId="95" fillId="78" borderId="90" applyNumberFormat="0" applyProtection="0">
      <alignment horizontal="left" vertical="center" indent="1"/>
    </xf>
    <xf numFmtId="4" fontId="96" fillId="78" borderId="90" applyNumberFormat="0" applyProtection="0">
      <alignment vertical="center"/>
    </xf>
    <xf numFmtId="4" fontId="95" fillId="78" borderId="90" applyNumberFormat="0" applyProtection="0">
      <alignment vertical="center"/>
    </xf>
    <xf numFmtId="0" fontId="33" fillId="84" borderId="104" applyNumberFormat="0" applyProtection="0">
      <alignment horizontal="left" vertical="center" indent="1"/>
    </xf>
    <xf numFmtId="0" fontId="33" fillId="84" borderId="104" applyNumberFormat="0" applyProtection="0">
      <alignment horizontal="left" vertical="center" indent="1"/>
    </xf>
    <xf numFmtId="0" fontId="33" fillId="45" borderId="104" applyNumberFormat="0" applyProtection="0">
      <alignment horizontal="left" vertical="top" indent="1"/>
    </xf>
    <xf numFmtId="0" fontId="33" fillId="45" borderId="104" applyNumberFormat="0" applyProtection="0">
      <alignment horizontal="left" vertical="top" indent="1"/>
    </xf>
    <xf numFmtId="0" fontId="33" fillId="45" borderId="104" applyNumberFormat="0" applyProtection="0">
      <alignment horizontal="left" vertical="center" indent="1"/>
    </xf>
    <xf numFmtId="0" fontId="33" fillId="45" borderId="104" applyNumberFormat="0" applyProtection="0">
      <alignment horizontal="left" vertical="center" indent="1"/>
    </xf>
    <xf numFmtId="0" fontId="33" fillId="81" borderId="104" applyNumberFormat="0" applyProtection="0">
      <alignment horizontal="left" vertical="top" indent="1"/>
    </xf>
    <xf numFmtId="0" fontId="33" fillId="81" borderId="104" applyNumberFormat="0" applyProtection="0">
      <alignment horizontal="left" vertical="top" indent="1"/>
    </xf>
    <xf numFmtId="0" fontId="33" fillId="81" borderId="104" applyNumberFormat="0" applyProtection="0">
      <alignment horizontal="left" vertical="center" indent="1"/>
    </xf>
    <xf numFmtId="0" fontId="33" fillId="81" borderId="104" applyNumberFormat="0" applyProtection="0">
      <alignment horizontal="left" vertical="center" indent="1"/>
    </xf>
    <xf numFmtId="0" fontId="7" fillId="79" borderId="81" applyNumberFormat="0" applyFont="0" applyAlignment="0" applyProtection="0">
      <alignment vertical="center"/>
    </xf>
    <xf numFmtId="0" fontId="33" fillId="85" borderId="104" applyNumberFormat="0" applyProtection="0">
      <alignment horizontal="left" vertical="top" indent="1"/>
    </xf>
    <xf numFmtId="0" fontId="33" fillId="85" borderId="104" applyNumberFormat="0" applyProtection="0">
      <alignment horizontal="left" vertical="top" indent="1"/>
    </xf>
    <xf numFmtId="0" fontId="33" fillId="85" borderId="104" applyNumberFormat="0" applyProtection="0">
      <alignment horizontal="left" vertical="center" indent="1"/>
    </xf>
    <xf numFmtId="0" fontId="33" fillId="85" borderId="104" applyNumberFormat="0" applyProtection="0">
      <alignment horizontal="left" vertical="center" indent="1"/>
    </xf>
    <xf numFmtId="0" fontId="93" fillId="68" borderId="89" applyNumberFormat="0" applyAlignment="0" applyProtection="0">
      <alignment vertical="center"/>
    </xf>
    <xf numFmtId="0" fontId="7" fillId="79" borderId="88" applyNumberFormat="0" applyFont="0" applyAlignment="0" applyProtection="0">
      <alignment vertical="center"/>
    </xf>
    <xf numFmtId="4" fontId="101" fillId="84" borderId="111" applyNumberFormat="0" applyProtection="0">
      <alignment horizontal="right" vertical="center"/>
    </xf>
    <xf numFmtId="4" fontId="97" fillId="81" borderId="104" applyNumberFormat="0" applyProtection="0">
      <alignment horizontal="right" vertical="center"/>
    </xf>
    <xf numFmtId="0" fontId="97" fillId="81" borderId="111" applyNumberFormat="0" applyProtection="0">
      <alignment horizontal="left" vertical="top" indent="1"/>
    </xf>
    <xf numFmtId="4" fontId="97" fillId="81" borderId="111" applyNumberFormat="0" applyProtection="0">
      <alignment horizontal="left" vertical="center" indent="1"/>
    </xf>
    <xf numFmtId="4" fontId="97" fillId="47" borderId="104" applyNumberFormat="0" applyProtection="0">
      <alignment horizontal="right" vertical="center"/>
    </xf>
    <xf numFmtId="4" fontId="97" fillId="82" borderId="104" applyNumberFormat="0" applyProtection="0">
      <alignment horizontal="right" vertical="center"/>
    </xf>
    <xf numFmtId="4" fontId="97" fillId="61" borderId="104" applyNumberFormat="0" applyProtection="0">
      <alignment horizontal="right" vertical="center"/>
    </xf>
    <xf numFmtId="4" fontId="97" fillId="65" borderId="104" applyNumberFormat="0" applyProtection="0">
      <alignment horizontal="right" vertical="center"/>
    </xf>
    <xf numFmtId="4" fontId="97" fillId="52" borderId="104" applyNumberFormat="0" applyProtection="0">
      <alignment horizontal="right" vertical="center"/>
    </xf>
    <xf numFmtId="0" fontId="118" fillId="68" borderId="94" applyNumberFormat="0" applyAlignment="0" applyProtection="0">
      <alignment vertical="center"/>
    </xf>
    <xf numFmtId="4" fontId="97" fillId="48" borderId="104" applyNumberFormat="0" applyProtection="0">
      <alignment horizontal="right" vertical="center"/>
    </xf>
    <xf numFmtId="4" fontId="97" fillId="57" borderId="104" applyNumberFormat="0" applyProtection="0">
      <alignment horizontal="right" vertical="center"/>
    </xf>
    <xf numFmtId="4" fontId="97" fillId="46" borderId="104" applyNumberFormat="0" applyProtection="0">
      <alignment horizontal="right" vertical="center"/>
    </xf>
    <xf numFmtId="4" fontId="97" fillId="40" borderId="104" applyNumberFormat="0" applyProtection="0">
      <alignment horizontal="right" vertical="center"/>
    </xf>
    <xf numFmtId="4" fontId="99" fillId="84" borderId="111" applyNumberFormat="0" applyProtection="0">
      <alignment horizontal="right" vertical="center"/>
    </xf>
    <xf numFmtId="0" fontId="95" fillId="78" borderId="104" applyNumberFormat="0" applyProtection="0">
      <alignment horizontal="left" vertical="top" indent="1"/>
    </xf>
    <xf numFmtId="4" fontId="95" fillId="78" borderId="104" applyNumberFormat="0" applyProtection="0">
      <alignment horizontal="left" vertical="center" indent="1"/>
    </xf>
    <xf numFmtId="4" fontId="95" fillId="78" borderId="104" applyNumberFormat="0" applyProtection="0">
      <alignment vertical="center"/>
    </xf>
    <xf numFmtId="4" fontId="97" fillId="84" borderId="111" applyNumberFormat="0" applyProtection="0">
      <alignment horizontal="right" vertical="center"/>
    </xf>
    <xf numFmtId="0" fontId="97" fillId="79" borderId="111" applyNumberFormat="0" applyProtection="0">
      <alignment horizontal="left" vertical="top" indent="1"/>
    </xf>
    <xf numFmtId="4" fontId="97" fillId="79" borderId="111" applyNumberFormat="0" applyProtection="0">
      <alignment horizontal="left" vertical="center" indent="1"/>
    </xf>
    <xf numFmtId="4" fontId="99" fillId="79" borderId="111" applyNumberFormat="0" applyProtection="0">
      <alignment vertical="center"/>
    </xf>
    <xf numFmtId="4" fontId="97" fillId="79" borderId="111" applyNumberFormat="0" applyProtection="0">
      <alignment vertical="center"/>
    </xf>
    <xf numFmtId="0" fontId="33" fillId="84" borderId="111" applyNumberFormat="0" applyProtection="0">
      <alignment horizontal="left" vertical="top" indent="1"/>
    </xf>
    <xf numFmtId="0" fontId="33" fillId="84" borderId="111" applyNumberFormat="0" applyProtection="0">
      <alignment horizontal="left" vertical="top" indent="1"/>
    </xf>
    <xf numFmtId="0" fontId="33" fillId="84" borderId="111" applyNumberFormat="0" applyProtection="0">
      <alignment horizontal="left" vertical="center" indent="1"/>
    </xf>
    <xf numFmtId="0" fontId="33" fillId="84" borderId="111" applyNumberFormat="0" applyProtection="0">
      <alignment horizontal="left" vertical="center" indent="1"/>
    </xf>
    <xf numFmtId="0" fontId="33" fillId="45" borderId="111" applyNumberFormat="0" applyProtection="0">
      <alignment horizontal="left" vertical="top" indent="1"/>
    </xf>
    <xf numFmtId="0" fontId="33" fillId="45" borderId="111" applyNumberFormat="0" applyProtection="0">
      <alignment horizontal="left" vertical="top" indent="1"/>
    </xf>
    <xf numFmtId="0" fontId="33" fillId="45" borderId="111" applyNumberFormat="0" applyProtection="0">
      <alignment horizontal="left" vertical="center" indent="1"/>
    </xf>
    <xf numFmtId="0" fontId="7" fillId="79" borderId="95" applyNumberFormat="0" applyFont="0" applyAlignment="0" applyProtection="0">
      <alignment vertical="center"/>
    </xf>
    <xf numFmtId="0" fontId="33" fillId="45" borderId="111" applyNumberFormat="0" applyProtection="0">
      <alignment horizontal="left" vertical="center" indent="1"/>
    </xf>
    <xf numFmtId="0" fontId="68" fillId="0" borderId="84" applyNumberFormat="0" applyFill="0" applyAlignment="0" applyProtection="0">
      <alignment vertical="center"/>
    </xf>
    <xf numFmtId="0" fontId="93" fillId="68" borderId="103" applyNumberFormat="0" applyAlignment="0" applyProtection="0">
      <alignment vertical="center"/>
    </xf>
    <xf numFmtId="0" fontId="33" fillId="81" borderId="111" applyNumberFormat="0" applyProtection="0">
      <alignment horizontal="left" vertical="top" indent="1"/>
    </xf>
    <xf numFmtId="0" fontId="33" fillId="81" borderId="111" applyNumberFormat="0" applyProtection="0">
      <alignment horizontal="left" vertical="top" indent="1"/>
    </xf>
    <xf numFmtId="0" fontId="142" fillId="44" borderId="80" applyNumberFormat="0" applyAlignment="0" applyProtection="0">
      <alignment vertical="center"/>
    </xf>
    <xf numFmtId="0" fontId="7" fillId="79" borderId="102" applyNumberFormat="0" applyFont="0" applyAlignment="0" applyProtection="0">
      <alignment vertical="center"/>
    </xf>
    <xf numFmtId="0" fontId="33" fillId="81" borderId="111" applyNumberFormat="0" applyProtection="0">
      <alignment horizontal="left" vertical="center" indent="1"/>
    </xf>
    <xf numFmtId="0" fontId="33" fillId="81" borderId="111" applyNumberFormat="0" applyProtection="0">
      <alignment horizontal="left" vertical="center" indent="1"/>
    </xf>
    <xf numFmtId="0" fontId="33" fillId="85" borderId="111" applyNumberFormat="0" applyProtection="0">
      <alignment horizontal="left" vertical="top" indent="1"/>
    </xf>
    <xf numFmtId="0" fontId="33" fillId="85" borderId="111" applyNumberFormat="0" applyProtection="0">
      <alignment horizontal="left" vertical="top" indent="1"/>
    </xf>
    <xf numFmtId="0" fontId="33" fillId="85" borderId="111" applyNumberFormat="0" applyProtection="0">
      <alignment horizontal="left" vertical="center" indent="1"/>
    </xf>
    <xf numFmtId="0" fontId="33" fillId="85" borderId="111" applyNumberFormat="0" applyProtection="0">
      <alignment horizontal="left" vertical="center" indent="1"/>
    </xf>
    <xf numFmtId="4" fontId="97" fillId="81" borderId="111" applyNumberFormat="0" applyProtection="0">
      <alignment horizontal="right" vertical="center"/>
    </xf>
    <xf numFmtId="4" fontId="97" fillId="47" borderId="111" applyNumberFormat="0" applyProtection="0">
      <alignment horizontal="right" vertical="center"/>
    </xf>
    <xf numFmtId="4" fontId="97" fillId="61" borderId="111" applyNumberFormat="0" applyProtection="0">
      <alignment horizontal="right" vertical="center"/>
    </xf>
    <xf numFmtId="4" fontId="97" fillId="65" borderId="111" applyNumberFormat="0" applyProtection="0">
      <alignment horizontal="right" vertical="center"/>
    </xf>
    <xf numFmtId="4" fontId="97" fillId="48" borderId="111" applyNumberFormat="0" applyProtection="0">
      <alignment horizontal="right" vertical="center"/>
    </xf>
    <xf numFmtId="4" fontId="97" fillId="57" borderId="111" applyNumberFormat="0" applyProtection="0">
      <alignment horizontal="right" vertical="center"/>
    </xf>
    <xf numFmtId="4" fontId="97" fillId="46" borderId="111" applyNumberFormat="0" applyProtection="0">
      <alignment horizontal="right" vertical="center"/>
    </xf>
    <xf numFmtId="4" fontId="97" fillId="40" borderId="111" applyNumberFormat="0" applyProtection="0">
      <alignment horizontal="right" vertical="center"/>
    </xf>
    <xf numFmtId="4" fontId="95" fillId="78" borderId="111" applyNumberFormat="0" applyProtection="0">
      <alignment horizontal="left" vertical="center" indent="1"/>
    </xf>
    <xf numFmtId="0" fontId="81" fillId="44" borderId="87" applyNumberFormat="0" applyAlignment="0" applyProtection="0">
      <alignment vertical="center"/>
    </xf>
    <xf numFmtId="4" fontId="96" fillId="78" borderId="111" applyNumberFormat="0" applyProtection="0">
      <alignment vertical="center"/>
    </xf>
    <xf numFmtId="4" fontId="95" fillId="78" borderId="111" applyNumberFormat="0" applyProtection="0">
      <alignment vertical="center"/>
    </xf>
    <xf numFmtId="0" fontId="160" fillId="68" borderId="82" applyNumberFormat="0" applyAlignment="0" applyProtection="0">
      <alignment vertical="center"/>
    </xf>
    <xf numFmtId="0" fontId="68" fillId="0" borderId="98" applyNumberFormat="0" applyFill="0" applyAlignment="0" applyProtection="0">
      <alignment vertical="center"/>
    </xf>
    <xf numFmtId="0" fontId="93" fillId="68" borderId="110" applyNumberFormat="0" applyAlignment="0" applyProtection="0">
      <alignment vertical="center"/>
    </xf>
    <xf numFmtId="0" fontId="142" fillId="44" borderId="94" applyNumberFormat="0" applyAlignment="0" applyProtection="0">
      <alignment vertical="center"/>
    </xf>
    <xf numFmtId="0" fontId="7" fillId="79" borderId="109" applyNumberFormat="0" applyFont="0" applyAlignment="0" applyProtection="0">
      <alignment vertical="center"/>
    </xf>
    <xf numFmtId="0" fontId="81" fillId="44" borderId="94" applyNumberFormat="0" applyAlignment="0" applyProtection="0">
      <alignment vertical="center"/>
    </xf>
    <xf numFmtId="0" fontId="160" fillId="68" borderId="96" applyNumberFormat="0" applyAlignment="0" applyProtection="0">
      <alignment vertical="center"/>
    </xf>
    <xf numFmtId="0" fontId="60" fillId="68" borderId="87" applyNumberFormat="0" applyAlignment="0" applyProtection="0">
      <alignment vertical="center"/>
    </xf>
    <xf numFmtId="0" fontId="81" fillId="44" borderId="108" applyNumberFormat="0" applyAlignment="0" applyProtection="0">
      <alignment vertical="center"/>
    </xf>
    <xf numFmtId="0" fontId="60" fillId="68" borderId="101" applyNumberFormat="0" applyAlignment="0" applyProtection="0">
      <alignment vertical="center"/>
    </xf>
    <xf numFmtId="0" fontId="60" fillId="68" borderId="108" applyNumberFormat="0" applyAlignment="0" applyProtection="0">
      <alignment vertical="center"/>
    </xf>
    <xf numFmtId="4" fontId="96" fillId="78" borderId="104" applyNumberFormat="0" applyProtection="0">
      <alignment vertical="center"/>
    </xf>
    <xf numFmtId="0" fontId="74" fillId="0" borderId="86">
      <alignment horizontal="left" vertical="center"/>
    </xf>
    <xf numFmtId="0" fontId="74" fillId="0" borderId="86">
      <alignment horizontal="left" vertical="center"/>
    </xf>
    <xf numFmtId="196" fontId="33" fillId="75" borderId="85"/>
    <xf numFmtId="10" fontId="34" fillId="2" borderId="85" applyNumberFormat="0" applyBorder="0" applyAlignment="0" applyProtection="0"/>
    <xf numFmtId="10" fontId="34" fillId="70" borderId="85" applyNumberFormat="0" applyBorder="0" applyAlignment="0" applyProtection="0"/>
    <xf numFmtId="0" fontId="33" fillId="86" borderId="85" applyNumberFormat="0">
      <protection locked="0"/>
    </xf>
    <xf numFmtId="0" fontId="33" fillId="86" borderId="85" applyNumberFormat="0">
      <protection locked="0"/>
    </xf>
    <xf numFmtId="0" fontId="81" fillId="44" borderId="108" applyNumberFormat="0" applyAlignment="0" applyProtection="0">
      <alignment vertical="center"/>
    </xf>
    <xf numFmtId="0" fontId="81" fillId="44" borderId="101" applyNumberFormat="0" applyAlignment="0" applyProtection="0">
      <alignment vertical="center"/>
    </xf>
    <xf numFmtId="0" fontId="160" fillId="68" borderId="110" applyNumberFormat="0" applyAlignment="0" applyProtection="0">
      <alignment vertical="center"/>
    </xf>
    <xf numFmtId="0" fontId="74" fillId="0" borderId="93">
      <alignment horizontal="left" vertical="center"/>
    </xf>
    <xf numFmtId="0" fontId="74" fillId="0" borderId="93">
      <alignment horizontal="left" vertical="center"/>
    </xf>
    <xf numFmtId="196" fontId="33" fillId="75" borderId="92"/>
    <xf numFmtId="10" fontId="34" fillId="2" borderId="92" applyNumberFormat="0" applyBorder="0" applyAlignment="0" applyProtection="0"/>
    <xf numFmtId="10" fontId="34" fillId="70" borderId="92" applyNumberFormat="0" applyBorder="0" applyAlignment="0" applyProtection="0"/>
    <xf numFmtId="0" fontId="33" fillId="86" borderId="92" applyNumberFormat="0">
      <protection locked="0"/>
    </xf>
    <xf numFmtId="0" fontId="33" fillId="86" borderId="92" applyNumberFormat="0">
      <protection locked="0"/>
    </xf>
    <xf numFmtId="4" fontId="97" fillId="82" borderId="111" applyNumberFormat="0" applyProtection="0">
      <alignment horizontal="right" vertical="center"/>
    </xf>
    <xf numFmtId="4" fontId="97" fillId="52" borderId="111" applyNumberFormat="0" applyProtection="0">
      <alignment horizontal="right" vertical="center"/>
    </xf>
    <xf numFmtId="0" fontId="81" fillId="44" borderId="87" applyNumberFormat="0" applyAlignment="0" applyProtection="0">
      <alignment vertical="center"/>
    </xf>
    <xf numFmtId="0" fontId="95" fillId="78" borderId="111" applyNumberFormat="0" applyProtection="0">
      <alignment horizontal="left" vertical="top" indent="1"/>
    </xf>
    <xf numFmtId="0" fontId="74" fillId="0" borderId="100">
      <alignment horizontal="left" vertical="center"/>
    </xf>
    <xf numFmtId="0" fontId="74" fillId="0" borderId="100">
      <alignment horizontal="left" vertical="center"/>
    </xf>
    <xf numFmtId="196" fontId="33" fillId="75" borderId="99"/>
    <xf numFmtId="10" fontId="34" fillId="2" borderId="99" applyNumberFormat="0" applyBorder="0" applyAlignment="0" applyProtection="0"/>
    <xf numFmtId="10" fontId="34" fillId="70" borderId="99" applyNumberFormat="0" applyBorder="0" applyAlignment="0" applyProtection="0"/>
    <xf numFmtId="0" fontId="33" fillId="86" borderId="99" applyNumberFormat="0">
      <protection locked="0"/>
    </xf>
    <xf numFmtId="0" fontId="33" fillId="86" borderId="99" applyNumberFormat="0">
      <protection locked="0"/>
    </xf>
    <xf numFmtId="0" fontId="74" fillId="0" borderId="114">
      <alignment horizontal="left" vertical="center"/>
    </xf>
    <xf numFmtId="0" fontId="74" fillId="0" borderId="114">
      <alignment horizontal="left" vertical="center"/>
    </xf>
    <xf numFmtId="196" fontId="33" fillId="75" borderId="113"/>
    <xf numFmtId="196" fontId="33" fillId="75" borderId="106"/>
    <xf numFmtId="10" fontId="34" fillId="2" borderId="106" applyNumberFormat="0" applyBorder="0" applyAlignment="0" applyProtection="0"/>
    <xf numFmtId="10" fontId="34" fillId="70" borderId="106" applyNumberFormat="0" applyBorder="0" applyAlignment="0" applyProtection="0"/>
    <xf numFmtId="0" fontId="33" fillId="86" borderId="106" applyNumberFormat="0">
      <protection locked="0"/>
    </xf>
    <xf numFmtId="0" fontId="81" fillId="44" borderId="101" applyNumberFormat="0" applyAlignment="0" applyProtection="0">
      <alignment vertical="center"/>
    </xf>
    <xf numFmtId="0" fontId="81" fillId="44" borderId="80" applyNumberFormat="0" applyAlignment="0" applyProtection="0">
      <alignment vertical="center"/>
    </xf>
    <xf numFmtId="0" fontId="33" fillId="84" borderId="104" applyNumberFormat="0" applyProtection="0">
      <alignment horizontal="left" vertical="top" indent="1"/>
    </xf>
    <xf numFmtId="0" fontId="33" fillId="84" borderId="104" applyNumberFormat="0" applyProtection="0">
      <alignment horizontal="left" vertical="top" indent="1"/>
    </xf>
    <xf numFmtId="0" fontId="33" fillId="86" borderId="106" applyNumberFormat="0">
      <protection locked="0"/>
    </xf>
    <xf numFmtId="10" fontId="34" fillId="2" borderId="113" applyNumberFormat="0" applyBorder="0" applyAlignment="0" applyProtection="0"/>
    <xf numFmtId="10" fontId="34" fillId="70" borderId="113" applyNumberFormat="0" applyBorder="0" applyAlignment="0" applyProtection="0"/>
    <xf numFmtId="0" fontId="33" fillId="86" borderId="113" applyNumberFormat="0">
      <protection locked="0"/>
    </xf>
    <xf numFmtId="0" fontId="33" fillId="86" borderId="113" applyNumberFormat="0"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0" fillId="68" borderId="115" applyNumberFormat="0" applyAlignment="0" applyProtection="0">
      <alignment vertical="center"/>
    </xf>
    <xf numFmtId="0" fontId="81" fillId="44" borderId="115" applyNumberFormat="0" applyAlignment="0" applyProtection="0">
      <alignment vertical="center"/>
    </xf>
    <xf numFmtId="0" fontId="7" fillId="79" borderId="116" applyNumberFormat="0" applyFont="0" applyAlignment="0" applyProtection="0">
      <alignment vertical="center"/>
    </xf>
    <xf numFmtId="0" fontId="93" fillId="68" borderId="117" applyNumberFormat="0" applyAlignment="0" applyProtection="0">
      <alignment vertical="center"/>
    </xf>
    <xf numFmtId="4" fontId="95" fillId="78" borderId="118" applyNumberFormat="0" applyProtection="0">
      <alignment vertical="center"/>
    </xf>
    <xf numFmtId="4" fontId="96" fillId="78" borderId="118" applyNumberFormat="0" applyProtection="0">
      <alignment vertical="center"/>
    </xf>
    <xf numFmtId="4" fontId="95" fillId="78" borderId="118" applyNumberFormat="0" applyProtection="0">
      <alignment horizontal="left" vertical="center" indent="1"/>
    </xf>
    <xf numFmtId="0" fontId="95" fillId="78" borderId="118" applyNumberFormat="0" applyProtection="0">
      <alignment horizontal="left" vertical="top" indent="1"/>
    </xf>
    <xf numFmtId="4" fontId="97" fillId="40" borderId="118" applyNumberFormat="0" applyProtection="0">
      <alignment horizontal="right" vertical="center"/>
    </xf>
    <xf numFmtId="4" fontId="97" fillId="46" borderId="118" applyNumberFormat="0" applyProtection="0">
      <alignment horizontal="right" vertical="center"/>
    </xf>
    <xf numFmtId="4" fontId="97" fillId="57" borderId="118" applyNumberFormat="0" applyProtection="0">
      <alignment horizontal="right" vertical="center"/>
    </xf>
    <xf numFmtId="4" fontId="97" fillId="48" borderId="118" applyNumberFormat="0" applyProtection="0">
      <alignment horizontal="right" vertical="center"/>
    </xf>
    <xf numFmtId="4" fontId="97" fillId="52" borderId="118" applyNumberFormat="0" applyProtection="0">
      <alignment horizontal="right" vertical="center"/>
    </xf>
    <xf numFmtId="4" fontId="97" fillId="65" borderId="118" applyNumberFormat="0" applyProtection="0">
      <alignment horizontal="right" vertical="center"/>
    </xf>
    <xf numFmtId="4" fontId="97" fillId="61" borderId="118" applyNumberFormat="0" applyProtection="0">
      <alignment horizontal="right" vertical="center"/>
    </xf>
    <xf numFmtId="4" fontId="97" fillId="82" borderId="118" applyNumberFormat="0" applyProtection="0">
      <alignment horizontal="right" vertical="center"/>
    </xf>
    <xf numFmtId="4" fontId="97" fillId="47" borderId="118" applyNumberFormat="0" applyProtection="0">
      <alignment horizontal="right" vertical="center"/>
    </xf>
    <xf numFmtId="4" fontId="97" fillId="81" borderId="118" applyNumberFormat="0" applyProtection="0">
      <alignment horizontal="right" vertical="center"/>
    </xf>
    <xf numFmtId="0" fontId="33" fillId="85" borderId="118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3" fillId="85" borderId="118" applyNumberFormat="0" applyProtection="0">
      <alignment horizontal="left" vertical="top" indent="1"/>
    </xf>
    <xf numFmtId="0" fontId="33" fillId="85" borderId="118" applyNumberFormat="0" applyProtection="0">
      <alignment horizontal="left" vertical="top" indent="1"/>
    </xf>
    <xf numFmtId="0" fontId="33" fillId="81" borderId="118" applyNumberFormat="0" applyProtection="0">
      <alignment horizontal="left" vertical="center" indent="1"/>
    </xf>
    <xf numFmtId="0" fontId="33" fillId="81" borderId="118" applyNumberFormat="0" applyProtection="0">
      <alignment horizontal="left" vertical="center" indent="1"/>
    </xf>
    <xf numFmtId="0" fontId="33" fillId="81" borderId="118" applyNumberFormat="0" applyProtection="0">
      <alignment horizontal="left" vertical="top" indent="1"/>
    </xf>
    <xf numFmtId="0" fontId="33" fillId="81" borderId="118" applyNumberFormat="0" applyProtection="0">
      <alignment horizontal="left" vertical="top" indent="1"/>
    </xf>
    <xf numFmtId="0" fontId="33" fillId="45" borderId="118" applyNumberFormat="0" applyProtection="0">
      <alignment horizontal="left" vertical="center" indent="1"/>
    </xf>
    <xf numFmtId="0" fontId="33" fillId="45" borderId="118" applyNumberFormat="0" applyProtection="0">
      <alignment horizontal="left" vertical="center" indent="1"/>
    </xf>
    <xf numFmtId="0" fontId="33" fillId="45" borderId="118" applyNumberFormat="0" applyProtection="0">
      <alignment horizontal="left" vertical="top" indent="1"/>
    </xf>
    <xf numFmtId="0" fontId="33" fillId="45" borderId="118" applyNumberFormat="0" applyProtection="0">
      <alignment horizontal="left" vertical="top" indent="1"/>
    </xf>
    <xf numFmtId="0" fontId="33" fillId="84" borderId="118" applyNumberFormat="0" applyProtection="0">
      <alignment horizontal="left" vertical="center" indent="1"/>
    </xf>
    <xf numFmtId="0" fontId="33" fillId="84" borderId="118" applyNumberFormat="0" applyProtection="0">
      <alignment horizontal="left" vertical="center" indent="1"/>
    </xf>
    <xf numFmtId="0" fontId="33" fillId="84" borderId="118" applyNumberFormat="0" applyProtection="0">
      <alignment horizontal="left" vertical="top" indent="1"/>
    </xf>
    <xf numFmtId="0" fontId="33" fillId="84" borderId="118" applyNumberFormat="0" applyProtection="0">
      <alignment horizontal="left" vertical="top" indent="1"/>
    </xf>
    <xf numFmtId="4" fontId="97" fillId="79" borderId="118" applyNumberFormat="0" applyProtection="0">
      <alignment vertical="center"/>
    </xf>
    <xf numFmtId="4" fontId="99" fillId="79" borderId="118" applyNumberFormat="0" applyProtection="0">
      <alignment vertical="center"/>
    </xf>
    <xf numFmtId="4" fontId="97" fillId="79" borderId="118" applyNumberFormat="0" applyProtection="0">
      <alignment horizontal="left" vertical="center" indent="1"/>
    </xf>
    <xf numFmtId="0" fontId="97" fillId="79" borderId="118" applyNumberFormat="0" applyProtection="0">
      <alignment horizontal="left" vertical="top" indent="1"/>
    </xf>
    <xf numFmtId="4" fontId="97" fillId="84" borderId="118" applyNumberFormat="0" applyProtection="0">
      <alignment horizontal="right" vertical="center"/>
    </xf>
    <xf numFmtId="4" fontId="99" fillId="84" borderId="118" applyNumberFormat="0" applyProtection="0">
      <alignment horizontal="right" vertical="center"/>
    </xf>
    <xf numFmtId="4" fontId="97" fillId="81" borderId="118" applyNumberFormat="0" applyProtection="0">
      <alignment horizontal="left" vertical="center" indent="1"/>
    </xf>
    <xf numFmtId="0" fontId="97" fillId="81" borderId="118" applyNumberFormat="0" applyProtection="0">
      <alignment horizontal="left" vertical="top" indent="1"/>
    </xf>
    <xf numFmtId="4" fontId="101" fillId="84" borderId="118" applyNumberFormat="0" applyProtection="0">
      <alignment horizontal="right" vertical="center"/>
    </xf>
    <xf numFmtId="0" fontId="108" fillId="0" borderId="119" applyNumberFormat="0" applyFill="0" applyAlignment="0" applyProtection="0">
      <alignment vertical="center"/>
    </xf>
    <xf numFmtId="0" fontId="118" fillId="68" borderId="115" applyNumberFormat="0" applyAlignment="0" applyProtection="0">
      <alignment vertical="center"/>
    </xf>
    <xf numFmtId="0" fontId="5" fillId="13" borderId="53" applyNumberFormat="0" applyFont="0" applyAlignment="0" applyProtection="0">
      <alignment vertical="center"/>
    </xf>
    <xf numFmtId="0" fontId="5" fillId="13" borderId="53" applyNumberFormat="0" applyFont="0" applyAlignment="0" applyProtection="0">
      <alignment vertical="center"/>
    </xf>
    <xf numFmtId="0" fontId="5" fillId="13" borderId="53" applyNumberFormat="0" applyFont="0" applyAlignment="0" applyProtection="0">
      <alignment vertical="center"/>
    </xf>
    <xf numFmtId="0" fontId="5" fillId="13" borderId="53" applyNumberFormat="0" applyFont="0" applyAlignment="0" applyProtection="0">
      <alignment vertical="center"/>
    </xf>
    <xf numFmtId="0" fontId="5" fillId="13" borderId="53" applyNumberFormat="0" applyFont="0" applyAlignment="0" applyProtection="0">
      <alignment vertical="center"/>
    </xf>
    <xf numFmtId="0" fontId="5" fillId="13" borderId="53" applyNumberFormat="0" applyFont="0" applyAlignment="0" applyProtection="0">
      <alignment vertical="center"/>
    </xf>
    <xf numFmtId="0" fontId="5" fillId="13" borderId="53" applyNumberFormat="0" applyFont="0" applyAlignment="0" applyProtection="0">
      <alignment vertical="center"/>
    </xf>
    <xf numFmtId="0" fontId="5" fillId="13" borderId="53" applyNumberFormat="0" applyFont="0" applyAlignment="0" applyProtection="0">
      <alignment vertical="center"/>
    </xf>
    <xf numFmtId="0" fontId="7" fillId="79" borderId="116" applyNumberFormat="0" applyFont="0" applyAlignment="0" applyProtection="0">
      <alignment vertical="center"/>
    </xf>
    <xf numFmtId="9" fontId="5" fillId="0" borderId="0" applyFont="0" applyFill="0" applyBorder="0" applyAlignment="0" applyProtection="0"/>
    <xf numFmtId="0" fontId="68" fillId="0" borderId="119" applyNumberFormat="0" applyFill="0" applyAlignment="0" applyProtection="0">
      <alignment vertical="center"/>
    </xf>
    <xf numFmtId="0" fontId="142" fillId="44" borderId="115" applyNumberFormat="0" applyAlignment="0" applyProtection="0">
      <alignment vertical="center"/>
    </xf>
    <xf numFmtId="0" fontId="160" fillId="68" borderId="117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60" fillId="68" borderId="123" applyNumberFormat="0" applyAlignment="0" applyProtection="0">
      <alignment vertical="center"/>
    </xf>
    <xf numFmtId="0" fontId="62" fillId="69" borderId="65" applyNumberFormat="0" applyAlignment="0" applyProtection="0">
      <alignment vertical="center"/>
    </xf>
    <xf numFmtId="0" fontId="74" fillId="0" borderId="122">
      <alignment horizontal="left" vertical="center"/>
    </xf>
    <xf numFmtId="0" fontId="74" fillId="0" borderId="122">
      <alignment horizontal="left" vertical="center"/>
    </xf>
    <xf numFmtId="0" fontId="81" fillId="44" borderId="123" applyNumberFormat="0" applyAlignment="0" applyProtection="0">
      <alignment vertical="center"/>
    </xf>
    <xf numFmtId="196" fontId="33" fillId="75" borderId="120"/>
    <xf numFmtId="10" fontId="34" fillId="2" borderId="120" applyNumberFormat="0" applyBorder="0" applyAlignment="0" applyProtection="0"/>
    <xf numFmtId="10" fontId="34" fillId="70" borderId="120" applyNumberFormat="0" applyBorder="0" applyAlignment="0" applyProtection="0"/>
    <xf numFmtId="0" fontId="7" fillId="79" borderId="124" applyNumberFormat="0" applyFont="0" applyAlignment="0" applyProtection="0">
      <alignment vertical="center"/>
    </xf>
    <xf numFmtId="0" fontId="93" fillId="68" borderId="125" applyNumberFormat="0" applyAlignment="0" applyProtection="0">
      <alignment vertical="center"/>
    </xf>
    <xf numFmtId="4" fontId="95" fillId="78" borderId="126" applyNumberFormat="0" applyProtection="0">
      <alignment vertical="center"/>
    </xf>
    <xf numFmtId="4" fontId="96" fillId="78" borderId="126" applyNumberFormat="0" applyProtection="0">
      <alignment vertical="center"/>
    </xf>
    <xf numFmtId="4" fontId="95" fillId="78" borderId="126" applyNumberFormat="0" applyProtection="0">
      <alignment horizontal="left" vertical="center" indent="1"/>
    </xf>
    <xf numFmtId="0" fontId="95" fillId="78" borderId="126" applyNumberFormat="0" applyProtection="0">
      <alignment horizontal="left" vertical="top" indent="1"/>
    </xf>
    <xf numFmtId="4" fontId="97" fillId="40" borderId="126" applyNumberFormat="0" applyProtection="0">
      <alignment horizontal="right" vertical="center"/>
    </xf>
    <xf numFmtId="4" fontId="97" fillId="46" borderId="126" applyNumberFormat="0" applyProtection="0">
      <alignment horizontal="right" vertical="center"/>
    </xf>
    <xf numFmtId="4" fontId="97" fillId="57" borderId="126" applyNumberFormat="0" applyProtection="0">
      <alignment horizontal="right" vertical="center"/>
    </xf>
    <xf numFmtId="4" fontId="97" fillId="48" borderId="126" applyNumberFormat="0" applyProtection="0">
      <alignment horizontal="right" vertical="center"/>
    </xf>
    <xf numFmtId="4" fontId="97" fillId="52" borderId="126" applyNumberFormat="0" applyProtection="0">
      <alignment horizontal="right" vertical="center"/>
    </xf>
    <xf numFmtId="4" fontId="97" fillId="65" borderId="126" applyNumberFormat="0" applyProtection="0">
      <alignment horizontal="right" vertical="center"/>
    </xf>
    <xf numFmtId="4" fontId="97" fillId="61" borderId="126" applyNumberFormat="0" applyProtection="0">
      <alignment horizontal="right" vertical="center"/>
    </xf>
    <xf numFmtId="4" fontId="97" fillId="82" borderId="126" applyNumberFormat="0" applyProtection="0">
      <alignment horizontal="right" vertical="center"/>
    </xf>
    <xf numFmtId="4" fontId="97" fillId="47" borderId="126" applyNumberFormat="0" applyProtection="0">
      <alignment horizontal="right" vertical="center"/>
    </xf>
    <xf numFmtId="4" fontId="97" fillId="81" borderId="126" applyNumberFormat="0" applyProtection="0">
      <alignment horizontal="right" vertical="center"/>
    </xf>
    <xf numFmtId="0" fontId="33" fillId="85" borderId="126" applyNumberFormat="0" applyProtection="0">
      <alignment horizontal="left" vertical="center" indent="1"/>
    </xf>
    <xf numFmtId="0" fontId="33" fillId="85" borderId="126" applyNumberFormat="0" applyProtection="0">
      <alignment horizontal="left" vertical="center" indent="1"/>
    </xf>
    <xf numFmtId="0" fontId="33" fillId="85" borderId="126" applyNumberFormat="0" applyProtection="0">
      <alignment horizontal="left" vertical="top" indent="1"/>
    </xf>
    <xf numFmtId="0" fontId="33" fillId="85" borderId="126" applyNumberFormat="0" applyProtection="0">
      <alignment horizontal="left" vertical="top" indent="1"/>
    </xf>
    <xf numFmtId="0" fontId="33" fillId="81" borderId="126" applyNumberFormat="0" applyProtection="0">
      <alignment horizontal="left" vertical="center" indent="1"/>
    </xf>
    <xf numFmtId="0" fontId="33" fillId="81" borderId="126" applyNumberFormat="0" applyProtection="0">
      <alignment horizontal="left" vertical="center" indent="1"/>
    </xf>
    <xf numFmtId="0" fontId="33" fillId="81" borderId="126" applyNumberFormat="0" applyProtection="0">
      <alignment horizontal="left" vertical="top" indent="1"/>
    </xf>
    <xf numFmtId="0" fontId="33" fillId="81" borderId="126" applyNumberFormat="0" applyProtection="0">
      <alignment horizontal="left" vertical="top" indent="1"/>
    </xf>
    <xf numFmtId="0" fontId="33" fillId="45" borderId="126" applyNumberFormat="0" applyProtection="0">
      <alignment horizontal="left" vertical="center" indent="1"/>
    </xf>
    <xf numFmtId="0" fontId="33" fillId="45" borderId="126" applyNumberFormat="0" applyProtection="0">
      <alignment horizontal="left" vertical="center" indent="1"/>
    </xf>
    <xf numFmtId="0" fontId="33" fillId="45" borderId="126" applyNumberFormat="0" applyProtection="0">
      <alignment horizontal="left" vertical="top" indent="1"/>
    </xf>
    <xf numFmtId="0" fontId="33" fillId="45" borderId="126" applyNumberFormat="0" applyProtection="0">
      <alignment horizontal="left" vertical="top" indent="1"/>
    </xf>
    <xf numFmtId="0" fontId="33" fillId="84" borderId="126" applyNumberFormat="0" applyProtection="0">
      <alignment horizontal="left" vertical="center" indent="1"/>
    </xf>
    <xf numFmtId="0" fontId="33" fillId="84" borderId="126" applyNumberFormat="0" applyProtection="0">
      <alignment horizontal="left" vertical="center" indent="1"/>
    </xf>
    <xf numFmtId="0" fontId="33" fillId="84" borderId="126" applyNumberFormat="0" applyProtection="0">
      <alignment horizontal="left" vertical="top" indent="1"/>
    </xf>
    <xf numFmtId="0" fontId="33" fillId="84" borderId="126" applyNumberFormat="0" applyProtection="0">
      <alignment horizontal="left" vertical="top" indent="1"/>
    </xf>
    <xf numFmtId="0" fontId="33" fillId="86" borderId="120" applyNumberFormat="0">
      <protection locked="0"/>
    </xf>
    <xf numFmtId="0" fontId="33" fillId="86" borderId="120" applyNumberFormat="0">
      <protection locked="0"/>
    </xf>
    <xf numFmtId="4" fontId="97" fillId="79" borderId="126" applyNumberFormat="0" applyProtection="0">
      <alignment vertical="center"/>
    </xf>
    <xf numFmtId="4" fontId="99" fillId="79" borderId="126" applyNumberFormat="0" applyProtection="0">
      <alignment vertical="center"/>
    </xf>
    <xf numFmtId="4" fontId="97" fillId="79" borderId="126" applyNumberFormat="0" applyProtection="0">
      <alignment horizontal="left" vertical="center" indent="1"/>
    </xf>
    <xf numFmtId="0" fontId="97" fillId="79" borderId="126" applyNumberFormat="0" applyProtection="0">
      <alignment horizontal="left" vertical="top" indent="1"/>
    </xf>
    <xf numFmtId="4" fontId="97" fillId="84" borderId="126" applyNumberFormat="0" applyProtection="0">
      <alignment horizontal="right" vertical="center"/>
    </xf>
    <xf numFmtId="4" fontId="99" fillId="84" borderId="126" applyNumberFormat="0" applyProtection="0">
      <alignment horizontal="right" vertical="center"/>
    </xf>
    <xf numFmtId="4" fontId="97" fillId="81" borderId="126" applyNumberFormat="0" applyProtection="0">
      <alignment horizontal="left" vertical="center" indent="1"/>
    </xf>
    <xf numFmtId="0" fontId="97" fillId="81" borderId="126" applyNumberFormat="0" applyProtection="0">
      <alignment horizontal="left" vertical="top" indent="1"/>
    </xf>
    <xf numFmtId="4" fontId="101" fillId="84" borderId="126" applyNumberFormat="0" applyProtection="0">
      <alignment horizontal="right" vertical="center"/>
    </xf>
    <xf numFmtId="0" fontId="108" fillId="0" borderId="127" applyNumberFormat="0" applyFill="0" applyAlignment="0" applyProtection="0">
      <alignment vertical="center"/>
    </xf>
    <xf numFmtId="0" fontId="118" fillId="68" borderId="123" applyNumberFormat="0" applyAlignment="0" applyProtection="0">
      <alignment vertical="center"/>
    </xf>
    <xf numFmtId="0" fontId="7" fillId="79" borderId="124" applyNumberFormat="0" applyFont="0" applyAlignment="0" applyProtection="0">
      <alignment vertical="center"/>
    </xf>
    <xf numFmtId="0" fontId="133" fillId="69" borderId="65" applyNumberFormat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68" fillId="0" borderId="127" applyNumberFormat="0" applyFill="0" applyAlignment="0" applyProtection="0">
      <alignment vertical="center"/>
    </xf>
    <xf numFmtId="0" fontId="142" fillId="44" borderId="123" applyNumberFormat="0" applyAlignment="0" applyProtection="0">
      <alignment vertical="center"/>
    </xf>
    <xf numFmtId="0" fontId="160" fillId="68" borderId="12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74" fillId="0" borderId="129">
      <alignment horizontal="left" vertical="center"/>
    </xf>
    <xf numFmtId="0" fontId="74" fillId="0" borderId="129">
      <alignment horizontal="left" vertical="center"/>
    </xf>
    <xf numFmtId="196" fontId="33" fillId="75" borderId="128"/>
    <xf numFmtId="10" fontId="34" fillId="2" borderId="128" applyNumberFormat="0" applyBorder="0" applyAlignment="0" applyProtection="0"/>
    <xf numFmtId="10" fontId="34" fillId="70" borderId="128" applyNumberFormat="0" applyBorder="0" applyAlignment="0" applyProtection="0"/>
    <xf numFmtId="0" fontId="33" fillId="86" borderId="128" applyNumberFormat="0">
      <protection locked="0"/>
    </xf>
    <xf numFmtId="0" fontId="33" fillId="86" borderId="128" applyNumberFormat="0">
      <protection locked="0"/>
    </xf>
    <xf numFmtId="0" fontId="4" fillId="0" borderId="0">
      <alignment vertical="center"/>
    </xf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22">
    <xf numFmtId="0" fontId="0" fillId="0" borderId="0" xfId="0"/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2" xfId="0" applyFont="1" applyBorder="1"/>
    <xf numFmtId="0" fontId="15" fillId="0" borderId="0" xfId="0" applyFont="1" applyAlignment="1">
      <alignment horizontal="center" vertical="center"/>
    </xf>
    <xf numFmtId="0" fontId="20" fillId="0" borderId="5" xfId="0" applyFont="1" applyBorder="1"/>
    <xf numFmtId="0" fontId="20" fillId="0" borderId="6" xfId="0" applyFont="1" applyBorder="1"/>
    <xf numFmtId="0" fontId="21" fillId="0" borderId="0" xfId="0" applyFont="1" applyAlignment="1">
      <alignment vertical="center"/>
    </xf>
    <xf numFmtId="0" fontId="20" fillId="0" borderId="11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 applyAlignment="1">
      <alignment horizontal="left"/>
    </xf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indent="1"/>
    </xf>
    <xf numFmtId="0" fontId="20" fillId="0" borderId="5" xfId="0" applyFont="1" applyBorder="1" applyAlignment="1">
      <alignment wrapText="1"/>
    </xf>
    <xf numFmtId="0" fontId="20" fillId="0" borderId="24" xfId="0" applyFont="1" applyBorder="1" applyAlignment="1">
      <alignment horizontal="left" vertical="top"/>
    </xf>
    <xf numFmtId="0" fontId="20" fillId="0" borderId="29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20" fillId="0" borderId="29" xfId="0" applyFont="1" applyBorder="1" applyAlignment="1">
      <alignment vertical="top" wrapText="1"/>
    </xf>
    <xf numFmtId="0" fontId="20" fillId="0" borderId="24" xfId="0" applyFont="1" applyBorder="1" applyAlignment="1">
      <alignment vertical="top"/>
    </xf>
    <xf numFmtId="0" fontId="20" fillId="0" borderId="29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49" fontId="26" fillId="3" borderId="19" xfId="0" applyNumberFormat="1" applyFont="1" applyFill="1" applyBorder="1" applyAlignment="1">
      <alignment horizontal="center" vertical="center" wrapText="1"/>
    </xf>
    <xf numFmtId="49" fontId="26" fillId="3" borderId="22" xfId="0" applyNumberFormat="1" applyFont="1" applyFill="1" applyBorder="1" applyAlignment="1">
      <alignment horizontal="center" vertical="center" wrapText="1"/>
    </xf>
    <xf numFmtId="49" fontId="26" fillId="3" borderId="20" xfId="0" applyNumberFormat="1" applyFont="1" applyFill="1" applyBorder="1" applyAlignment="1">
      <alignment horizontal="center" vertical="center" wrapText="1"/>
    </xf>
    <xf numFmtId="49" fontId="26" fillId="3" borderId="34" xfId="0" applyNumberFormat="1" applyFont="1" applyFill="1" applyBorder="1" applyAlignment="1">
      <alignment horizontal="center" vertical="center" wrapText="1"/>
    </xf>
    <xf numFmtId="0" fontId="25" fillId="2" borderId="21" xfId="0" applyFont="1" applyFill="1" applyBorder="1" applyAlignment="1">
      <alignment horizontal="center" vertical="center" wrapText="1"/>
    </xf>
    <xf numFmtId="49" fontId="25" fillId="2" borderId="35" xfId="0" applyNumberFormat="1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49" fontId="23" fillId="2" borderId="36" xfId="0" applyNumberFormat="1" applyFont="1" applyFill="1" applyBorder="1" applyAlignment="1">
      <alignment horizontal="left" vertical="center" wrapText="1"/>
    </xf>
    <xf numFmtId="49" fontId="25" fillId="2" borderId="37" xfId="0" applyNumberFormat="1" applyFont="1" applyFill="1" applyBorder="1" applyAlignment="1">
      <alignment horizontal="left" vertical="center" wrapText="1"/>
    </xf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 applyAlignment="1">
      <alignment wrapText="1"/>
    </xf>
    <xf numFmtId="0" fontId="20" fillId="0" borderId="23" xfId="0" applyFont="1" applyBorder="1"/>
    <xf numFmtId="0" fontId="20" fillId="0" borderId="24" xfId="0" applyFont="1" applyBorder="1" applyAlignment="1">
      <alignment horizontal="left"/>
    </xf>
    <xf numFmtId="0" fontId="20" fillId="0" borderId="25" xfId="0" applyFont="1" applyBorder="1"/>
    <xf numFmtId="0" fontId="20" fillId="0" borderId="26" xfId="0" applyFont="1" applyBorder="1"/>
    <xf numFmtId="0" fontId="20" fillId="0" borderId="27" xfId="0" applyFont="1" applyBorder="1"/>
    <xf numFmtId="0" fontId="20" fillId="0" borderId="28" xfId="0" applyFont="1" applyBorder="1"/>
    <xf numFmtId="0" fontId="20" fillId="0" borderId="29" xfId="0" applyFont="1" applyBorder="1" applyAlignment="1">
      <alignment horizontal="left"/>
    </xf>
    <xf numFmtId="0" fontId="20" fillId="0" borderId="30" xfId="0" applyFont="1" applyBorder="1"/>
    <xf numFmtId="0" fontId="20" fillId="0" borderId="31" xfId="0" applyFont="1" applyBorder="1"/>
    <xf numFmtId="0" fontId="20" fillId="0" borderId="32" xfId="0" applyFont="1" applyBorder="1"/>
    <xf numFmtId="20" fontId="20" fillId="0" borderId="0" xfId="0" applyNumberFormat="1" applyFont="1"/>
    <xf numFmtId="0" fontId="27" fillId="0" borderId="0" xfId="2" applyFont="1" applyAlignment="1">
      <alignment vertical="center"/>
    </xf>
    <xf numFmtId="0" fontId="167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0" borderId="0" xfId="0" applyFont="1"/>
    <xf numFmtId="0" fontId="25" fillId="2" borderId="132" xfId="0" applyFont="1" applyFill="1" applyBorder="1" applyAlignment="1">
      <alignment horizontal="center" vertical="center" wrapText="1"/>
    </xf>
    <xf numFmtId="0" fontId="25" fillId="2" borderId="121" xfId="0" applyFont="1" applyFill="1" applyBorder="1" applyAlignment="1">
      <alignment horizontal="center" vertical="center" wrapText="1"/>
    </xf>
    <xf numFmtId="49" fontId="26" fillId="3" borderId="131" xfId="0" applyNumberFormat="1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4" fontId="20" fillId="0" borderId="5" xfId="0" applyNumberFormat="1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/>
    </xf>
    <xf numFmtId="0" fontId="20" fillId="0" borderId="140" xfId="0" applyFont="1" applyBorder="1" applyAlignment="1">
      <alignment horizontal="left"/>
    </xf>
    <xf numFmtId="0" fontId="20" fillId="0" borderId="0" xfId="2" applyFont="1" applyAlignment="1">
      <alignment vertical="center"/>
    </xf>
    <xf numFmtId="0" fontId="24" fillId="0" borderId="55" xfId="2" applyFont="1" applyBorder="1" applyAlignment="1">
      <alignment vertical="center"/>
    </xf>
    <xf numFmtId="0" fontId="21" fillId="0" borderId="56" xfId="2" applyFont="1" applyBorder="1" applyAlignment="1">
      <alignment vertical="center"/>
    </xf>
    <xf numFmtId="0" fontId="171" fillId="0" borderId="56" xfId="2" applyFont="1" applyBorder="1" applyAlignment="1">
      <alignment vertical="center"/>
    </xf>
    <xf numFmtId="0" fontId="171" fillId="0" borderId="57" xfId="2" applyFont="1" applyBorder="1" applyAlignment="1">
      <alignment vertical="center"/>
    </xf>
    <xf numFmtId="0" fontId="24" fillId="0" borderId="58" xfId="2" applyFont="1" applyBorder="1" applyAlignment="1">
      <alignment vertical="center"/>
    </xf>
    <xf numFmtId="0" fontId="21" fillId="0" borderId="0" xfId="2" applyFont="1" applyAlignment="1">
      <alignment vertical="center"/>
    </xf>
    <xf numFmtId="0" fontId="171" fillId="0" borderId="0" xfId="2" applyFont="1" applyAlignment="1">
      <alignment vertical="center"/>
    </xf>
    <xf numFmtId="0" fontId="171" fillId="0" borderId="59" xfId="2" applyFont="1" applyBorder="1" applyAlignment="1">
      <alignment vertical="center"/>
    </xf>
    <xf numFmtId="0" fontId="21" fillId="0" borderId="58" xfId="2" applyFont="1" applyBorder="1" applyAlignment="1">
      <alignment vertical="center"/>
    </xf>
    <xf numFmtId="0" fontId="168" fillId="0" borderId="0" xfId="2" applyFont="1" applyAlignment="1">
      <alignment vertical="center"/>
    </xf>
    <xf numFmtId="0" fontId="172" fillId="0" borderId="60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1" fillId="0" borderId="61" xfId="2" applyFont="1" applyBorder="1" applyAlignment="1">
      <alignment vertical="center"/>
    </xf>
    <xf numFmtId="0" fontId="171" fillId="0" borderId="62" xfId="2" applyFont="1" applyBorder="1" applyAlignment="1">
      <alignment vertical="center"/>
    </xf>
    <xf numFmtId="0" fontId="178" fillId="0" borderId="0" xfId="3" applyFont="1" applyAlignment="1">
      <alignment horizontal="justify" vertical="center"/>
    </xf>
    <xf numFmtId="0" fontId="25" fillId="0" borderId="0" xfId="3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78" fillId="0" borderId="0" xfId="3" applyFont="1"/>
    <xf numFmtId="0" fontId="16" fillId="4" borderId="128" xfId="0" applyFont="1" applyFill="1" applyBorder="1" applyAlignment="1">
      <alignment horizontal="center" vertical="center"/>
    </xf>
    <xf numFmtId="0" fontId="25" fillId="0" borderId="128" xfId="0" applyFont="1" applyBorder="1" applyAlignment="1">
      <alignment horizontal="left" vertical="center"/>
    </xf>
    <xf numFmtId="31" fontId="178" fillId="0" borderId="0" xfId="3" applyNumberFormat="1" applyFont="1" applyAlignment="1">
      <alignment horizontal="center" vertical="center"/>
    </xf>
    <xf numFmtId="0" fontId="14" fillId="0" borderId="128" xfId="0" applyFont="1" applyBorder="1" applyAlignment="1">
      <alignment horizontal="center" vertical="center"/>
    </xf>
    <xf numFmtId="0" fontId="14" fillId="0" borderId="128" xfId="0" applyFont="1" applyBorder="1" applyAlignment="1">
      <alignment horizontal="center" vertical="center" wrapText="1"/>
    </xf>
    <xf numFmtId="0" fontId="14" fillId="0" borderId="128" xfId="0" applyFont="1" applyBorder="1" applyAlignment="1">
      <alignment vertical="center" wrapText="1"/>
    </xf>
    <xf numFmtId="0" fontId="14" fillId="0" borderId="141" xfId="0" applyFont="1" applyBorder="1" applyAlignment="1">
      <alignment vertical="center"/>
    </xf>
    <xf numFmtId="0" fontId="14" fillId="0" borderId="143" xfId="0" applyFont="1" applyBorder="1" applyAlignment="1">
      <alignment vertical="center"/>
    </xf>
    <xf numFmtId="0" fontId="14" fillId="0" borderId="144" xfId="0" applyFont="1" applyBorder="1" applyAlignment="1">
      <alignment vertical="center"/>
    </xf>
    <xf numFmtId="0" fontId="14" fillId="0" borderId="145" xfId="0" applyFont="1" applyBorder="1" applyAlignment="1">
      <alignment vertical="center"/>
    </xf>
    <xf numFmtId="0" fontId="14" fillId="0" borderId="70" xfId="0" applyFont="1" applyBorder="1" applyAlignment="1">
      <alignment vertical="center"/>
    </xf>
    <xf numFmtId="0" fontId="14" fillId="0" borderId="142" xfId="0" applyFont="1" applyBorder="1" applyAlignment="1">
      <alignment vertical="center"/>
    </xf>
    <xf numFmtId="0" fontId="14" fillId="0" borderId="136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20" fillId="0" borderId="138" xfId="0" applyFont="1" applyBorder="1" applyAlignment="1">
      <alignment horizontal="left"/>
    </xf>
    <xf numFmtId="0" fontId="20" fillId="0" borderId="139" xfId="0" applyFont="1" applyBorder="1" applyAlignment="1">
      <alignment horizontal="left"/>
    </xf>
    <xf numFmtId="14" fontId="20" fillId="0" borderId="135" xfId="0" applyNumberFormat="1" applyFont="1" applyBorder="1" applyAlignment="1">
      <alignment horizontal="center" vertical="center"/>
    </xf>
    <xf numFmtId="0" fontId="20" fillId="0" borderId="135" xfId="0" applyFont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20" fontId="15" fillId="0" borderId="0" xfId="0" applyNumberFormat="1" applyFont="1"/>
    <xf numFmtId="0" fontId="20" fillId="0" borderId="24" xfId="0" applyFont="1" applyBorder="1" applyAlignment="1">
      <alignment horizontal="left" vertical="top" wrapText="1"/>
    </xf>
    <xf numFmtId="0" fontId="20" fillId="0" borderId="24" xfId="0" applyFont="1" applyBorder="1" applyAlignment="1">
      <alignment vertical="top" wrapText="1"/>
    </xf>
    <xf numFmtId="0" fontId="20" fillId="0" borderId="29" xfId="0" applyFont="1" applyBorder="1"/>
    <xf numFmtId="0" fontId="20" fillId="0" borderId="15" xfId="0" applyFont="1" applyBorder="1"/>
    <xf numFmtId="0" fontId="20" fillId="0" borderId="135" xfId="0" applyFont="1" applyBorder="1"/>
    <xf numFmtId="0" fontId="20" fillId="0" borderId="13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20" fillId="0" borderId="5" xfId="0" quotePrefix="1" applyFont="1" applyBorder="1" applyAlignment="1">
      <alignment wrapText="1"/>
    </xf>
    <xf numFmtId="0" fontId="20" fillId="0" borderId="6" xfId="0" applyFont="1" applyBorder="1" applyAlignment="1">
      <alignment wrapText="1"/>
    </xf>
    <xf numFmtId="0" fontId="20" fillId="0" borderId="0" xfId="2" applyFont="1"/>
    <xf numFmtId="0" fontId="15" fillId="0" borderId="0" xfId="2" applyFont="1"/>
    <xf numFmtId="49" fontId="24" fillId="5" borderId="135" xfId="2" applyNumberFormat="1" applyFont="1" applyFill="1" applyBorder="1" applyAlignment="1">
      <alignment horizontal="center" vertical="center" wrapText="1"/>
    </xf>
    <xf numFmtId="49" fontId="24" fillId="90" borderId="128" xfId="2" applyNumberFormat="1" applyFont="1" applyFill="1" applyBorder="1" applyAlignment="1">
      <alignment horizontal="center" vertical="center" wrapText="1"/>
    </xf>
    <xf numFmtId="49" fontId="24" fillId="90" borderId="137" xfId="2" applyNumberFormat="1" applyFont="1" applyFill="1" applyBorder="1" applyAlignment="1">
      <alignment horizontal="center" vertical="center" wrapText="1"/>
    </xf>
    <xf numFmtId="0" fontId="20" fillId="2" borderId="128" xfId="0" applyFont="1" applyFill="1" applyBorder="1" applyAlignment="1">
      <alignment horizontal="center" vertical="center" wrapText="1"/>
    </xf>
    <xf numFmtId="0" fontId="14" fillId="2" borderId="128" xfId="2" applyFont="1" applyFill="1" applyBorder="1" applyAlignment="1">
      <alignment horizontal="center" vertical="center" wrapText="1"/>
    </xf>
    <xf numFmtId="49" fontId="28" fillId="2" borderId="128" xfId="0" applyNumberFormat="1" applyFont="1" applyFill="1" applyBorder="1" applyAlignment="1">
      <alignment horizontal="left" vertical="center" wrapText="1"/>
    </xf>
    <xf numFmtId="0" fontId="21" fillId="2" borderId="128" xfId="2" applyFont="1" applyFill="1" applyBorder="1" applyAlignment="1">
      <alignment horizontal="left" vertical="center" wrapText="1"/>
    </xf>
    <xf numFmtId="49" fontId="21" fillId="2" borderId="128" xfId="2" applyNumberFormat="1" applyFont="1" applyFill="1" applyBorder="1" applyAlignment="1">
      <alignment horizontal="left" vertical="center" wrapText="1"/>
    </xf>
    <xf numFmtId="49" fontId="21" fillId="2" borderId="128" xfId="2" applyNumberFormat="1" applyFont="1" applyFill="1" applyBorder="1" applyAlignment="1">
      <alignment horizontal="center" vertical="center" wrapText="1"/>
    </xf>
    <xf numFmtId="49" fontId="21" fillId="2" borderId="128" xfId="2" quotePrefix="1" applyNumberFormat="1" applyFont="1" applyFill="1" applyBorder="1" applyAlignment="1">
      <alignment horizontal="left" vertical="center" wrapText="1"/>
    </xf>
    <xf numFmtId="49" fontId="28" fillId="2" borderId="128" xfId="0" quotePrefix="1" applyNumberFormat="1" applyFont="1" applyFill="1" applyBorder="1" applyAlignment="1">
      <alignment horizontal="left" vertical="center" wrapText="1"/>
    </xf>
    <xf numFmtId="49" fontId="24" fillId="0" borderId="128" xfId="2" applyNumberFormat="1" applyFont="1" applyBorder="1" applyAlignment="1">
      <alignment horizontal="center" vertical="center" wrapText="1"/>
    </xf>
    <xf numFmtId="176" fontId="25" fillId="2" borderId="128" xfId="2" applyNumberFormat="1" applyFont="1" applyFill="1" applyBorder="1" applyAlignment="1">
      <alignment horizontal="center" vertical="center" wrapText="1"/>
    </xf>
    <xf numFmtId="49" fontId="23" fillId="2" borderId="0" xfId="0" applyNumberFormat="1" applyFont="1" applyFill="1" applyAlignment="1">
      <alignment horizontal="left" vertical="center" wrapText="1"/>
    </xf>
    <xf numFmtId="0" fontId="24" fillId="0" borderId="0" xfId="0" applyFont="1" applyAlignment="1">
      <alignment vertical="center"/>
    </xf>
    <xf numFmtId="0" fontId="183" fillId="92" borderId="128" xfId="2" applyFont="1" applyFill="1" applyBorder="1" applyAlignment="1">
      <alignment horizontal="center" vertical="center"/>
    </xf>
    <xf numFmtId="176" fontId="183" fillId="2" borderId="128" xfId="2" applyNumberFormat="1" applyFont="1" applyFill="1" applyBorder="1" applyAlignment="1">
      <alignment horizontal="center" vertical="center" wrapText="1"/>
    </xf>
    <xf numFmtId="0" fontId="184" fillId="0" borderId="128" xfId="2" applyFont="1" applyBorder="1" applyAlignment="1">
      <alignment horizontal="center" vertical="center"/>
    </xf>
    <xf numFmtId="0" fontId="183" fillId="0" borderId="128" xfId="2" applyFont="1" applyBorder="1" applyAlignment="1">
      <alignment horizontal="center" vertical="center"/>
    </xf>
    <xf numFmtId="0" fontId="183" fillId="0" borderId="128" xfId="2" applyFont="1" applyBorder="1" applyAlignment="1">
      <alignment vertical="center" wrapText="1"/>
    </xf>
    <xf numFmtId="0" fontId="186" fillId="0" borderId="0" xfId="0" applyFont="1"/>
    <xf numFmtId="0" fontId="24" fillId="5" borderId="128" xfId="2" applyFont="1" applyFill="1" applyBorder="1" applyAlignment="1">
      <alignment horizontal="center" vertical="center"/>
    </xf>
    <xf numFmtId="49" fontId="24" fillId="6" borderId="128" xfId="2" applyNumberFormat="1" applyFont="1" applyFill="1" applyBorder="1" applyAlignment="1">
      <alignment horizontal="center" vertical="center" wrapText="1"/>
    </xf>
    <xf numFmtId="0" fontId="180" fillId="0" borderId="0" xfId="2" applyFont="1" applyAlignment="1">
      <alignment horizontal="left" vertical="center"/>
    </xf>
    <xf numFmtId="49" fontId="24" fillId="6" borderId="135" xfId="2" applyNumberFormat="1" applyFont="1" applyFill="1" applyBorder="1" applyAlignment="1">
      <alignment horizontal="center" vertical="center" wrapText="1"/>
    </xf>
    <xf numFmtId="0" fontId="25" fillId="0" borderId="128" xfId="0" applyFont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0" fillId="93" borderId="0" xfId="0" applyFill="1"/>
    <xf numFmtId="0" fontId="24" fillId="0" borderId="0" xfId="2244" applyFont="1">
      <alignment vertical="center"/>
    </xf>
    <xf numFmtId="0" fontId="20" fillId="93" borderId="128" xfId="0" applyFont="1" applyFill="1" applyBorder="1"/>
    <xf numFmtId="0" fontId="189" fillId="0" borderId="0" xfId="2244" applyFont="1" applyAlignment="1">
      <alignment horizontal="left" vertical="center"/>
    </xf>
    <xf numFmtId="0" fontId="189" fillId="0" borderId="0" xfId="2244" applyFont="1">
      <alignment vertical="center"/>
    </xf>
    <xf numFmtId="0" fontId="190" fillId="0" borderId="0" xfId="0" applyFont="1"/>
    <xf numFmtId="0" fontId="139" fillId="94" borderId="146" xfId="2244" applyFont="1" applyFill="1" applyBorder="1">
      <alignment vertical="center"/>
    </xf>
    <xf numFmtId="49" fontId="43" fillId="92" borderId="146" xfId="2244" applyNumberFormat="1" applyFont="1" applyFill="1" applyBorder="1" applyAlignment="1">
      <alignment horizontal="left" vertical="center"/>
    </xf>
    <xf numFmtId="14" fontId="43" fillId="92" borderId="147" xfId="2244" applyNumberFormat="1" applyFont="1" applyFill="1" applyBorder="1">
      <alignment vertical="center"/>
    </xf>
    <xf numFmtId="14" fontId="43" fillId="92" borderId="146" xfId="2244" applyNumberFormat="1" applyFont="1" applyFill="1" applyBorder="1" applyAlignment="1">
      <alignment horizontal="left" vertical="center"/>
    </xf>
    <xf numFmtId="0" fontId="2" fillId="0" borderId="0" xfId="2244">
      <alignment vertical="center"/>
    </xf>
    <xf numFmtId="0" fontId="43" fillId="0" borderId="0" xfId="2244" applyFont="1">
      <alignment vertical="center"/>
    </xf>
    <xf numFmtId="0" fontId="43" fillId="0" borderId="0" xfId="2244" quotePrefix="1" applyFont="1">
      <alignment vertical="center"/>
    </xf>
    <xf numFmtId="14" fontId="43" fillId="92" borderId="146" xfId="2244" applyNumberFormat="1" applyFont="1" applyFill="1" applyBorder="1">
      <alignment vertical="center"/>
    </xf>
    <xf numFmtId="0" fontId="2" fillId="92" borderId="0" xfId="2244" applyFill="1">
      <alignment vertical="center"/>
    </xf>
    <xf numFmtId="0" fontId="43" fillId="92" borderId="0" xfId="2244" applyFont="1" applyFill="1">
      <alignment vertical="center"/>
    </xf>
    <xf numFmtId="0" fontId="43" fillId="92" borderId="0" xfId="2244" quotePrefix="1" applyFont="1" applyFill="1">
      <alignment vertical="center"/>
    </xf>
    <xf numFmtId="0" fontId="43" fillId="92" borderId="146" xfId="2244" applyFont="1" applyFill="1" applyBorder="1">
      <alignment vertical="center"/>
    </xf>
    <xf numFmtId="0" fontId="139" fillId="94" borderId="147" xfId="2244" applyFont="1" applyFill="1" applyBorder="1">
      <alignment vertical="center"/>
    </xf>
    <xf numFmtId="49" fontId="43" fillId="92" borderId="147" xfId="2244" applyNumberFormat="1" applyFont="1" applyFill="1" applyBorder="1">
      <alignment vertical="center"/>
    </xf>
    <xf numFmtId="14" fontId="0" fillId="0" borderId="0" xfId="0" applyNumberFormat="1"/>
    <xf numFmtId="14" fontId="0" fillId="0" borderId="149" xfId="0" applyNumberFormat="1" applyBorder="1"/>
    <xf numFmtId="14" fontId="43" fillId="92" borderId="149" xfId="2244" applyNumberFormat="1" applyFont="1" applyFill="1" applyBorder="1">
      <alignment vertical="center"/>
    </xf>
    <xf numFmtId="14" fontId="43" fillId="92" borderId="148" xfId="2244" applyNumberFormat="1" applyFont="1" applyFill="1" applyBorder="1">
      <alignment vertical="center"/>
    </xf>
    <xf numFmtId="227" fontId="0" fillId="0" borderId="0" xfId="0" applyNumberFormat="1" applyAlignment="1">
      <alignment horizontal="center"/>
    </xf>
    <xf numFmtId="0" fontId="192" fillId="0" borderId="0" xfId="0" applyFont="1"/>
    <xf numFmtId="0" fontId="139" fillId="94" borderId="146" xfId="2244" applyFont="1" applyFill="1" applyBorder="1" applyAlignment="1">
      <alignment horizontal="center" vertical="center" wrapText="1"/>
    </xf>
    <xf numFmtId="0" fontId="19" fillId="94" borderId="146" xfId="0" applyFont="1" applyFill="1" applyBorder="1" applyAlignment="1">
      <alignment horizontal="center" vertical="center" wrapText="1"/>
    </xf>
    <xf numFmtId="0" fontId="188" fillId="0" borderId="0" xfId="0" applyFont="1" applyAlignment="1">
      <alignment vertical="top"/>
    </xf>
    <xf numFmtId="0" fontId="20" fillId="0" borderId="146" xfId="0" applyFont="1" applyBorder="1" applyAlignment="1">
      <alignment vertical="top" wrapText="1"/>
    </xf>
    <xf numFmtId="0" fontId="21" fillId="0" borderId="146" xfId="2244" applyFont="1" applyBorder="1" applyAlignment="1">
      <alignment vertical="top" wrapText="1"/>
    </xf>
    <xf numFmtId="0" fontId="192" fillId="0" borderId="0" xfId="0" applyFont="1" applyAlignment="1">
      <alignment vertical="top"/>
    </xf>
    <xf numFmtId="0" fontId="183" fillId="0" borderId="146" xfId="0" applyFont="1" applyBorder="1" applyAlignment="1">
      <alignment vertical="top" wrapText="1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20" fillId="0" borderId="0" xfId="0" applyFont="1" applyAlignment="1">
      <alignment horizontal="right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0" fontId="193" fillId="0" borderId="0" xfId="0" applyFont="1"/>
    <xf numFmtId="49" fontId="194" fillId="0" borderId="146" xfId="0" applyNumberFormat="1" applyFont="1" applyBorder="1"/>
    <xf numFmtId="227" fontId="193" fillId="0" borderId="146" xfId="0" applyNumberFormat="1" applyFont="1" applyBorder="1" applyAlignment="1">
      <alignment horizontal="right"/>
    </xf>
    <xf numFmtId="227" fontId="193" fillId="0" borderId="146" xfId="0" applyNumberFormat="1" applyFont="1" applyBorder="1"/>
    <xf numFmtId="0" fontId="194" fillId="0" borderId="0" xfId="0" applyFont="1"/>
    <xf numFmtId="0" fontId="188" fillId="0" borderId="0" xfId="0" applyFont="1"/>
    <xf numFmtId="0" fontId="18" fillId="0" borderId="0" xfId="0" applyFont="1" applyAlignment="1">
      <alignment horizontal="left"/>
    </xf>
    <xf numFmtId="0" fontId="193" fillId="0" borderId="0" xfId="0" applyFont="1" applyAlignment="1">
      <alignment horizontal="right"/>
    </xf>
    <xf numFmtId="0" fontId="193" fillId="0" borderId="0" xfId="0" applyFont="1" applyAlignment="1">
      <alignment horizontal="left"/>
    </xf>
    <xf numFmtId="49" fontId="192" fillId="0" borderId="146" xfId="0" applyNumberFormat="1" applyFont="1" applyBorder="1"/>
    <xf numFmtId="228" fontId="193" fillId="0" borderId="146" xfId="0" applyNumberFormat="1" applyFont="1" applyBorder="1" applyAlignment="1">
      <alignment horizontal="right"/>
    </xf>
    <xf numFmtId="0" fontId="18" fillId="0" borderId="146" xfId="0" applyFont="1" applyBorder="1"/>
    <xf numFmtId="0" fontId="18" fillId="0" borderId="0" xfId="0" applyFont="1" applyAlignment="1">
      <alignment horizontal="right"/>
    </xf>
    <xf numFmtId="0" fontId="19" fillId="4" borderId="146" xfId="0" applyFont="1" applyFill="1" applyBorder="1" applyAlignment="1">
      <alignment horizontal="center"/>
    </xf>
    <xf numFmtId="228" fontId="19" fillId="4" borderId="146" xfId="0" applyNumberFormat="1" applyFont="1" applyFill="1" applyBorder="1" applyAlignment="1">
      <alignment horizontal="right"/>
    </xf>
    <xf numFmtId="227" fontId="19" fillId="4" borderId="146" xfId="0" applyNumberFormat="1" applyFont="1" applyFill="1" applyBorder="1" applyAlignment="1">
      <alignment horizontal="right"/>
    </xf>
    <xf numFmtId="0" fontId="139" fillId="4" borderId="146" xfId="2244" applyFont="1" applyFill="1" applyBorder="1" applyAlignment="1">
      <alignment horizontal="center" vertical="center"/>
    </xf>
    <xf numFmtId="228" fontId="139" fillId="4" borderId="146" xfId="2244" applyNumberFormat="1" applyFont="1" applyFill="1" applyBorder="1" applyAlignment="1">
      <alignment horizontal="right" vertical="center"/>
    </xf>
    <xf numFmtId="227" fontId="139" fillId="4" borderId="146" xfId="2244" applyNumberFormat="1" applyFont="1" applyFill="1" applyBorder="1" applyAlignment="1">
      <alignment horizontal="right" vertical="center"/>
    </xf>
    <xf numFmtId="0" fontId="2" fillId="92" borderId="0" xfId="2244" applyFill="1" applyAlignment="1">
      <alignment horizontal="center" vertical="center"/>
    </xf>
    <xf numFmtId="0" fontId="10" fillId="0" borderId="0" xfId="2244" applyFont="1" applyAlignment="1">
      <alignment horizontal="left"/>
    </xf>
    <xf numFmtId="0" fontId="10" fillId="0" borderId="0" xfId="2244" applyFont="1" applyAlignment="1">
      <alignment horizontal="center"/>
    </xf>
    <xf numFmtId="0" fontId="189" fillId="0" borderId="0" xfId="2244" applyFont="1" applyAlignment="1">
      <alignment horizontal="center" vertical="center"/>
    </xf>
    <xf numFmtId="0" fontId="0" fillId="0" borderId="0" xfId="0" applyAlignment="1">
      <alignment horizontal="center"/>
    </xf>
    <xf numFmtId="0" fontId="19" fillId="94" borderId="146" xfId="0" applyFont="1" applyFill="1" applyBorder="1" applyAlignment="1">
      <alignment horizontal="center" vertical="center"/>
    </xf>
    <xf numFmtId="0" fontId="19" fillId="94" borderId="150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146" xfId="0" applyFont="1" applyBorder="1" applyAlignment="1">
      <alignment horizontal="left" vertical="top" wrapText="1"/>
    </xf>
    <xf numFmtId="228" fontId="20" fillId="0" borderId="146" xfId="0" applyNumberFormat="1" applyFont="1" applyBorder="1" applyAlignment="1">
      <alignment horizontal="left" vertical="top" wrapText="1"/>
    </xf>
    <xf numFmtId="227" fontId="20" fillId="0" borderId="146" xfId="0" applyNumberFormat="1" applyFont="1" applyBorder="1" applyAlignment="1">
      <alignment horizontal="left" vertical="top" wrapText="1"/>
    </xf>
    <xf numFmtId="229" fontId="20" fillId="0" borderId="146" xfId="0" applyNumberFormat="1" applyFont="1" applyBorder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right" vertical="top"/>
    </xf>
    <xf numFmtId="227" fontId="19" fillId="4" borderId="146" xfId="0" applyNumberFormat="1" applyFont="1" applyFill="1" applyBorder="1"/>
    <xf numFmtId="0" fontId="195" fillId="0" borderId="0" xfId="2244" applyFont="1">
      <alignment vertical="center"/>
    </xf>
    <xf numFmtId="0" fontId="196" fillId="94" borderId="151" xfId="2244" applyFont="1" applyFill="1" applyBorder="1" applyAlignment="1">
      <alignment horizontal="center" vertical="center"/>
    </xf>
    <xf numFmtId="0" fontId="196" fillId="94" borderId="155" xfId="2244" applyFont="1" applyFill="1" applyBorder="1" applyAlignment="1">
      <alignment horizontal="center" vertical="center"/>
    </xf>
    <xf numFmtId="0" fontId="10" fillId="0" borderId="0" xfId="2244" applyFont="1">
      <alignment vertical="center"/>
    </xf>
    <xf numFmtId="0" fontId="199" fillId="94" borderId="151" xfId="2244" applyFont="1" applyFill="1" applyBorder="1" applyAlignment="1">
      <alignment horizontal="center" vertical="center"/>
    </xf>
    <xf numFmtId="0" fontId="199" fillId="94" borderId="152" xfId="2244" applyFont="1" applyFill="1" applyBorder="1" applyAlignment="1">
      <alignment horizontal="center" vertical="center"/>
    </xf>
    <xf numFmtId="0" fontId="199" fillId="94" borderId="154" xfId="2244" applyFont="1" applyFill="1" applyBorder="1" applyAlignment="1">
      <alignment horizontal="center" vertical="center"/>
    </xf>
    <xf numFmtId="0" fontId="199" fillId="94" borderId="152" xfId="2244" applyFont="1" applyFill="1" applyBorder="1" applyAlignment="1">
      <alignment horizontal="centerContinuous" vertical="center"/>
    </xf>
    <xf numFmtId="0" fontId="199" fillId="94" borderId="154" xfId="2244" applyFont="1" applyFill="1" applyBorder="1" applyAlignment="1">
      <alignment horizontal="centerContinuous" vertical="center"/>
    </xf>
    <xf numFmtId="0" fontId="199" fillId="94" borderId="151" xfId="2244" applyFont="1" applyFill="1" applyBorder="1" applyAlignment="1">
      <alignment horizontal="centerContinuous" vertical="center"/>
    </xf>
    <xf numFmtId="0" fontId="196" fillId="94" borderId="156" xfId="2244" applyFont="1" applyFill="1" applyBorder="1" applyAlignment="1">
      <alignment horizontal="center" vertical="center"/>
    </xf>
    <xf numFmtId="0" fontId="200" fillId="0" borderId="151" xfId="2244" applyFont="1" applyBorder="1" applyAlignment="1" applyProtection="1">
      <alignment horizontal="center" vertical="center"/>
      <protection locked="0"/>
    </xf>
    <xf numFmtId="0" fontId="196" fillId="0" borderId="151" xfId="2244" applyFont="1" applyBorder="1" applyAlignment="1">
      <alignment horizontal="center" vertical="center"/>
    </xf>
    <xf numFmtId="230" fontId="196" fillId="0" borderId="151" xfId="2244" applyNumberFormat="1" applyFont="1" applyBorder="1" applyAlignment="1">
      <alignment horizontal="center" vertical="center"/>
    </xf>
    <xf numFmtId="230" fontId="196" fillId="0" borderId="151" xfId="2244" applyNumberFormat="1" applyFont="1" applyBorder="1" applyAlignment="1" applyProtection="1">
      <alignment horizontal="center" vertical="center"/>
      <protection locked="0"/>
    </xf>
    <xf numFmtId="0" fontId="201" fillId="0" borderId="0" xfId="2244" applyFont="1">
      <alignment vertical="center"/>
    </xf>
    <xf numFmtId="231" fontId="196" fillId="3" borderId="151" xfId="2244" applyNumberFormat="1" applyFont="1" applyFill="1" applyBorder="1" applyAlignment="1" applyProtection="1">
      <alignment horizontal="center" vertical="center"/>
      <protection locked="0"/>
    </xf>
    <xf numFmtId="232" fontId="196" fillId="3" borderId="151" xfId="2244" applyNumberFormat="1" applyFont="1" applyFill="1" applyBorder="1" applyAlignment="1" applyProtection="1">
      <alignment horizontal="center" vertical="center"/>
      <protection locked="0"/>
    </xf>
    <xf numFmtId="0" fontId="198" fillId="94" borderId="151" xfId="2244" applyFont="1" applyFill="1" applyBorder="1" applyAlignment="1">
      <alignment horizontal="centerContinuous" vertical="center"/>
    </xf>
    <xf numFmtId="232" fontId="189" fillId="0" borderId="0" xfId="2244" applyNumberFormat="1" applyFont="1">
      <alignment vertical="center"/>
    </xf>
    <xf numFmtId="232" fontId="21" fillId="0" borderId="0" xfId="2244" applyNumberFormat="1" applyFont="1">
      <alignment vertical="center"/>
    </xf>
    <xf numFmtId="0" fontId="24" fillId="0" borderId="0" xfId="2244" applyFont="1" applyAlignment="1">
      <alignment horizontal="left" vertical="center" wrapText="1"/>
    </xf>
    <xf numFmtId="0" fontId="21" fillId="0" borderId="0" xfId="2244" applyFont="1">
      <alignment vertical="center"/>
    </xf>
    <xf numFmtId="230" fontId="198" fillId="0" borderId="151" xfId="2244" applyNumberFormat="1" applyFont="1" applyBorder="1">
      <alignment vertical="center"/>
    </xf>
    <xf numFmtId="0" fontId="196" fillId="94" borderId="151" xfId="2244" applyFont="1" applyFill="1" applyBorder="1" applyAlignment="1">
      <alignment horizontal="centerContinuous" vertical="center"/>
    </xf>
    <xf numFmtId="0" fontId="199" fillId="94" borderId="152" xfId="2244" applyFont="1" applyFill="1" applyBorder="1" applyAlignment="1">
      <alignment horizontal="right" vertical="center"/>
    </xf>
    <xf numFmtId="0" fontId="196" fillId="94" borderId="152" xfId="2244" applyFont="1" applyFill="1" applyBorder="1" applyAlignment="1">
      <alignment horizontal="centerContinuous" vertical="center"/>
    </xf>
    <xf numFmtId="0" fontId="196" fillId="94" borderId="154" xfId="2244" applyFont="1" applyFill="1" applyBorder="1" applyAlignment="1">
      <alignment horizontal="centerContinuous" vertical="center"/>
    </xf>
    <xf numFmtId="0" fontId="202" fillId="0" borderId="0" xfId="2244" applyFont="1" applyAlignment="1">
      <alignment horizontal="center" vertical="center"/>
    </xf>
    <xf numFmtId="0" fontId="202" fillId="0" borderId="0" xfId="2244" applyFont="1">
      <alignment vertical="center"/>
    </xf>
    <xf numFmtId="0" fontId="24" fillId="0" borderId="0" xfId="0" applyFont="1" applyAlignment="1">
      <alignment horizontal="left" vertical="center"/>
    </xf>
    <xf numFmtId="231" fontId="196" fillId="96" borderId="151" xfId="2244" applyNumberFormat="1" applyFont="1" applyFill="1" applyBorder="1" applyAlignment="1" applyProtection="1">
      <alignment horizontal="center" vertical="center"/>
      <protection locked="0"/>
    </xf>
    <xf numFmtId="232" fontId="196" fillId="96" borderId="151" xfId="2244" applyNumberFormat="1" applyFont="1" applyFill="1" applyBorder="1" applyAlignment="1" applyProtection="1">
      <alignment horizontal="center" vertical="center"/>
      <protection locked="0"/>
    </xf>
    <xf numFmtId="231" fontId="196" fillId="97" borderId="151" xfId="2244" applyNumberFormat="1" applyFont="1" applyFill="1" applyBorder="1" applyAlignment="1" applyProtection="1">
      <alignment horizontal="center" vertical="center"/>
      <protection locked="0"/>
    </xf>
    <xf numFmtId="232" fontId="196" fillId="97" borderId="151" xfId="2244" applyNumberFormat="1" applyFont="1" applyFill="1" applyBorder="1" applyAlignment="1" applyProtection="1">
      <alignment horizontal="center" vertical="center"/>
      <protection locked="0"/>
    </xf>
    <xf numFmtId="230" fontId="189" fillId="0" borderId="0" xfId="2244" applyNumberFormat="1" applyFont="1">
      <alignment vertical="center"/>
    </xf>
    <xf numFmtId="0" fontId="202" fillId="0" borderId="0" xfId="2244" applyFont="1" applyAlignment="1">
      <alignment horizontal="right"/>
    </xf>
    <xf numFmtId="232" fontId="202" fillId="0" borderId="0" xfId="2244" applyNumberFormat="1" applyFont="1">
      <alignment vertical="center"/>
    </xf>
    <xf numFmtId="0" fontId="204" fillId="0" borderId="0" xfId="2244" applyFont="1">
      <alignment vertical="center"/>
    </xf>
    <xf numFmtId="0" fontId="205" fillId="0" borderId="0" xfId="2244" applyFont="1">
      <alignment vertical="center"/>
    </xf>
    <xf numFmtId="0" fontId="206" fillId="0" borderId="0" xfId="2244" applyFont="1" applyAlignment="1">
      <alignment horizontal="center" vertical="center"/>
    </xf>
    <xf numFmtId="0" fontId="206" fillId="0" borderId="0" xfId="2244" applyFont="1" applyAlignment="1">
      <alignment horizontal="left" vertical="center"/>
    </xf>
    <xf numFmtId="232" fontId="206" fillId="0" borderId="0" xfId="2244" applyNumberFormat="1" applyFont="1">
      <alignment vertical="center"/>
    </xf>
    <xf numFmtId="0" fontId="207" fillId="0" borderId="0" xfId="2244" applyFont="1">
      <alignment vertical="center"/>
    </xf>
    <xf numFmtId="0" fontId="205" fillId="0" borderId="0" xfId="2244" applyFont="1" applyAlignment="1">
      <alignment horizontal="left" vertical="center"/>
    </xf>
    <xf numFmtId="0" fontId="24" fillId="0" borderId="0" xfId="2244" applyFont="1" applyAlignment="1">
      <alignment horizontal="center" vertical="center"/>
    </xf>
    <xf numFmtId="0" fontId="195" fillId="0" borderId="158" xfId="2244" applyFont="1" applyBorder="1">
      <alignment vertical="center"/>
    </xf>
    <xf numFmtId="232" fontId="189" fillId="0" borderId="159" xfId="2244" applyNumberFormat="1" applyFont="1" applyBorder="1">
      <alignment vertical="center"/>
    </xf>
    <xf numFmtId="0" fontId="202" fillId="0" borderId="159" xfId="2244" applyFont="1" applyBorder="1" applyAlignment="1">
      <alignment horizontal="center" vertical="center"/>
    </xf>
    <xf numFmtId="0" fontId="202" fillId="0" borderId="160" xfId="2244" applyFont="1" applyBorder="1">
      <alignment vertical="center"/>
    </xf>
    <xf numFmtId="0" fontId="189" fillId="0" borderId="161" xfId="2244" applyFont="1" applyBorder="1">
      <alignment vertical="center"/>
    </xf>
    <xf numFmtId="0" fontId="189" fillId="0" borderId="162" xfId="2244" applyFont="1" applyBorder="1">
      <alignment vertical="center"/>
    </xf>
    <xf numFmtId="0" fontId="195" fillId="0" borderId="161" xfId="2244" applyFont="1" applyBorder="1">
      <alignment vertical="center"/>
    </xf>
    <xf numFmtId="0" fontId="202" fillId="0" borderId="162" xfId="2244" applyFont="1" applyBorder="1">
      <alignment vertical="center"/>
    </xf>
    <xf numFmtId="0" fontId="189" fillId="0" borderId="163" xfId="2244" applyFont="1" applyBorder="1">
      <alignment vertical="center"/>
    </xf>
    <xf numFmtId="0" fontId="189" fillId="0" borderId="164" xfId="2244" applyFont="1" applyBorder="1">
      <alignment vertical="center"/>
    </xf>
    <xf numFmtId="0" fontId="189" fillId="0" borderId="165" xfId="2244" applyFont="1" applyBorder="1">
      <alignment vertical="center"/>
    </xf>
    <xf numFmtId="0" fontId="208" fillId="0" borderId="0" xfId="0" applyFont="1"/>
    <xf numFmtId="0" fontId="15" fillId="4" borderId="166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left" vertical="top" wrapText="1"/>
    </xf>
    <xf numFmtId="0" fontId="20" fillId="0" borderId="167" xfId="0" applyFont="1" applyBorder="1" applyAlignment="1">
      <alignment vertical="top" wrapText="1"/>
    </xf>
    <xf numFmtId="0" fontId="20" fillId="0" borderId="168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68" xfId="0" applyFont="1" applyBorder="1" applyAlignment="1">
      <alignment vertical="top"/>
    </xf>
    <xf numFmtId="0" fontId="20" fillId="0" borderId="167" xfId="0" applyFont="1" applyBorder="1" applyAlignment="1">
      <alignment horizontal="left" vertical="top"/>
    </xf>
    <xf numFmtId="0" fontId="20" fillId="0" borderId="29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vertical="top" wrapText="1"/>
    </xf>
    <xf numFmtId="0" fontId="20" fillId="0" borderId="168" xfId="0" applyFont="1" applyBorder="1" applyAlignment="1">
      <alignment wrapText="1"/>
    </xf>
    <xf numFmtId="0" fontId="20" fillId="0" borderId="5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24" xfId="0" applyFont="1" applyBorder="1" applyAlignment="1">
      <alignment wrapText="1"/>
    </xf>
    <xf numFmtId="0" fontId="20" fillId="0" borderId="24" xfId="0" applyFont="1" applyBorder="1"/>
    <xf numFmtId="0" fontId="209" fillId="0" borderId="0" xfId="0" applyFont="1"/>
    <xf numFmtId="14" fontId="20" fillId="0" borderId="135" xfId="0" applyNumberFormat="1" applyFont="1" applyBorder="1"/>
    <xf numFmtId="14" fontId="20" fillId="0" borderId="5" xfId="0" applyNumberFormat="1" applyFont="1" applyBorder="1"/>
    <xf numFmtId="0" fontId="15" fillId="0" borderId="5" xfId="0" quotePrefix="1" applyFont="1" applyBorder="1" applyAlignment="1">
      <alignment wrapText="1"/>
    </xf>
    <xf numFmtId="0" fontId="21" fillId="0" borderId="5" xfId="0" quotePrefix="1" applyFont="1" applyBorder="1" applyAlignment="1">
      <alignment wrapText="1"/>
    </xf>
    <xf numFmtId="0" fontId="167" fillId="0" borderId="5" xfId="0" quotePrefix="1" applyFont="1" applyBorder="1" applyAlignment="1">
      <alignment wrapText="1"/>
    </xf>
    <xf numFmtId="0" fontId="24" fillId="0" borderId="5" xfId="0" quotePrefix="1" applyFont="1" applyBorder="1" applyAlignment="1">
      <alignment wrapText="1"/>
    </xf>
    <xf numFmtId="0" fontId="24" fillId="0" borderId="5" xfId="0" quotePrefix="1" applyFont="1" applyBorder="1" applyAlignment="1">
      <alignment vertical="top" wrapText="1"/>
    </xf>
    <xf numFmtId="0" fontId="21" fillId="0" borderId="5" xfId="0" quotePrefix="1" applyFont="1" applyBorder="1" applyAlignment="1">
      <alignment vertical="top" wrapText="1"/>
    </xf>
    <xf numFmtId="0" fontId="20" fillId="0" borderId="5" xfId="0" applyFont="1" applyBorder="1" applyAlignment="1">
      <alignment vertical="top"/>
    </xf>
    <xf numFmtId="0" fontId="20" fillId="0" borderId="5" xfId="0" applyFont="1" applyBorder="1" applyAlignment="1">
      <alignment horizontal="left" vertical="center"/>
    </xf>
    <xf numFmtId="0" fontId="20" fillId="0" borderId="5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35" xfId="0" applyFont="1" applyBorder="1" applyAlignment="1">
      <alignment vertical="top"/>
    </xf>
    <xf numFmtId="14" fontId="20" fillId="0" borderId="135" xfId="0" applyNumberFormat="1" applyFont="1" applyBorder="1" applyAlignment="1">
      <alignment vertical="top"/>
    </xf>
    <xf numFmtId="0" fontId="20" fillId="0" borderId="135" xfId="0" applyFont="1" applyBorder="1" applyAlignment="1">
      <alignment vertical="top" wrapText="1"/>
    </xf>
    <xf numFmtId="0" fontId="187" fillId="0" borderId="0" xfId="0" applyFont="1"/>
    <xf numFmtId="0" fontId="187" fillId="0" borderId="5" xfId="0" quotePrefix="1" applyFont="1" applyBorder="1" applyAlignment="1">
      <alignment wrapText="1"/>
    </xf>
    <xf numFmtId="0" fontId="15" fillId="0" borderId="5" xfId="0" quotePrefix="1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5" xfId="0" quotePrefix="1" applyFont="1" applyBorder="1" applyAlignment="1">
      <alignment horizontal="left" vertical="top" wrapText="1"/>
    </xf>
    <xf numFmtId="14" fontId="22" fillId="0" borderId="135" xfId="0" applyNumberFormat="1" applyFont="1" applyBorder="1"/>
    <xf numFmtId="14" fontId="22" fillId="0" borderId="5" xfId="0" applyNumberFormat="1" applyFont="1" applyBorder="1"/>
    <xf numFmtId="14" fontId="20" fillId="0" borderId="6" xfId="0" applyNumberFormat="1" applyFont="1" applyBorder="1"/>
    <xf numFmtId="0" fontId="167" fillId="0" borderId="0" xfId="0" applyFont="1"/>
    <xf numFmtId="0" fontId="210" fillId="0" borderId="5" xfId="0" quotePrefix="1" applyFont="1" applyBorder="1" applyAlignment="1">
      <alignment wrapText="1"/>
    </xf>
    <xf numFmtId="0" fontId="211" fillId="0" borderId="5" xfId="0" quotePrefix="1" applyFont="1" applyBorder="1" applyAlignment="1">
      <alignment wrapText="1"/>
    </xf>
    <xf numFmtId="0" fontId="165" fillId="0" borderId="128" xfId="2240" applyBorder="1" applyAlignment="1">
      <alignment horizontal="center" vertical="center" wrapText="1"/>
    </xf>
    <xf numFmtId="49" fontId="21" fillId="0" borderId="128" xfId="2" applyNumberFormat="1" applyFont="1" applyBorder="1" applyAlignment="1">
      <alignment horizontal="left" vertical="center" wrapText="1"/>
    </xf>
    <xf numFmtId="49" fontId="28" fillId="2" borderId="128" xfId="2" applyNumberFormat="1" applyFont="1" applyFill="1" applyBorder="1" applyAlignment="1">
      <alignment horizontal="left" vertical="center" wrapText="1"/>
    </xf>
    <xf numFmtId="49" fontId="21" fillId="0" borderId="128" xfId="2" quotePrefix="1" applyNumberFormat="1" applyFont="1" applyBorder="1" applyAlignment="1">
      <alignment horizontal="left" vertical="center" wrapText="1"/>
    </xf>
    <xf numFmtId="49" fontId="28" fillId="0" borderId="128" xfId="2" applyNumberFormat="1" applyFont="1" applyBorder="1" applyAlignment="1">
      <alignment horizontal="left" vertical="center" wrapText="1"/>
    </xf>
    <xf numFmtId="49" fontId="28" fillId="2" borderId="128" xfId="2" quotePrefix="1" applyNumberFormat="1" applyFont="1" applyFill="1" applyBorder="1" applyAlignment="1">
      <alignment horizontal="left" vertical="center" wrapText="1"/>
    </xf>
    <xf numFmtId="0" fontId="185" fillId="0" borderId="128" xfId="2240" applyFont="1" applyBorder="1" applyAlignment="1">
      <alignment horizontal="center" vertical="center" wrapText="1"/>
    </xf>
    <xf numFmtId="0" fontId="185" fillId="0" borderId="128" xfId="224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183" fillId="2" borderId="128" xfId="2" applyNumberFormat="1" applyFont="1" applyFill="1" applyBorder="1" applyAlignment="1">
      <alignment horizontal="left" vertical="center" wrapText="1"/>
    </xf>
    <xf numFmtId="0" fontId="183" fillId="0" borderId="128" xfId="2" applyFont="1" applyBorder="1" applyAlignment="1">
      <alignment horizontal="center"/>
    </xf>
    <xf numFmtId="0" fontId="183" fillId="0" borderId="128" xfId="2" applyFont="1" applyBorder="1" applyAlignment="1">
      <alignment horizontal="left" vertical="center"/>
    </xf>
    <xf numFmtId="0" fontId="213" fillId="0" borderId="0" xfId="0" applyFont="1" applyAlignment="1">
      <alignment horizontal="left" vertical="center"/>
    </xf>
    <xf numFmtId="0" fontId="21" fillId="0" borderId="0" xfId="2245" applyFont="1">
      <alignment vertical="center"/>
    </xf>
    <xf numFmtId="0" fontId="215" fillId="0" borderId="0" xfId="0" applyFont="1"/>
    <xf numFmtId="0" fontId="216" fillId="0" borderId="0" xfId="0" applyFont="1"/>
    <xf numFmtId="0" fontId="24" fillId="4" borderId="12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0" fillId="0" borderId="5" xfId="0" applyFont="1" applyBorder="1" applyAlignment="1">
      <alignment vertical="center"/>
    </xf>
    <xf numFmtId="0" fontId="20" fillId="0" borderId="128" xfId="2245" applyFont="1" applyBorder="1" applyAlignment="1">
      <alignment horizontal="center" vertical="center" wrapText="1"/>
    </xf>
    <xf numFmtId="0" fontId="14" fillId="0" borderId="128" xfId="2" applyFont="1" applyBorder="1" applyAlignment="1">
      <alignment horizontal="center" vertical="center" wrapText="1"/>
    </xf>
    <xf numFmtId="0" fontId="21" fillId="0" borderId="128" xfId="2" applyFont="1" applyBorder="1" applyAlignment="1">
      <alignment horizontal="left" vertical="center" wrapText="1"/>
    </xf>
    <xf numFmtId="49" fontId="21" fillId="0" borderId="128" xfId="2" applyNumberFormat="1" applyFont="1" applyBorder="1" applyAlignment="1">
      <alignment horizontal="center" vertical="center" wrapText="1"/>
    </xf>
    <xf numFmtId="49" fontId="28" fillId="0" borderId="128" xfId="2245" applyNumberFormat="1" applyFont="1" applyBorder="1" applyAlignment="1">
      <alignment horizontal="left" vertical="center" wrapText="1"/>
    </xf>
    <xf numFmtId="49" fontId="28" fillId="0" borderId="128" xfId="2246" applyNumberFormat="1" applyFont="1" applyBorder="1" applyAlignment="1">
      <alignment horizontal="left" vertical="center" wrapText="1"/>
    </xf>
    <xf numFmtId="14" fontId="15" fillId="0" borderId="5" xfId="0" applyNumberFormat="1" applyFont="1" applyBorder="1" applyAlignment="1">
      <alignment horizontal="center" vertical="top"/>
    </xf>
    <xf numFmtId="14" fontId="24" fillId="0" borderId="5" xfId="0" applyNumberFormat="1" applyFont="1" applyBorder="1"/>
    <xf numFmtId="176" fontId="25" fillId="0" borderId="128" xfId="2" applyNumberFormat="1" applyFont="1" applyBorder="1" applyAlignment="1">
      <alignment horizontal="center" vertical="center" wrapText="1"/>
    </xf>
    <xf numFmtId="0" fontId="25" fillId="0" borderId="128" xfId="3" applyFont="1" applyBorder="1" applyAlignment="1">
      <alignment horizontal="center" vertical="center"/>
    </xf>
    <xf numFmtId="0" fontId="25" fillId="0" borderId="128" xfId="3" applyFont="1" applyBorder="1" applyAlignment="1">
      <alignment horizontal="center" vertical="center" wrapText="1"/>
    </xf>
    <xf numFmtId="14" fontId="20" fillId="0" borderId="5" xfId="0" applyNumberFormat="1" applyFont="1" applyBorder="1" applyAlignment="1">
      <alignment horizontal="left" vertical="center"/>
    </xf>
    <xf numFmtId="0" fontId="21" fillId="0" borderId="70" xfId="0" applyFont="1" applyBorder="1" applyAlignment="1">
      <alignment vertical="top" wrapText="1"/>
    </xf>
    <xf numFmtId="0" fontId="21" fillId="0" borderId="5" xfId="0" applyFont="1" applyBorder="1" applyAlignment="1">
      <alignment vertical="top" wrapText="1"/>
    </xf>
    <xf numFmtId="0" fontId="24" fillId="0" borderId="70" xfId="0" quotePrefix="1" applyFont="1" applyBorder="1" applyAlignment="1">
      <alignment wrapText="1"/>
    </xf>
    <xf numFmtId="49" fontId="28" fillId="0" borderId="137" xfId="2245" applyNumberFormat="1" applyFont="1" applyBorder="1" applyAlignment="1">
      <alignment horizontal="left" vertical="center" wrapText="1"/>
    </xf>
    <xf numFmtId="49" fontId="23" fillId="0" borderId="128" xfId="0" applyNumberFormat="1" applyFont="1" applyBorder="1" applyAlignment="1">
      <alignment horizontal="left" vertical="center" wrapText="1"/>
    </xf>
    <xf numFmtId="49" fontId="28" fillId="0" borderId="128" xfId="2245" applyNumberFormat="1" applyFont="1" applyBorder="1" applyAlignment="1">
      <alignment vertical="center" wrapText="1"/>
    </xf>
    <xf numFmtId="0" fontId="21" fillId="0" borderId="24" xfId="0" applyFont="1" applyBorder="1" applyAlignment="1">
      <alignment vertical="top" wrapText="1"/>
    </xf>
    <xf numFmtId="0" fontId="14" fillId="98" borderId="128" xfId="0" applyFont="1" applyFill="1" applyBorder="1" applyAlignment="1">
      <alignment horizontal="center" vertical="center"/>
    </xf>
    <xf numFmtId="0" fontId="21" fillId="0" borderId="70" xfId="0" quotePrefix="1" applyFont="1" applyBorder="1" applyAlignment="1">
      <alignment wrapText="1"/>
    </xf>
    <xf numFmtId="49" fontId="23" fillId="0" borderId="128" xfId="0" quotePrefix="1" applyNumberFormat="1" applyFont="1" applyBorder="1" applyAlignment="1">
      <alignment horizontal="left" vertical="center" wrapText="1"/>
    </xf>
    <xf numFmtId="0" fontId="20" fillId="98" borderId="128" xfId="0" applyFont="1" applyFill="1" applyBorder="1"/>
    <xf numFmtId="14" fontId="20" fillId="98" borderId="128" xfId="0" applyNumberFormat="1" applyFont="1" applyFill="1" applyBorder="1"/>
    <xf numFmtId="0" fontId="20" fillId="98" borderId="128" xfId="0" applyFont="1" applyFill="1" applyBorder="1" applyAlignment="1">
      <alignment wrapText="1"/>
    </xf>
    <xf numFmtId="0" fontId="20" fillId="98" borderId="128" xfId="2245" applyFont="1" applyFill="1" applyBorder="1" applyAlignment="1">
      <alignment horizontal="center" vertical="center" wrapText="1"/>
    </xf>
    <xf numFmtId="0" fontId="14" fillId="98" borderId="128" xfId="2" applyFont="1" applyFill="1" applyBorder="1" applyAlignment="1">
      <alignment horizontal="center" vertical="center" wrapText="1"/>
    </xf>
    <xf numFmtId="49" fontId="28" fillId="98" borderId="128" xfId="2" applyNumberFormat="1" applyFont="1" applyFill="1" applyBorder="1" applyAlignment="1">
      <alignment horizontal="left" vertical="center" wrapText="1"/>
    </xf>
    <xf numFmtId="49" fontId="28" fillId="98" borderId="137" xfId="2245" applyNumberFormat="1" applyFont="1" applyFill="1" applyBorder="1" applyAlignment="1">
      <alignment horizontal="left" vertical="center" wrapText="1"/>
    </xf>
    <xf numFmtId="49" fontId="28" fillId="98" borderId="128" xfId="2245" applyNumberFormat="1" applyFont="1" applyFill="1" applyBorder="1" applyAlignment="1">
      <alignment horizontal="center" vertical="center" wrapText="1"/>
    </xf>
    <xf numFmtId="49" fontId="21" fillId="98" borderId="128" xfId="2" applyNumberFormat="1" applyFont="1" applyFill="1" applyBorder="1" applyAlignment="1">
      <alignment horizontal="center" vertical="center" wrapText="1"/>
    </xf>
    <xf numFmtId="49" fontId="28" fillId="98" borderId="128" xfId="2245" applyNumberFormat="1" applyFont="1" applyFill="1" applyBorder="1" applyAlignment="1">
      <alignment horizontal="left" vertical="center" wrapText="1"/>
    </xf>
    <xf numFmtId="49" fontId="24" fillId="98" borderId="128" xfId="2" applyNumberFormat="1" applyFont="1" applyFill="1" applyBorder="1" applyAlignment="1">
      <alignment horizontal="center" vertical="center" wrapText="1"/>
    </xf>
    <xf numFmtId="176" fontId="25" fillId="98" borderId="128" xfId="2" applyNumberFormat="1" applyFont="1" applyFill="1" applyBorder="1" applyAlignment="1">
      <alignment horizontal="center" vertical="center" wrapText="1"/>
    </xf>
    <xf numFmtId="0" fontId="21" fillId="98" borderId="0" xfId="2245" applyFont="1" applyFill="1">
      <alignment vertical="center"/>
    </xf>
    <xf numFmtId="49" fontId="20" fillId="98" borderId="128" xfId="2245" quotePrefix="1" applyNumberFormat="1" applyFont="1" applyFill="1" applyBorder="1" applyAlignment="1">
      <alignment horizontal="left" vertical="center" wrapText="1"/>
    </xf>
    <xf numFmtId="0" fontId="21" fillId="98" borderId="128" xfId="0" applyFont="1" applyFill="1" applyBorder="1" applyAlignment="1">
      <alignment horizontal="left" vertical="top" wrapText="1"/>
    </xf>
    <xf numFmtId="0" fontId="21" fillId="98" borderId="128" xfId="0" applyFont="1" applyFill="1" applyBorder="1" applyAlignment="1">
      <alignment horizontal="center" vertical="center" wrapText="1"/>
    </xf>
    <xf numFmtId="233" fontId="21" fillId="98" borderId="128" xfId="0" applyNumberFormat="1" applyFont="1" applyFill="1" applyBorder="1" applyAlignment="1">
      <alignment horizontal="center" vertical="center"/>
    </xf>
    <xf numFmtId="0" fontId="20" fillId="0" borderId="128" xfId="0" applyFont="1" applyBorder="1" applyAlignment="1">
      <alignment horizontal="left" vertical="top"/>
    </xf>
    <xf numFmtId="0" fontId="20" fillId="0" borderId="128" xfId="0" applyFont="1" applyBorder="1"/>
    <xf numFmtId="14" fontId="20" fillId="0" borderId="128" xfId="0" applyNumberFormat="1" applyFont="1" applyBorder="1"/>
    <xf numFmtId="0" fontId="20" fillId="0" borderId="128" xfId="0" applyFont="1" applyBorder="1" applyAlignment="1">
      <alignment wrapText="1"/>
    </xf>
    <xf numFmtId="0" fontId="21" fillId="98" borderId="0" xfId="0" applyFont="1" applyFill="1" applyAlignment="1">
      <alignment vertical="center"/>
    </xf>
    <xf numFmtId="0" fontId="20" fillId="98" borderId="0" xfId="0" applyFont="1" applyFill="1"/>
    <xf numFmtId="0" fontId="21" fillId="98" borderId="128" xfId="0" quotePrefix="1" applyFont="1" applyFill="1" applyBorder="1" applyAlignment="1">
      <alignment vertical="center" wrapText="1"/>
    </xf>
    <xf numFmtId="0" fontId="21" fillId="98" borderId="128" xfId="0" applyFont="1" applyFill="1" applyBorder="1" applyAlignment="1">
      <alignment vertical="center"/>
    </xf>
    <xf numFmtId="0" fontId="21" fillId="98" borderId="128" xfId="0" applyFont="1" applyFill="1" applyBorder="1" applyAlignment="1">
      <alignment vertical="center" wrapText="1"/>
    </xf>
    <xf numFmtId="14" fontId="14" fillId="0" borderId="128" xfId="0" applyNumberFormat="1" applyFont="1" applyBorder="1" applyAlignment="1">
      <alignment horizontal="center" vertical="center"/>
    </xf>
    <xf numFmtId="49" fontId="28" fillId="0" borderId="128" xfId="2245" applyNumberFormat="1" applyFont="1" applyBorder="1" applyAlignment="1">
      <alignment horizontal="center" vertical="center" wrapText="1"/>
    </xf>
    <xf numFmtId="49" fontId="28" fillId="0" borderId="128" xfId="2245" quotePrefix="1" applyNumberFormat="1" applyFont="1" applyBorder="1" applyAlignment="1">
      <alignment horizontal="left" vertical="center" wrapText="1"/>
    </xf>
    <xf numFmtId="49" fontId="22" fillId="0" borderId="128" xfId="2245" quotePrefix="1" applyNumberFormat="1" applyFont="1" applyBorder="1" applyAlignment="1">
      <alignment horizontal="left" vertical="center" wrapText="1"/>
    </xf>
    <xf numFmtId="49" fontId="22" fillId="0" borderId="128" xfId="2245" applyNumberFormat="1" applyFont="1" applyBorder="1" applyAlignment="1">
      <alignment horizontal="left" vertical="center" wrapText="1"/>
    </xf>
    <xf numFmtId="49" fontId="20" fillId="0" borderId="128" xfId="2245" quotePrefix="1" applyNumberFormat="1" applyFont="1" applyBorder="1" applyAlignment="1">
      <alignment horizontal="left" vertical="center" wrapText="1"/>
    </xf>
    <xf numFmtId="49" fontId="20" fillId="0" borderId="128" xfId="2245" applyNumberFormat="1" applyFont="1" applyBorder="1" applyAlignment="1">
      <alignment horizontal="left" vertical="center" wrapText="1"/>
    </xf>
    <xf numFmtId="49" fontId="28" fillId="0" borderId="137" xfId="2245" applyNumberFormat="1" applyFont="1" applyBorder="1" applyAlignment="1">
      <alignment horizontal="center" vertical="center" wrapText="1"/>
    </xf>
    <xf numFmtId="0" fontId="179" fillId="0" borderId="0" xfId="0" applyFont="1" applyAlignment="1">
      <alignment horizontal="center" vertical="center"/>
    </xf>
    <xf numFmtId="0" fontId="25" fillId="0" borderId="128" xfId="0" applyFont="1" applyBorder="1" applyAlignment="1">
      <alignment horizontal="center" vertical="center"/>
    </xf>
    <xf numFmtId="14" fontId="25" fillId="0" borderId="128" xfId="0" applyNumberFormat="1" applyFont="1" applyBorder="1" applyAlignment="1">
      <alignment horizontal="center" vertical="center"/>
    </xf>
    <xf numFmtId="0" fontId="25" fillId="0" borderId="128" xfId="0" applyFont="1" applyBorder="1" applyAlignment="1">
      <alignment horizontal="left" vertical="center" wrapText="1"/>
    </xf>
    <xf numFmtId="0" fontId="139" fillId="94" borderId="147" xfId="2244" applyFont="1" applyFill="1" applyBorder="1" applyAlignment="1">
      <alignment horizontal="center" vertical="center"/>
    </xf>
    <xf numFmtId="0" fontId="139" fillId="94" borderId="148" xfId="2244" applyFont="1" applyFill="1" applyBorder="1" applyAlignment="1">
      <alignment horizontal="center" vertical="center"/>
    </xf>
    <xf numFmtId="0" fontId="191" fillId="0" borderId="0" xfId="2244" applyFont="1" applyAlignment="1">
      <alignment horizontal="center" vertical="center"/>
    </xf>
    <xf numFmtId="0" fontId="139" fillId="94" borderId="149" xfId="2244" applyFont="1" applyFill="1" applyBorder="1" applyAlignment="1">
      <alignment horizontal="left" vertical="center"/>
    </xf>
    <xf numFmtId="0" fontId="139" fillId="94" borderId="148" xfId="2244" applyFont="1" applyFill="1" applyBorder="1" applyAlignment="1">
      <alignment horizontal="left" vertical="center"/>
    </xf>
    <xf numFmtId="0" fontId="139" fillId="0" borderId="149" xfId="2244" applyFont="1" applyBorder="1" applyAlignment="1">
      <alignment horizontal="left" vertical="center"/>
    </xf>
    <xf numFmtId="0" fontId="19" fillId="94" borderId="146" xfId="0" applyFont="1" applyFill="1" applyBorder="1" applyAlignment="1">
      <alignment horizontal="center" vertical="center"/>
    </xf>
    <xf numFmtId="49" fontId="19" fillId="94" borderId="147" xfId="0" applyNumberFormat="1" applyFont="1" applyFill="1" applyBorder="1" applyAlignment="1">
      <alignment horizontal="center" vertical="center"/>
    </xf>
    <xf numFmtId="49" fontId="19" fillId="94" borderId="149" xfId="0" applyNumberFormat="1" applyFont="1" applyFill="1" applyBorder="1" applyAlignment="1">
      <alignment horizontal="center" vertical="center"/>
    </xf>
    <xf numFmtId="49" fontId="19" fillId="94" borderId="148" xfId="0" applyNumberFormat="1" applyFont="1" applyFill="1" applyBorder="1" applyAlignment="1">
      <alignment horizontal="center" vertical="center"/>
    </xf>
    <xf numFmtId="228" fontId="20" fillId="0" borderId="146" xfId="0" applyNumberFormat="1" applyFont="1" applyBorder="1" applyAlignment="1">
      <alignment horizontal="left" vertical="top" wrapText="1"/>
    </xf>
    <xf numFmtId="227" fontId="19" fillId="4" borderId="146" xfId="0" applyNumberFormat="1" applyFont="1" applyFill="1" applyBorder="1" applyAlignment="1">
      <alignment horizontal="right"/>
    </xf>
    <xf numFmtId="0" fontId="196" fillId="94" borderId="151" xfId="2244" applyFont="1" applyFill="1" applyBorder="1" applyAlignment="1">
      <alignment horizontal="center" vertical="center"/>
    </xf>
    <xf numFmtId="0" fontId="196" fillId="94" borderId="152" xfId="2244" applyFont="1" applyFill="1" applyBorder="1" applyAlignment="1">
      <alignment horizontal="center" vertical="center"/>
    </xf>
    <xf numFmtId="0" fontId="196" fillId="94" borderId="153" xfId="2244" applyFont="1" applyFill="1" applyBorder="1" applyAlignment="1">
      <alignment horizontal="center" vertical="center"/>
    </xf>
    <xf numFmtId="0" fontId="196" fillId="94" borderId="154" xfId="2244" applyFont="1" applyFill="1" applyBorder="1" applyAlignment="1">
      <alignment horizontal="center" vertical="center"/>
    </xf>
    <xf numFmtId="230" fontId="196" fillId="0" borderId="152" xfId="2244" applyNumberFormat="1" applyFont="1" applyBorder="1" applyAlignment="1">
      <alignment horizontal="center" vertical="center"/>
    </xf>
    <xf numFmtId="230" fontId="196" fillId="0" borderId="154" xfId="2244" applyNumberFormat="1" applyFont="1" applyBorder="1" applyAlignment="1">
      <alignment horizontal="center" vertical="center"/>
    </xf>
    <xf numFmtId="232" fontId="196" fillId="3" borderId="151" xfId="2244" applyNumberFormat="1" applyFont="1" applyFill="1" applyBorder="1" applyAlignment="1">
      <alignment horizontal="center" vertical="center"/>
    </xf>
    <xf numFmtId="232" fontId="196" fillId="3" borderId="152" xfId="2244" applyNumberFormat="1" applyFont="1" applyFill="1" applyBorder="1" applyAlignment="1">
      <alignment horizontal="center" vertical="center"/>
    </xf>
    <xf numFmtId="232" fontId="196" fillId="3" borderId="153" xfId="2244" applyNumberFormat="1" applyFont="1" applyFill="1" applyBorder="1" applyAlignment="1">
      <alignment horizontal="center" vertical="center"/>
    </xf>
    <xf numFmtId="232" fontId="196" fillId="3" borderId="154" xfId="2244" applyNumberFormat="1" applyFont="1" applyFill="1" applyBorder="1" applyAlignment="1">
      <alignment horizontal="center" vertical="center"/>
    </xf>
    <xf numFmtId="0" fontId="198" fillId="94" borderId="151" xfId="2244" applyFont="1" applyFill="1" applyBorder="1" applyAlignment="1">
      <alignment horizontal="center" vertical="center"/>
    </xf>
    <xf numFmtId="0" fontId="199" fillId="94" borderId="153" xfId="2244" applyFont="1" applyFill="1" applyBorder="1" applyAlignment="1">
      <alignment horizontal="center" vertical="center"/>
    </xf>
    <xf numFmtId="0" fontId="199" fillId="94" borderId="154" xfId="2244" applyFont="1" applyFill="1" applyBorder="1" applyAlignment="1">
      <alignment horizontal="center" vertical="center"/>
    </xf>
    <xf numFmtId="0" fontId="196" fillId="0" borderId="152" xfId="2244" applyFont="1" applyBorder="1" applyAlignment="1">
      <alignment horizontal="center" vertical="center"/>
    </xf>
    <xf numFmtId="0" fontId="196" fillId="0" borderId="154" xfId="2244" applyFont="1" applyBorder="1" applyAlignment="1">
      <alignment horizontal="center" vertical="center"/>
    </xf>
    <xf numFmtId="0" fontId="196" fillId="0" borderId="153" xfId="2244" applyFont="1" applyBorder="1" applyAlignment="1">
      <alignment horizontal="center" vertical="center"/>
    </xf>
    <xf numFmtId="0" fontId="196" fillId="0" borderId="151" xfId="2244" applyFont="1" applyBorder="1" applyAlignment="1">
      <alignment horizontal="center" vertical="center"/>
    </xf>
    <xf numFmtId="230" fontId="196" fillId="0" borderId="152" xfId="2244" applyNumberFormat="1" applyFont="1" applyBorder="1" applyAlignment="1" applyProtection="1">
      <alignment horizontal="center" vertical="center"/>
      <protection locked="0"/>
    </xf>
    <xf numFmtId="230" fontId="196" fillId="0" borderId="154" xfId="2244" applyNumberFormat="1" applyFont="1" applyBorder="1" applyAlignment="1" applyProtection="1">
      <alignment horizontal="center" vertical="center"/>
      <protection locked="0"/>
    </xf>
    <xf numFmtId="0" fontId="191" fillId="95" borderId="151" xfId="2244" applyFont="1" applyFill="1" applyBorder="1" applyAlignment="1">
      <alignment horizontal="center" vertical="center"/>
    </xf>
    <xf numFmtId="0" fontId="191" fillId="95" borderId="152" xfId="2244" applyFont="1" applyFill="1" applyBorder="1" applyAlignment="1">
      <alignment horizontal="center" vertical="center"/>
    </xf>
    <xf numFmtId="0" fontId="191" fillId="95" borderId="153" xfId="2244" applyFont="1" applyFill="1" applyBorder="1" applyAlignment="1">
      <alignment horizontal="center" vertical="center"/>
    </xf>
    <xf numFmtId="0" fontId="191" fillId="95" borderId="154" xfId="2244" applyFont="1" applyFill="1" applyBorder="1" applyAlignment="1">
      <alignment horizontal="center" vertical="center"/>
    </xf>
    <xf numFmtId="0" fontId="24" fillId="0" borderId="157" xfId="2244" applyFont="1" applyBorder="1" applyAlignment="1">
      <alignment horizontal="center" vertical="center"/>
    </xf>
    <xf numFmtId="232" fontId="196" fillId="97" borderId="151" xfId="2244" applyNumberFormat="1" applyFont="1" applyFill="1" applyBorder="1" applyAlignment="1">
      <alignment horizontal="center" vertical="center"/>
    </xf>
    <xf numFmtId="232" fontId="196" fillId="97" borderId="152" xfId="2244" applyNumberFormat="1" applyFont="1" applyFill="1" applyBorder="1" applyAlignment="1">
      <alignment horizontal="center" vertical="center"/>
    </xf>
    <xf numFmtId="232" fontId="196" fillId="97" borderId="153" xfId="2244" applyNumberFormat="1" applyFont="1" applyFill="1" applyBorder="1" applyAlignment="1">
      <alignment horizontal="center" vertical="center"/>
    </xf>
    <xf numFmtId="232" fontId="196" fillId="97" borderId="154" xfId="2244" applyNumberFormat="1" applyFont="1" applyFill="1" applyBorder="1" applyAlignment="1">
      <alignment horizontal="center" vertical="center"/>
    </xf>
    <xf numFmtId="232" fontId="196" fillId="96" borderId="151" xfId="2244" applyNumberFormat="1" applyFont="1" applyFill="1" applyBorder="1" applyAlignment="1">
      <alignment horizontal="center" vertical="center"/>
    </xf>
    <xf numFmtId="232" fontId="196" fillId="96" borderId="152" xfId="2244" applyNumberFormat="1" applyFont="1" applyFill="1" applyBorder="1" applyAlignment="1">
      <alignment horizontal="center" vertical="center"/>
    </xf>
    <xf numFmtId="232" fontId="196" fillId="96" borderId="153" xfId="2244" applyNumberFormat="1" applyFont="1" applyFill="1" applyBorder="1" applyAlignment="1">
      <alignment horizontal="center" vertical="center"/>
    </xf>
    <xf numFmtId="232" fontId="196" fillId="96" borderId="154" xfId="2244" applyNumberFormat="1" applyFont="1" applyFill="1" applyBorder="1" applyAlignment="1">
      <alignment horizontal="center" vertical="center"/>
    </xf>
    <xf numFmtId="232" fontId="203" fillId="96" borderId="152" xfId="2244" applyNumberFormat="1" applyFont="1" applyFill="1" applyBorder="1" applyAlignment="1">
      <alignment horizontal="center" vertical="center"/>
    </xf>
    <xf numFmtId="232" fontId="203" fillId="96" borderId="154" xfId="2244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5" fillId="0" borderId="0" xfId="2244" applyFont="1" applyAlignment="1">
      <alignment horizontal="left" vertical="center"/>
    </xf>
    <xf numFmtId="0" fontId="24" fillId="0" borderId="0" xfId="2244" applyFont="1" applyAlignment="1">
      <alignment horizontal="center" vertical="center"/>
    </xf>
    <xf numFmtId="0" fontId="15" fillId="4" borderId="166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24" fillId="4" borderId="169" xfId="0" applyFont="1" applyFill="1" applyBorder="1" applyAlignment="1">
      <alignment horizontal="center" vertical="center"/>
    </xf>
    <xf numFmtId="0" fontId="24" fillId="4" borderId="170" xfId="0" applyFont="1" applyFill="1" applyBorder="1" applyAlignment="1">
      <alignment horizontal="center" vertical="center"/>
    </xf>
    <xf numFmtId="0" fontId="15" fillId="0" borderId="135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98" borderId="135" xfId="0" applyFont="1" applyFill="1" applyBorder="1" applyAlignment="1">
      <alignment horizontal="left" vertical="top"/>
    </xf>
    <xf numFmtId="0" fontId="15" fillId="98" borderId="5" xfId="0" applyFont="1" applyFill="1" applyBorder="1" applyAlignment="1">
      <alignment horizontal="left" vertical="top"/>
    </xf>
    <xf numFmtId="0" fontId="15" fillId="98" borderId="6" xfId="0" applyFont="1" applyFill="1" applyBorder="1" applyAlignment="1">
      <alignment horizontal="left" vertical="top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133" xfId="0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20" fillId="0" borderId="134" xfId="0" applyFont="1" applyBorder="1" applyAlignment="1">
      <alignment horizontal="center" vertical="center"/>
    </xf>
    <xf numFmtId="49" fontId="24" fillId="91" borderId="135" xfId="2" applyNumberFormat="1" applyFont="1" applyFill="1" applyBorder="1" applyAlignment="1">
      <alignment horizontal="center" vertical="center" wrapText="1"/>
    </xf>
    <xf numFmtId="49" fontId="24" fillId="91" borderId="6" xfId="2" applyNumberFormat="1" applyFont="1" applyFill="1" applyBorder="1" applyAlignment="1">
      <alignment horizontal="center" vertical="center" wrapText="1"/>
    </xf>
    <xf numFmtId="49" fontId="24" fillId="5" borderId="128" xfId="2" applyNumberFormat="1" applyFont="1" applyFill="1" applyBorder="1" applyAlignment="1">
      <alignment horizontal="center" vertical="center" wrapText="1"/>
    </xf>
    <xf numFmtId="0" fontId="24" fillId="91" borderId="128" xfId="2" applyFont="1" applyFill="1" applyBorder="1" applyAlignment="1">
      <alignment horizontal="center" vertical="center"/>
    </xf>
    <xf numFmtId="0" fontId="24" fillId="5" borderId="128" xfId="2" applyFont="1" applyFill="1" applyBorder="1" applyAlignment="1">
      <alignment horizontal="center" vertical="center"/>
    </xf>
    <xf numFmtId="0" fontId="24" fillId="6" borderId="128" xfId="2" applyFont="1" applyFill="1" applyBorder="1" applyAlignment="1">
      <alignment horizontal="center" vertical="center"/>
    </xf>
    <xf numFmtId="49" fontId="24" fillId="91" borderId="141" xfId="2" applyNumberFormat="1" applyFont="1" applyFill="1" applyBorder="1" applyAlignment="1">
      <alignment horizontal="center" vertical="center" wrapText="1"/>
    </xf>
    <xf numFmtId="49" fontId="24" fillId="91" borderId="142" xfId="2" applyNumberFormat="1" applyFont="1" applyFill="1" applyBorder="1" applyAlignment="1">
      <alignment horizontal="center" vertical="center" wrapText="1"/>
    </xf>
    <xf numFmtId="0" fontId="24" fillId="90" borderId="137" xfId="2" applyFont="1" applyFill="1" applyBorder="1" applyAlignment="1">
      <alignment horizontal="center" vertical="center"/>
    </xf>
    <xf numFmtId="0" fontId="24" fillId="90" borderId="121" xfId="2" applyFont="1" applyFill="1" applyBorder="1" applyAlignment="1">
      <alignment horizontal="center" vertical="center"/>
    </xf>
    <xf numFmtId="0" fontId="24" fillId="6" borderId="137" xfId="2" applyFont="1" applyFill="1" applyBorder="1" applyAlignment="1">
      <alignment horizontal="center" vertical="center"/>
    </xf>
    <xf numFmtId="0" fontId="24" fillId="6" borderId="121" xfId="2" applyFont="1" applyFill="1" applyBorder="1" applyAlignment="1">
      <alignment horizontal="center" vertical="center"/>
    </xf>
    <xf numFmtId="49" fontId="24" fillId="6" borderId="128" xfId="2" applyNumberFormat="1" applyFont="1" applyFill="1" applyBorder="1" applyAlignment="1">
      <alignment horizontal="center" vertical="center" wrapText="1"/>
    </xf>
    <xf numFmtId="0" fontId="24" fillId="6" borderId="129" xfId="2" applyFont="1" applyFill="1" applyBorder="1" applyAlignment="1">
      <alignment horizontal="center" vertical="center"/>
    </xf>
    <xf numFmtId="49" fontId="24" fillId="6" borderId="135" xfId="2" applyNumberFormat="1" applyFont="1" applyFill="1" applyBorder="1" applyAlignment="1">
      <alignment horizontal="center" vertical="center" wrapText="1"/>
    </xf>
    <xf numFmtId="49" fontId="24" fillId="6" borderId="6" xfId="2" applyNumberFormat="1" applyFont="1" applyFill="1" applyBorder="1" applyAlignment="1">
      <alignment horizontal="center" vertical="center" wrapText="1"/>
    </xf>
    <xf numFmtId="49" fontId="24" fillId="4" borderId="135" xfId="2" applyNumberFormat="1" applyFont="1" applyFill="1" applyBorder="1" applyAlignment="1">
      <alignment horizontal="center" vertical="center" wrapText="1"/>
    </xf>
    <xf numFmtId="49" fontId="24" fillId="4" borderId="6" xfId="2" applyNumberFormat="1" applyFont="1" applyFill="1" applyBorder="1" applyAlignment="1">
      <alignment horizontal="center" vertical="center" wrapText="1"/>
    </xf>
    <xf numFmtId="0" fontId="180" fillId="0" borderId="0" xfId="2" applyFont="1" applyAlignment="1">
      <alignment horizontal="center" vertical="center"/>
    </xf>
    <xf numFmtId="0" fontId="180" fillId="0" borderId="0" xfId="2" applyFont="1" applyAlignment="1">
      <alignment horizontal="left" vertical="center"/>
    </xf>
    <xf numFmtId="0" fontId="24" fillId="4" borderId="128" xfId="2" applyFont="1" applyFill="1" applyBorder="1" applyAlignment="1">
      <alignment horizontal="center" vertical="center"/>
    </xf>
    <xf numFmtId="0" fontId="24" fillId="5" borderId="137" xfId="2" applyFont="1" applyFill="1" applyBorder="1" applyAlignment="1">
      <alignment horizontal="center" vertical="center"/>
    </xf>
    <xf numFmtId="0" fontId="24" fillId="5" borderId="129" xfId="2" applyFont="1" applyFill="1" applyBorder="1" applyAlignment="1">
      <alignment horizontal="center" vertical="center"/>
    </xf>
    <xf numFmtId="0" fontId="24" fillId="5" borderId="121" xfId="2" applyFont="1" applyFill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3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5" xfId="0" applyNumberFormat="1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</cellXfs>
  <cellStyles count="2247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10 2" xfId="2242" xr:uid="{00000000-0005-0000-0000-00007F050000}"/>
    <cellStyle name="표준 110 3" xfId="2245" xr:uid="{00000000-0005-0000-0000-000080050000}"/>
    <cellStyle name="표준 110 3 2" xfId="2246" xr:uid="{00000000-0005-0000-0000-000081050000}"/>
    <cellStyle name="표준 12" xfId="881" xr:uid="{00000000-0005-0000-0000-000082050000}"/>
    <cellStyle name="표준 12 2" xfId="882" xr:uid="{00000000-0005-0000-0000-000083050000}"/>
    <cellStyle name="표준 13" xfId="883" xr:uid="{00000000-0005-0000-0000-000084050000}"/>
    <cellStyle name="표준 13 2" xfId="884" xr:uid="{00000000-0005-0000-0000-000085050000}"/>
    <cellStyle name="표준 14" xfId="885" xr:uid="{00000000-0005-0000-0000-000086050000}"/>
    <cellStyle name="표준 14 2" xfId="886" xr:uid="{00000000-0005-0000-0000-000087050000}"/>
    <cellStyle name="표준 15" xfId="887" xr:uid="{00000000-0005-0000-0000-000088050000}"/>
    <cellStyle name="표준 15 2" xfId="888" xr:uid="{00000000-0005-0000-0000-000089050000}"/>
    <cellStyle name="표준 15 2 2" xfId="1839" xr:uid="{00000000-0005-0000-0000-00008A050000}"/>
    <cellStyle name="표준 16" xfId="889" xr:uid="{00000000-0005-0000-0000-00008B050000}"/>
    <cellStyle name="표준 16 2" xfId="890" xr:uid="{00000000-0005-0000-0000-00008C050000}"/>
    <cellStyle name="표준 16 2 2" xfId="1840" xr:uid="{00000000-0005-0000-0000-00008D050000}"/>
    <cellStyle name="표준 17" xfId="891" xr:uid="{00000000-0005-0000-0000-00008E050000}"/>
    <cellStyle name="표준 17 2" xfId="892" xr:uid="{00000000-0005-0000-0000-00008F050000}"/>
    <cellStyle name="표준 17 2 2" xfId="1841" xr:uid="{00000000-0005-0000-0000-000090050000}"/>
    <cellStyle name="표준 18" xfId="893" xr:uid="{00000000-0005-0000-0000-000091050000}"/>
    <cellStyle name="표준 18 2" xfId="894" xr:uid="{00000000-0005-0000-0000-000092050000}"/>
    <cellStyle name="표준 18 2 2" xfId="1842" xr:uid="{00000000-0005-0000-0000-000093050000}"/>
    <cellStyle name="표준 19" xfId="895" xr:uid="{00000000-0005-0000-0000-000094050000}"/>
    <cellStyle name="표준 2" xfId="896" xr:uid="{00000000-0005-0000-0000-000095050000}"/>
    <cellStyle name="표준 2 2" xfId="897" xr:uid="{00000000-0005-0000-0000-000096050000}"/>
    <cellStyle name="표준 2 2 2" xfId="898" xr:uid="{00000000-0005-0000-0000-000097050000}"/>
    <cellStyle name="표준 2 2 2 2" xfId="899" xr:uid="{00000000-0005-0000-0000-000098050000}"/>
    <cellStyle name="표준 2 2 2 3" xfId="900" xr:uid="{00000000-0005-0000-0000-000099050000}"/>
    <cellStyle name="표준 2 2 2 4" xfId="901" xr:uid="{00000000-0005-0000-0000-00009A050000}"/>
    <cellStyle name="표준 2 2 3" xfId="902" xr:uid="{00000000-0005-0000-0000-00009B050000}"/>
    <cellStyle name="표준 2 2 4" xfId="903" xr:uid="{00000000-0005-0000-0000-00009C050000}"/>
    <cellStyle name="표준 2 3" xfId="904" xr:uid="{00000000-0005-0000-0000-00009D050000}"/>
    <cellStyle name="표준 2 3 2" xfId="905" xr:uid="{00000000-0005-0000-0000-00009E050000}"/>
    <cellStyle name="표준 2 3 3" xfId="906" xr:uid="{00000000-0005-0000-0000-00009F050000}"/>
    <cellStyle name="표준 2 3 4" xfId="2" xr:uid="{00000000-0005-0000-0000-0000A0050000}"/>
    <cellStyle name="표준 2 4" xfId="907" xr:uid="{00000000-0005-0000-0000-0000A1050000}"/>
    <cellStyle name="표준 2 4 2" xfId="908" xr:uid="{00000000-0005-0000-0000-0000A2050000}"/>
    <cellStyle name="표준 2 4 3" xfId="1844" xr:uid="{00000000-0005-0000-0000-0000A3050000}"/>
    <cellStyle name="표준 2 5" xfId="909" xr:uid="{00000000-0005-0000-0000-0000A4050000}"/>
    <cellStyle name="표준 2 5 2" xfId="910" xr:uid="{00000000-0005-0000-0000-0000A5050000}"/>
    <cellStyle name="표준 2 5 2 2" xfId="1845" xr:uid="{00000000-0005-0000-0000-0000A6050000}"/>
    <cellStyle name="표준 2 6" xfId="911" xr:uid="{00000000-0005-0000-0000-0000A7050000}"/>
    <cellStyle name="표준 2 6 2" xfId="1846" xr:uid="{00000000-0005-0000-0000-0000A8050000}"/>
    <cellStyle name="표준 2 7" xfId="912" xr:uid="{00000000-0005-0000-0000-0000A9050000}"/>
    <cellStyle name="표준 2 7 2" xfId="1847" xr:uid="{00000000-0005-0000-0000-0000AA050000}"/>
    <cellStyle name="표준 2 8" xfId="1843" xr:uid="{00000000-0005-0000-0000-0000AB050000}"/>
    <cellStyle name="표준 2_검색UI개선 재검수대상" xfId="913" xr:uid="{00000000-0005-0000-0000-0000AC050000}"/>
    <cellStyle name="표준 20" xfId="914" xr:uid="{00000000-0005-0000-0000-0000AD050000}"/>
    <cellStyle name="표준 21" xfId="915" xr:uid="{00000000-0005-0000-0000-0000AE050000}"/>
    <cellStyle name="표준 21 2" xfId="916" xr:uid="{00000000-0005-0000-0000-0000AF050000}"/>
    <cellStyle name="표준 21 2 2" xfId="1848" xr:uid="{00000000-0005-0000-0000-0000B0050000}"/>
    <cellStyle name="표준 22" xfId="917" xr:uid="{00000000-0005-0000-0000-0000B1050000}"/>
    <cellStyle name="표준 22 2" xfId="918" xr:uid="{00000000-0005-0000-0000-0000B2050000}"/>
    <cellStyle name="표준 22 2 2" xfId="1849" xr:uid="{00000000-0005-0000-0000-0000B3050000}"/>
    <cellStyle name="표준 23" xfId="919" xr:uid="{00000000-0005-0000-0000-0000B4050000}"/>
    <cellStyle name="표준 23 2" xfId="920" xr:uid="{00000000-0005-0000-0000-0000B5050000}"/>
    <cellStyle name="표준 23 2 2" xfId="921" xr:uid="{00000000-0005-0000-0000-0000B6050000}"/>
    <cellStyle name="표준 23 2 2 2" xfId="1851" xr:uid="{00000000-0005-0000-0000-0000B7050000}"/>
    <cellStyle name="표준 23 3" xfId="922" xr:uid="{00000000-0005-0000-0000-0000B8050000}"/>
    <cellStyle name="표준 23 3 2" xfId="1852" xr:uid="{00000000-0005-0000-0000-0000B9050000}"/>
    <cellStyle name="표준 23 4" xfId="923" xr:uid="{00000000-0005-0000-0000-0000BA050000}"/>
    <cellStyle name="표준 23 4 2" xfId="1853" xr:uid="{00000000-0005-0000-0000-0000BB050000}"/>
    <cellStyle name="표준 23 5" xfId="1850" xr:uid="{00000000-0005-0000-0000-0000BC050000}"/>
    <cellStyle name="표준 24" xfId="924" xr:uid="{00000000-0005-0000-0000-0000BD050000}"/>
    <cellStyle name="표준 24 2" xfId="925" xr:uid="{00000000-0005-0000-0000-0000BE050000}"/>
    <cellStyle name="표준 24 2 2" xfId="926" xr:uid="{00000000-0005-0000-0000-0000BF050000}"/>
    <cellStyle name="표준 24 2 2 2" xfId="1855" xr:uid="{00000000-0005-0000-0000-0000C0050000}"/>
    <cellStyle name="표준 24 2 3" xfId="1854" xr:uid="{00000000-0005-0000-0000-0000C1050000}"/>
    <cellStyle name="표준 24 3" xfId="927" xr:uid="{00000000-0005-0000-0000-0000C2050000}"/>
    <cellStyle name="표준 24 3 2" xfId="1856" xr:uid="{00000000-0005-0000-0000-0000C3050000}"/>
    <cellStyle name="표준 24 4" xfId="928" xr:uid="{00000000-0005-0000-0000-0000C4050000}"/>
    <cellStyle name="표준 24 4 2" xfId="1857" xr:uid="{00000000-0005-0000-0000-0000C5050000}"/>
    <cellStyle name="표준 25" xfId="929" xr:uid="{00000000-0005-0000-0000-0000C6050000}"/>
    <cellStyle name="표준 25 2" xfId="930" xr:uid="{00000000-0005-0000-0000-0000C7050000}"/>
    <cellStyle name="표준 25 2 2" xfId="931" xr:uid="{00000000-0005-0000-0000-0000C8050000}"/>
    <cellStyle name="표준 25 2 2 2" xfId="1859" xr:uid="{00000000-0005-0000-0000-0000C9050000}"/>
    <cellStyle name="표준 25 2 3" xfId="1858" xr:uid="{00000000-0005-0000-0000-0000CA050000}"/>
    <cellStyle name="표준 25 3" xfId="932" xr:uid="{00000000-0005-0000-0000-0000CB050000}"/>
    <cellStyle name="표준 25 3 2" xfId="1860" xr:uid="{00000000-0005-0000-0000-0000CC050000}"/>
    <cellStyle name="표준 25 4" xfId="933" xr:uid="{00000000-0005-0000-0000-0000CD050000}"/>
    <cellStyle name="표준 25 4 2" xfId="1861" xr:uid="{00000000-0005-0000-0000-0000CE050000}"/>
    <cellStyle name="표준 26" xfId="934" xr:uid="{00000000-0005-0000-0000-0000CF050000}"/>
    <cellStyle name="표준 26 2" xfId="935" xr:uid="{00000000-0005-0000-0000-0000D0050000}"/>
    <cellStyle name="표준 26 2 2" xfId="936" xr:uid="{00000000-0005-0000-0000-0000D1050000}"/>
    <cellStyle name="표준 26 2 2 2" xfId="1864" xr:uid="{00000000-0005-0000-0000-0000D2050000}"/>
    <cellStyle name="표준 26 2 3" xfId="1863" xr:uid="{00000000-0005-0000-0000-0000D3050000}"/>
    <cellStyle name="표준 26 3" xfId="937" xr:uid="{00000000-0005-0000-0000-0000D4050000}"/>
    <cellStyle name="표준 26 3 2" xfId="1865" xr:uid="{00000000-0005-0000-0000-0000D5050000}"/>
    <cellStyle name="표준 26 4" xfId="938" xr:uid="{00000000-0005-0000-0000-0000D6050000}"/>
    <cellStyle name="표준 26 4 2" xfId="1866" xr:uid="{00000000-0005-0000-0000-0000D7050000}"/>
    <cellStyle name="표준 26 5" xfId="1862" xr:uid="{00000000-0005-0000-0000-0000D8050000}"/>
    <cellStyle name="표준 27" xfId="939" xr:uid="{00000000-0005-0000-0000-0000D9050000}"/>
    <cellStyle name="표준 27 2" xfId="940" xr:uid="{00000000-0005-0000-0000-0000DA050000}"/>
    <cellStyle name="표준 27 2 2" xfId="941" xr:uid="{00000000-0005-0000-0000-0000DB050000}"/>
    <cellStyle name="표준 27 2 2 2" xfId="1868" xr:uid="{00000000-0005-0000-0000-0000DC050000}"/>
    <cellStyle name="표준 27 2 3" xfId="1867" xr:uid="{00000000-0005-0000-0000-0000DD050000}"/>
    <cellStyle name="표준 27 3" xfId="942" xr:uid="{00000000-0005-0000-0000-0000DE050000}"/>
    <cellStyle name="표준 27 3 2" xfId="1869" xr:uid="{00000000-0005-0000-0000-0000DF050000}"/>
    <cellStyle name="표준 27 4" xfId="943" xr:uid="{00000000-0005-0000-0000-0000E0050000}"/>
    <cellStyle name="표준 27 4 2" xfId="1870" xr:uid="{00000000-0005-0000-0000-0000E1050000}"/>
    <cellStyle name="표준 28" xfId="944" xr:uid="{00000000-0005-0000-0000-0000E2050000}"/>
    <cellStyle name="표준 28 2" xfId="945" xr:uid="{00000000-0005-0000-0000-0000E3050000}"/>
    <cellStyle name="표준 28 2 2" xfId="946" xr:uid="{00000000-0005-0000-0000-0000E4050000}"/>
    <cellStyle name="표준 28 2 2 2" xfId="1872" xr:uid="{00000000-0005-0000-0000-0000E5050000}"/>
    <cellStyle name="표준 28 2 3" xfId="1871" xr:uid="{00000000-0005-0000-0000-0000E6050000}"/>
    <cellStyle name="표준 28 3" xfId="947" xr:uid="{00000000-0005-0000-0000-0000E7050000}"/>
    <cellStyle name="표준 28 3 2" xfId="1873" xr:uid="{00000000-0005-0000-0000-0000E8050000}"/>
    <cellStyle name="표준 28 4" xfId="948" xr:uid="{00000000-0005-0000-0000-0000E9050000}"/>
    <cellStyle name="표준 28 4 2" xfId="1874" xr:uid="{00000000-0005-0000-0000-0000EA050000}"/>
    <cellStyle name="표준 29" xfId="949" xr:uid="{00000000-0005-0000-0000-0000EB050000}"/>
    <cellStyle name="표준 29 2" xfId="950" xr:uid="{00000000-0005-0000-0000-0000EC050000}"/>
    <cellStyle name="표준 29 2 2" xfId="951" xr:uid="{00000000-0005-0000-0000-0000ED050000}"/>
    <cellStyle name="표준 29 2 2 2" xfId="1876" xr:uid="{00000000-0005-0000-0000-0000EE050000}"/>
    <cellStyle name="표준 29 2 3" xfId="1875" xr:uid="{00000000-0005-0000-0000-0000EF050000}"/>
    <cellStyle name="표준 29 3" xfId="952" xr:uid="{00000000-0005-0000-0000-0000F0050000}"/>
    <cellStyle name="표준 29 3 2" xfId="1877" xr:uid="{00000000-0005-0000-0000-0000F1050000}"/>
    <cellStyle name="표준 29 4" xfId="953" xr:uid="{00000000-0005-0000-0000-0000F2050000}"/>
    <cellStyle name="표준 29 4 2" xfId="1878" xr:uid="{00000000-0005-0000-0000-0000F3050000}"/>
    <cellStyle name="표준 3" xfId="954" xr:uid="{00000000-0005-0000-0000-0000F4050000}"/>
    <cellStyle name="표준 3 2" xfId="955" xr:uid="{00000000-0005-0000-0000-0000F5050000}"/>
    <cellStyle name="표준 3 2 2" xfId="956" xr:uid="{00000000-0005-0000-0000-0000F6050000}"/>
    <cellStyle name="표준 3 2 3" xfId="2243" xr:uid="{00000000-0005-0000-0000-0000F7050000}"/>
    <cellStyle name="표준 3 3" xfId="957" xr:uid="{00000000-0005-0000-0000-0000F8050000}"/>
    <cellStyle name="표준 3 4" xfId="958" xr:uid="{00000000-0005-0000-0000-0000F9050000}"/>
    <cellStyle name="표준 3 5" xfId="959" xr:uid="{00000000-0005-0000-0000-0000FA050000}"/>
    <cellStyle name="표준 3 6" xfId="2244" xr:uid="{00000000-0005-0000-0000-0000FB050000}"/>
    <cellStyle name="표준 30" xfId="960" xr:uid="{00000000-0005-0000-0000-0000FC050000}"/>
    <cellStyle name="표준 30 2" xfId="961" xr:uid="{00000000-0005-0000-0000-0000FD050000}"/>
    <cellStyle name="표준 30 2 2" xfId="962" xr:uid="{00000000-0005-0000-0000-0000FE050000}"/>
    <cellStyle name="표준 30 2 2 2" xfId="1880" xr:uid="{00000000-0005-0000-0000-0000FF050000}"/>
    <cellStyle name="표준 30 2 3" xfId="1879" xr:uid="{00000000-0005-0000-0000-000000060000}"/>
    <cellStyle name="표준 30 3" xfId="963" xr:uid="{00000000-0005-0000-0000-000001060000}"/>
    <cellStyle name="표준 30 3 2" xfId="1881" xr:uid="{00000000-0005-0000-0000-000002060000}"/>
    <cellStyle name="표준 30 4" xfId="964" xr:uid="{00000000-0005-0000-0000-000003060000}"/>
    <cellStyle name="표준 30 4 2" xfId="1882" xr:uid="{00000000-0005-0000-0000-000004060000}"/>
    <cellStyle name="표준 31" xfId="965" xr:uid="{00000000-0005-0000-0000-000005060000}"/>
    <cellStyle name="표준 31 2" xfId="966" xr:uid="{00000000-0005-0000-0000-000006060000}"/>
    <cellStyle name="표준 31 2 2" xfId="967" xr:uid="{00000000-0005-0000-0000-000007060000}"/>
    <cellStyle name="표준 31 2 2 2" xfId="1884" xr:uid="{00000000-0005-0000-0000-000008060000}"/>
    <cellStyle name="표준 31 2 3" xfId="1883" xr:uid="{00000000-0005-0000-0000-000009060000}"/>
    <cellStyle name="표준 31 3" xfId="968" xr:uid="{00000000-0005-0000-0000-00000A060000}"/>
    <cellStyle name="표준 31 3 2" xfId="1885" xr:uid="{00000000-0005-0000-0000-00000B060000}"/>
    <cellStyle name="표준 31 4" xfId="969" xr:uid="{00000000-0005-0000-0000-00000C060000}"/>
    <cellStyle name="표준 31 4 2" xfId="1886" xr:uid="{00000000-0005-0000-0000-00000D060000}"/>
    <cellStyle name="표준 32" xfId="970" xr:uid="{00000000-0005-0000-0000-00000E060000}"/>
    <cellStyle name="표준 32 2" xfId="971" xr:uid="{00000000-0005-0000-0000-00000F060000}"/>
    <cellStyle name="표준 32 2 2" xfId="972" xr:uid="{00000000-0005-0000-0000-000010060000}"/>
    <cellStyle name="표준 32 2 2 2" xfId="1888" xr:uid="{00000000-0005-0000-0000-000011060000}"/>
    <cellStyle name="표준 32 2 3" xfId="1887" xr:uid="{00000000-0005-0000-0000-000012060000}"/>
    <cellStyle name="표준 32 3" xfId="973" xr:uid="{00000000-0005-0000-0000-000013060000}"/>
    <cellStyle name="표준 32 3 2" xfId="1889" xr:uid="{00000000-0005-0000-0000-000014060000}"/>
    <cellStyle name="표준 32 4" xfId="974" xr:uid="{00000000-0005-0000-0000-000015060000}"/>
    <cellStyle name="표준 32 4 2" xfId="1890" xr:uid="{00000000-0005-0000-0000-000016060000}"/>
    <cellStyle name="표준 33" xfId="975" xr:uid="{00000000-0005-0000-0000-000017060000}"/>
    <cellStyle name="표준 33 2" xfId="976" xr:uid="{00000000-0005-0000-0000-000018060000}"/>
    <cellStyle name="표준 33 2 2" xfId="977" xr:uid="{00000000-0005-0000-0000-000019060000}"/>
    <cellStyle name="표준 33 2 2 2" xfId="1892" xr:uid="{00000000-0005-0000-0000-00001A060000}"/>
    <cellStyle name="표준 33 2 3" xfId="1891" xr:uid="{00000000-0005-0000-0000-00001B060000}"/>
    <cellStyle name="표준 33 3" xfId="978" xr:uid="{00000000-0005-0000-0000-00001C060000}"/>
    <cellStyle name="표준 33 3 2" xfId="1893" xr:uid="{00000000-0005-0000-0000-00001D060000}"/>
    <cellStyle name="표준 33 4" xfId="979" xr:uid="{00000000-0005-0000-0000-00001E060000}"/>
    <cellStyle name="표준 33 4 2" xfId="1894" xr:uid="{00000000-0005-0000-0000-00001F060000}"/>
    <cellStyle name="표준 34" xfId="980" xr:uid="{00000000-0005-0000-0000-000020060000}"/>
    <cellStyle name="표준 34 2" xfId="981" xr:uid="{00000000-0005-0000-0000-000021060000}"/>
    <cellStyle name="표준 34 2 2" xfId="982" xr:uid="{00000000-0005-0000-0000-000022060000}"/>
    <cellStyle name="표준 34 2 2 2" xfId="1896" xr:uid="{00000000-0005-0000-0000-000023060000}"/>
    <cellStyle name="표준 34 2 3" xfId="1895" xr:uid="{00000000-0005-0000-0000-000024060000}"/>
    <cellStyle name="표준 34 3" xfId="983" xr:uid="{00000000-0005-0000-0000-000025060000}"/>
    <cellStyle name="표준 34 3 2" xfId="1897" xr:uid="{00000000-0005-0000-0000-000026060000}"/>
    <cellStyle name="표준 34 4" xfId="984" xr:uid="{00000000-0005-0000-0000-000027060000}"/>
    <cellStyle name="표준 34 4 2" xfId="1898" xr:uid="{00000000-0005-0000-0000-000028060000}"/>
    <cellStyle name="표준 35" xfId="985" xr:uid="{00000000-0005-0000-0000-000029060000}"/>
    <cellStyle name="표준 35 2" xfId="986" xr:uid="{00000000-0005-0000-0000-00002A060000}"/>
    <cellStyle name="표준 35 2 2" xfId="987" xr:uid="{00000000-0005-0000-0000-00002B060000}"/>
    <cellStyle name="표준 35 2 2 2" xfId="1900" xr:uid="{00000000-0005-0000-0000-00002C060000}"/>
    <cellStyle name="표준 35 2 3" xfId="1899" xr:uid="{00000000-0005-0000-0000-00002D060000}"/>
    <cellStyle name="표준 35 3" xfId="988" xr:uid="{00000000-0005-0000-0000-00002E060000}"/>
    <cellStyle name="표준 35 3 2" xfId="1901" xr:uid="{00000000-0005-0000-0000-00002F060000}"/>
    <cellStyle name="표준 35 4" xfId="989" xr:uid="{00000000-0005-0000-0000-000030060000}"/>
    <cellStyle name="표준 35 4 2" xfId="1902" xr:uid="{00000000-0005-0000-0000-000031060000}"/>
    <cellStyle name="표준 36" xfId="990" xr:uid="{00000000-0005-0000-0000-000032060000}"/>
    <cellStyle name="표준 36 2" xfId="991" xr:uid="{00000000-0005-0000-0000-000033060000}"/>
    <cellStyle name="표준 36 2 2" xfId="992" xr:uid="{00000000-0005-0000-0000-000034060000}"/>
    <cellStyle name="표준 36 2 2 2" xfId="1904" xr:uid="{00000000-0005-0000-0000-000035060000}"/>
    <cellStyle name="표준 36 2 3" xfId="1903" xr:uid="{00000000-0005-0000-0000-000036060000}"/>
    <cellStyle name="표준 36 3" xfId="993" xr:uid="{00000000-0005-0000-0000-000037060000}"/>
    <cellStyle name="표준 36 3 2" xfId="1905" xr:uid="{00000000-0005-0000-0000-000038060000}"/>
    <cellStyle name="표준 36 4" xfId="994" xr:uid="{00000000-0005-0000-0000-000039060000}"/>
    <cellStyle name="표준 36 4 2" xfId="1906" xr:uid="{00000000-0005-0000-0000-00003A060000}"/>
    <cellStyle name="표준 37" xfId="995" xr:uid="{00000000-0005-0000-0000-00003B060000}"/>
    <cellStyle name="표준 37 2" xfId="996" xr:uid="{00000000-0005-0000-0000-00003C060000}"/>
    <cellStyle name="표준 37 2 2" xfId="997" xr:uid="{00000000-0005-0000-0000-00003D060000}"/>
    <cellStyle name="표준 37 2 2 2" xfId="1908" xr:uid="{00000000-0005-0000-0000-00003E060000}"/>
    <cellStyle name="표준 37 2 3" xfId="1907" xr:uid="{00000000-0005-0000-0000-00003F060000}"/>
    <cellStyle name="표준 37 3" xfId="998" xr:uid="{00000000-0005-0000-0000-000040060000}"/>
    <cellStyle name="표준 37 3 2" xfId="1909" xr:uid="{00000000-0005-0000-0000-000041060000}"/>
    <cellStyle name="표준 37 4" xfId="999" xr:uid="{00000000-0005-0000-0000-000042060000}"/>
    <cellStyle name="표준 37 4 2" xfId="1910" xr:uid="{00000000-0005-0000-0000-000043060000}"/>
    <cellStyle name="표준 38" xfId="1000" xr:uid="{00000000-0005-0000-0000-000044060000}"/>
    <cellStyle name="표준 38 2" xfId="1001" xr:uid="{00000000-0005-0000-0000-000045060000}"/>
    <cellStyle name="표준 38 2 2" xfId="1002" xr:uid="{00000000-0005-0000-0000-000046060000}"/>
    <cellStyle name="표준 38 2 2 2" xfId="1912" xr:uid="{00000000-0005-0000-0000-000047060000}"/>
    <cellStyle name="표준 38 2 3" xfId="1911" xr:uid="{00000000-0005-0000-0000-000048060000}"/>
    <cellStyle name="표준 38 3" xfId="1003" xr:uid="{00000000-0005-0000-0000-000049060000}"/>
    <cellStyle name="표준 38 3 2" xfId="1913" xr:uid="{00000000-0005-0000-0000-00004A060000}"/>
    <cellStyle name="표준 38 4" xfId="1004" xr:uid="{00000000-0005-0000-0000-00004B060000}"/>
    <cellStyle name="표준 38 4 2" xfId="1914" xr:uid="{00000000-0005-0000-0000-00004C060000}"/>
    <cellStyle name="표준 39" xfId="1005" xr:uid="{00000000-0005-0000-0000-00004D060000}"/>
    <cellStyle name="표준 39 2" xfId="1006" xr:uid="{00000000-0005-0000-0000-00004E060000}"/>
    <cellStyle name="표준 39 2 2" xfId="1007" xr:uid="{00000000-0005-0000-0000-00004F060000}"/>
    <cellStyle name="표준 39 2 2 2" xfId="1917" xr:uid="{00000000-0005-0000-0000-000050060000}"/>
    <cellStyle name="표준 39 2 3" xfId="1916" xr:uid="{00000000-0005-0000-0000-000051060000}"/>
    <cellStyle name="표준 39 3" xfId="1008" xr:uid="{00000000-0005-0000-0000-000052060000}"/>
    <cellStyle name="표준 39 3 2" xfId="1918" xr:uid="{00000000-0005-0000-0000-000053060000}"/>
    <cellStyle name="표준 39 4" xfId="1009" xr:uid="{00000000-0005-0000-0000-000054060000}"/>
    <cellStyle name="표준 39 4 2" xfId="1919" xr:uid="{00000000-0005-0000-0000-000055060000}"/>
    <cellStyle name="표준 39 5" xfId="1915" xr:uid="{00000000-0005-0000-0000-000056060000}"/>
    <cellStyle name="표준 4" xfId="1010" xr:uid="{00000000-0005-0000-0000-000057060000}"/>
    <cellStyle name="표준 4 2" xfId="1011" xr:uid="{00000000-0005-0000-0000-000058060000}"/>
    <cellStyle name="표준 4 2 2" xfId="1012" xr:uid="{00000000-0005-0000-0000-000059060000}"/>
    <cellStyle name="표준 4 2 2 2" xfId="1013" xr:uid="{00000000-0005-0000-0000-00005A060000}"/>
    <cellStyle name="표준 4 2 2 2 2" xfId="1014" xr:uid="{00000000-0005-0000-0000-00005B060000}"/>
    <cellStyle name="표준 4 2 2 2 2 2" xfId="1015" xr:uid="{00000000-0005-0000-0000-00005C060000}"/>
    <cellStyle name="표준 4 2 2 2 2 3" xfId="1922" xr:uid="{00000000-0005-0000-0000-00005D060000}"/>
    <cellStyle name="표준 4 2 2 3" xfId="1016" xr:uid="{00000000-0005-0000-0000-00005E060000}"/>
    <cellStyle name="표준 4 2 2 3 2" xfId="1017" xr:uid="{00000000-0005-0000-0000-00005F060000}"/>
    <cellStyle name="표준 4 2 2 3 3" xfId="1923" xr:uid="{00000000-0005-0000-0000-000060060000}"/>
    <cellStyle name="표준 4 2 2 4" xfId="1921" xr:uid="{00000000-0005-0000-0000-000061060000}"/>
    <cellStyle name="표준 4 2 3" xfId="1018" xr:uid="{00000000-0005-0000-0000-000062060000}"/>
    <cellStyle name="표준 4 2 3 2" xfId="1019" xr:uid="{00000000-0005-0000-0000-000063060000}"/>
    <cellStyle name="표준 4 2 3 2 2" xfId="1020" xr:uid="{00000000-0005-0000-0000-000064060000}"/>
    <cellStyle name="표준 4 2 3 2 3" xfId="1924" xr:uid="{00000000-0005-0000-0000-000065060000}"/>
    <cellStyle name="표준 4 2 4" xfId="1021" xr:uid="{00000000-0005-0000-0000-000066060000}"/>
    <cellStyle name="표준 4 2 4 2" xfId="1022" xr:uid="{00000000-0005-0000-0000-000067060000}"/>
    <cellStyle name="표준 4 2 4 3" xfId="1925" xr:uid="{00000000-0005-0000-0000-000068060000}"/>
    <cellStyle name="표준 4 2 5" xfId="1920" xr:uid="{00000000-0005-0000-0000-000069060000}"/>
    <cellStyle name="표준 4 3" xfId="1023" xr:uid="{00000000-0005-0000-0000-00006A060000}"/>
    <cellStyle name="표준 4 3 2" xfId="1024" xr:uid="{00000000-0005-0000-0000-00006B060000}"/>
    <cellStyle name="표준 4 3 2 2" xfId="1025" xr:uid="{00000000-0005-0000-0000-00006C060000}"/>
    <cellStyle name="표준 4 3 2 2 2" xfId="1026" xr:uid="{00000000-0005-0000-0000-00006D060000}"/>
    <cellStyle name="표준 4 3 2 2 3" xfId="1927" xr:uid="{00000000-0005-0000-0000-00006E060000}"/>
    <cellStyle name="표준 4 3 3" xfId="1027" xr:uid="{00000000-0005-0000-0000-00006F060000}"/>
    <cellStyle name="표준 4 3 3 2" xfId="1028" xr:uid="{00000000-0005-0000-0000-000070060000}"/>
    <cellStyle name="표준 4 3 3 3" xfId="1928" xr:uid="{00000000-0005-0000-0000-000071060000}"/>
    <cellStyle name="표준 4 3 4" xfId="1029" xr:uid="{00000000-0005-0000-0000-000072060000}"/>
    <cellStyle name="표준 4 3 5" xfId="1926" xr:uid="{00000000-0005-0000-0000-000073060000}"/>
    <cellStyle name="표준 4 4" xfId="1030" xr:uid="{00000000-0005-0000-0000-000074060000}"/>
    <cellStyle name="표준 4 4 2" xfId="1031" xr:uid="{00000000-0005-0000-0000-000075060000}"/>
    <cellStyle name="표준 4 4 2 2" xfId="1032" xr:uid="{00000000-0005-0000-0000-000076060000}"/>
    <cellStyle name="표준 4 4 2 3" xfId="1929" xr:uid="{00000000-0005-0000-0000-000077060000}"/>
    <cellStyle name="표준 4 4 3" xfId="1033" xr:uid="{00000000-0005-0000-0000-000078060000}"/>
    <cellStyle name="표준 4 5" xfId="1034" xr:uid="{00000000-0005-0000-0000-000079060000}"/>
    <cellStyle name="표준 4 5 2" xfId="1035" xr:uid="{00000000-0005-0000-0000-00007A060000}"/>
    <cellStyle name="표준 4 5 3" xfId="1930" xr:uid="{00000000-0005-0000-0000-00007B060000}"/>
    <cellStyle name="표준 4 6" xfId="1036" xr:uid="{00000000-0005-0000-0000-00007C060000}"/>
    <cellStyle name="표준 40" xfId="1037" xr:uid="{00000000-0005-0000-0000-00007D060000}"/>
    <cellStyle name="표준 40 2" xfId="1038" xr:uid="{00000000-0005-0000-0000-00007E060000}"/>
    <cellStyle name="표준 40 2 2" xfId="1039" xr:uid="{00000000-0005-0000-0000-00007F060000}"/>
    <cellStyle name="표준 40 2 2 2" xfId="1932" xr:uid="{00000000-0005-0000-0000-000080060000}"/>
    <cellStyle name="표준 40 2 3" xfId="1931" xr:uid="{00000000-0005-0000-0000-000081060000}"/>
    <cellStyle name="표준 40 3" xfId="1040" xr:uid="{00000000-0005-0000-0000-000082060000}"/>
    <cellStyle name="표준 40 3 2" xfId="1933" xr:uid="{00000000-0005-0000-0000-000083060000}"/>
    <cellStyle name="표준 40 4" xfId="1041" xr:uid="{00000000-0005-0000-0000-000084060000}"/>
    <cellStyle name="표준 40 4 2" xfId="1934" xr:uid="{00000000-0005-0000-0000-000085060000}"/>
    <cellStyle name="표준 41" xfId="1042" xr:uid="{00000000-0005-0000-0000-000086060000}"/>
    <cellStyle name="표준 41 2" xfId="1043" xr:uid="{00000000-0005-0000-0000-000087060000}"/>
    <cellStyle name="표준 41 2 2" xfId="1044" xr:uid="{00000000-0005-0000-0000-000088060000}"/>
    <cellStyle name="표준 41 2 2 2" xfId="1937" xr:uid="{00000000-0005-0000-0000-000089060000}"/>
    <cellStyle name="표준 41 2 3" xfId="1936" xr:uid="{00000000-0005-0000-0000-00008A060000}"/>
    <cellStyle name="표준 41 3" xfId="1045" xr:uid="{00000000-0005-0000-0000-00008B060000}"/>
    <cellStyle name="표준 41 3 2" xfId="1938" xr:uid="{00000000-0005-0000-0000-00008C060000}"/>
    <cellStyle name="표준 41 4" xfId="1046" xr:uid="{00000000-0005-0000-0000-00008D060000}"/>
    <cellStyle name="표준 41 4 2" xfId="1939" xr:uid="{00000000-0005-0000-0000-00008E060000}"/>
    <cellStyle name="표준 41 5" xfId="1935" xr:uid="{00000000-0005-0000-0000-00008F060000}"/>
    <cellStyle name="표준 42" xfId="1047" xr:uid="{00000000-0005-0000-0000-000090060000}"/>
    <cellStyle name="표준 42 2" xfId="1048" xr:uid="{00000000-0005-0000-0000-000091060000}"/>
    <cellStyle name="표준 42 2 2" xfId="1049" xr:uid="{00000000-0005-0000-0000-000092060000}"/>
    <cellStyle name="표준 42 2 2 2" xfId="1942" xr:uid="{00000000-0005-0000-0000-000093060000}"/>
    <cellStyle name="표준 42 2 3" xfId="1941" xr:uid="{00000000-0005-0000-0000-000094060000}"/>
    <cellStyle name="표준 42 3" xfId="1050" xr:uid="{00000000-0005-0000-0000-000095060000}"/>
    <cellStyle name="표준 42 3 2" xfId="1943" xr:uid="{00000000-0005-0000-0000-000096060000}"/>
    <cellStyle name="표준 42 4" xfId="1051" xr:uid="{00000000-0005-0000-0000-000097060000}"/>
    <cellStyle name="표준 42 4 2" xfId="1944" xr:uid="{00000000-0005-0000-0000-000098060000}"/>
    <cellStyle name="표준 42 5" xfId="1940" xr:uid="{00000000-0005-0000-0000-000099060000}"/>
    <cellStyle name="표준 43" xfId="1052" xr:uid="{00000000-0005-0000-0000-00009A060000}"/>
    <cellStyle name="표준 43 2" xfId="1053" xr:uid="{00000000-0005-0000-0000-00009B060000}"/>
    <cellStyle name="표준 43 2 2" xfId="1054" xr:uid="{00000000-0005-0000-0000-00009C060000}"/>
    <cellStyle name="표준 43 2 2 2" xfId="1946" xr:uid="{00000000-0005-0000-0000-00009D060000}"/>
    <cellStyle name="표준 43 2 3" xfId="1945" xr:uid="{00000000-0005-0000-0000-00009E060000}"/>
    <cellStyle name="표준 43 3" xfId="1055" xr:uid="{00000000-0005-0000-0000-00009F060000}"/>
    <cellStyle name="표준 43 3 2" xfId="1947" xr:uid="{00000000-0005-0000-0000-0000A0060000}"/>
    <cellStyle name="표준 43 4" xfId="1056" xr:uid="{00000000-0005-0000-0000-0000A1060000}"/>
    <cellStyle name="표준 43 4 2" xfId="1948" xr:uid="{00000000-0005-0000-0000-0000A2060000}"/>
    <cellStyle name="표준 44" xfId="1057" xr:uid="{00000000-0005-0000-0000-0000A3060000}"/>
    <cellStyle name="표준 44 2" xfId="1058" xr:uid="{00000000-0005-0000-0000-0000A4060000}"/>
    <cellStyle name="표준 44 2 2" xfId="1059" xr:uid="{00000000-0005-0000-0000-0000A5060000}"/>
    <cellStyle name="표준 44 2 2 2" xfId="1950" xr:uid="{00000000-0005-0000-0000-0000A6060000}"/>
    <cellStyle name="표준 44 2 3" xfId="1949" xr:uid="{00000000-0005-0000-0000-0000A7060000}"/>
    <cellStyle name="표준 44 3" xfId="1060" xr:uid="{00000000-0005-0000-0000-0000A8060000}"/>
    <cellStyle name="표준 44 3 2" xfId="1951" xr:uid="{00000000-0005-0000-0000-0000A9060000}"/>
    <cellStyle name="표준 44 4" xfId="1061" xr:uid="{00000000-0005-0000-0000-0000AA060000}"/>
    <cellStyle name="표준 44 4 2" xfId="1952" xr:uid="{00000000-0005-0000-0000-0000AB060000}"/>
    <cellStyle name="표준 45" xfId="1062" xr:uid="{00000000-0005-0000-0000-0000AC060000}"/>
    <cellStyle name="표준 45 2" xfId="1063" xr:uid="{00000000-0005-0000-0000-0000AD060000}"/>
    <cellStyle name="표준 45 2 2" xfId="1064" xr:uid="{00000000-0005-0000-0000-0000AE060000}"/>
    <cellStyle name="표준 45 2 2 2" xfId="1954" xr:uid="{00000000-0005-0000-0000-0000AF060000}"/>
    <cellStyle name="표준 45 2 3" xfId="1953" xr:uid="{00000000-0005-0000-0000-0000B0060000}"/>
    <cellStyle name="표준 45 3" xfId="1065" xr:uid="{00000000-0005-0000-0000-0000B1060000}"/>
    <cellStyle name="표준 45 3 2" xfId="1955" xr:uid="{00000000-0005-0000-0000-0000B2060000}"/>
    <cellStyle name="표준 45 4" xfId="1066" xr:uid="{00000000-0005-0000-0000-0000B3060000}"/>
    <cellStyle name="표준 45 4 2" xfId="1956" xr:uid="{00000000-0005-0000-0000-0000B4060000}"/>
    <cellStyle name="표준 46" xfId="1067" xr:uid="{00000000-0005-0000-0000-0000B5060000}"/>
    <cellStyle name="표준 46 2" xfId="1068" xr:uid="{00000000-0005-0000-0000-0000B6060000}"/>
    <cellStyle name="표준 46 2 2" xfId="1069" xr:uid="{00000000-0005-0000-0000-0000B7060000}"/>
    <cellStyle name="표준 46 2 2 2" xfId="1959" xr:uid="{00000000-0005-0000-0000-0000B8060000}"/>
    <cellStyle name="표준 46 2 3" xfId="1958" xr:uid="{00000000-0005-0000-0000-0000B9060000}"/>
    <cellStyle name="표준 46 3" xfId="1070" xr:uid="{00000000-0005-0000-0000-0000BA060000}"/>
    <cellStyle name="표준 46 3 2" xfId="1960" xr:uid="{00000000-0005-0000-0000-0000BB060000}"/>
    <cellStyle name="표준 46 4" xfId="1071" xr:uid="{00000000-0005-0000-0000-0000BC060000}"/>
    <cellStyle name="표준 46 4 2" xfId="1961" xr:uid="{00000000-0005-0000-0000-0000BD060000}"/>
    <cellStyle name="표준 46 5" xfId="1957" xr:uid="{00000000-0005-0000-0000-0000BE060000}"/>
    <cellStyle name="표준 47" xfId="1072" xr:uid="{00000000-0005-0000-0000-0000BF060000}"/>
    <cellStyle name="표준 47 2" xfId="1073" xr:uid="{00000000-0005-0000-0000-0000C0060000}"/>
    <cellStyle name="표준 47 2 2" xfId="1074" xr:uid="{00000000-0005-0000-0000-0000C1060000}"/>
    <cellStyle name="표준 47 2 2 2" xfId="1963" xr:uid="{00000000-0005-0000-0000-0000C2060000}"/>
    <cellStyle name="표준 47 2 3" xfId="1962" xr:uid="{00000000-0005-0000-0000-0000C3060000}"/>
    <cellStyle name="표준 47 3" xfId="1075" xr:uid="{00000000-0005-0000-0000-0000C4060000}"/>
    <cellStyle name="표준 47 3 2" xfId="1964" xr:uid="{00000000-0005-0000-0000-0000C5060000}"/>
    <cellStyle name="표준 47 4" xfId="1076" xr:uid="{00000000-0005-0000-0000-0000C6060000}"/>
    <cellStyle name="표준 47 4 2" xfId="1965" xr:uid="{00000000-0005-0000-0000-0000C7060000}"/>
    <cellStyle name="표준 48" xfId="1077" xr:uid="{00000000-0005-0000-0000-0000C8060000}"/>
    <cellStyle name="표준 48 2" xfId="1078" xr:uid="{00000000-0005-0000-0000-0000C9060000}"/>
    <cellStyle name="표준 48 2 2" xfId="1079" xr:uid="{00000000-0005-0000-0000-0000CA060000}"/>
    <cellStyle name="표준 48 2 2 2" xfId="1968" xr:uid="{00000000-0005-0000-0000-0000CB060000}"/>
    <cellStyle name="표준 48 2 3" xfId="1967" xr:uid="{00000000-0005-0000-0000-0000CC060000}"/>
    <cellStyle name="표준 48 3" xfId="1080" xr:uid="{00000000-0005-0000-0000-0000CD060000}"/>
    <cellStyle name="표준 48 3 2" xfId="1969" xr:uid="{00000000-0005-0000-0000-0000CE060000}"/>
    <cellStyle name="표준 48 4" xfId="1081" xr:uid="{00000000-0005-0000-0000-0000CF060000}"/>
    <cellStyle name="표준 48 4 2" xfId="1970" xr:uid="{00000000-0005-0000-0000-0000D0060000}"/>
    <cellStyle name="표준 48 5" xfId="1966" xr:uid="{00000000-0005-0000-0000-0000D1060000}"/>
    <cellStyle name="표준 49" xfId="1082" xr:uid="{00000000-0005-0000-0000-0000D2060000}"/>
    <cellStyle name="표준 49 2" xfId="1083" xr:uid="{00000000-0005-0000-0000-0000D3060000}"/>
    <cellStyle name="표준 49 2 2" xfId="1084" xr:uid="{00000000-0005-0000-0000-0000D4060000}"/>
    <cellStyle name="표준 49 2 2 2" xfId="1972" xr:uid="{00000000-0005-0000-0000-0000D5060000}"/>
    <cellStyle name="표준 49 2 3" xfId="1971" xr:uid="{00000000-0005-0000-0000-0000D6060000}"/>
    <cellStyle name="표준 49 3" xfId="1085" xr:uid="{00000000-0005-0000-0000-0000D7060000}"/>
    <cellStyle name="표준 49 3 2" xfId="1973" xr:uid="{00000000-0005-0000-0000-0000D8060000}"/>
    <cellStyle name="표준 49 4" xfId="1086" xr:uid="{00000000-0005-0000-0000-0000D9060000}"/>
    <cellStyle name="표준 49 4 2" xfId="1974" xr:uid="{00000000-0005-0000-0000-0000DA060000}"/>
    <cellStyle name="표준 5" xfId="1087" xr:uid="{00000000-0005-0000-0000-0000DB060000}"/>
    <cellStyle name="표준 5 2" xfId="1088" xr:uid="{00000000-0005-0000-0000-0000DC060000}"/>
    <cellStyle name="표준 5 2 2" xfId="1089" xr:uid="{00000000-0005-0000-0000-0000DD060000}"/>
    <cellStyle name="표준 5 2 3" xfId="1090" xr:uid="{00000000-0005-0000-0000-0000DE060000}"/>
    <cellStyle name="표준 5 2 3 2" xfId="1091" xr:uid="{00000000-0005-0000-0000-0000DF060000}"/>
    <cellStyle name="표준 5 2 3 2 2" xfId="1092" xr:uid="{00000000-0005-0000-0000-0000E0060000}"/>
    <cellStyle name="표준 5 2 3 2 2 2" xfId="1093" xr:uid="{00000000-0005-0000-0000-0000E1060000}"/>
    <cellStyle name="표준 5 2 3 2 2 3" xfId="1977" xr:uid="{00000000-0005-0000-0000-0000E2060000}"/>
    <cellStyle name="표준 5 2 3 3" xfId="1094" xr:uid="{00000000-0005-0000-0000-0000E3060000}"/>
    <cellStyle name="표준 5 2 3 3 2" xfId="1095" xr:uid="{00000000-0005-0000-0000-0000E4060000}"/>
    <cellStyle name="표준 5 2 3 3 3" xfId="1978" xr:uid="{00000000-0005-0000-0000-0000E5060000}"/>
    <cellStyle name="표준 5 2 3 4" xfId="1976" xr:uid="{00000000-0005-0000-0000-0000E6060000}"/>
    <cellStyle name="표준 5 2 4" xfId="1096" xr:uid="{00000000-0005-0000-0000-0000E7060000}"/>
    <cellStyle name="표준 5 2 4 2" xfId="1097" xr:uid="{00000000-0005-0000-0000-0000E8060000}"/>
    <cellStyle name="표준 5 2 4 2 2" xfId="1098" xr:uid="{00000000-0005-0000-0000-0000E9060000}"/>
    <cellStyle name="표준 5 2 4 2 3" xfId="1979" xr:uid="{00000000-0005-0000-0000-0000EA060000}"/>
    <cellStyle name="표준 5 2 5" xfId="1099" xr:uid="{00000000-0005-0000-0000-0000EB060000}"/>
    <cellStyle name="표준 5 2 5 2" xfId="1100" xr:uid="{00000000-0005-0000-0000-0000EC060000}"/>
    <cellStyle name="표준 5 2 5 3" xfId="1980" xr:uid="{00000000-0005-0000-0000-0000ED060000}"/>
    <cellStyle name="표준 5 2 6" xfId="1975" xr:uid="{00000000-0005-0000-0000-0000EE060000}"/>
    <cellStyle name="표준 5 3" xfId="1101" xr:uid="{00000000-0005-0000-0000-0000EF060000}"/>
    <cellStyle name="표준 5 3 2" xfId="1102" xr:uid="{00000000-0005-0000-0000-0000F0060000}"/>
    <cellStyle name="표준 5 3 2 2" xfId="1103" xr:uid="{00000000-0005-0000-0000-0000F1060000}"/>
    <cellStyle name="표준 5 3 2 2 2" xfId="1104" xr:uid="{00000000-0005-0000-0000-0000F2060000}"/>
    <cellStyle name="표준 5 3 2 2 2 2" xfId="1105" xr:uid="{00000000-0005-0000-0000-0000F3060000}"/>
    <cellStyle name="표준 5 3 2 2 2 3" xfId="1983" xr:uid="{00000000-0005-0000-0000-0000F4060000}"/>
    <cellStyle name="표준 5 3 2 3" xfId="1106" xr:uid="{00000000-0005-0000-0000-0000F5060000}"/>
    <cellStyle name="표준 5 3 2 3 2" xfId="1107" xr:uid="{00000000-0005-0000-0000-0000F6060000}"/>
    <cellStyle name="표준 5 3 2 3 3" xfId="1984" xr:uid="{00000000-0005-0000-0000-0000F7060000}"/>
    <cellStyle name="표준 5 3 2 4" xfId="1982" xr:uid="{00000000-0005-0000-0000-0000F8060000}"/>
    <cellStyle name="표준 5 3 3" xfId="1108" xr:uid="{00000000-0005-0000-0000-0000F9060000}"/>
    <cellStyle name="표준 5 3 3 2" xfId="1109" xr:uid="{00000000-0005-0000-0000-0000FA060000}"/>
    <cellStyle name="표준 5 3 3 2 2" xfId="1110" xr:uid="{00000000-0005-0000-0000-0000FB060000}"/>
    <cellStyle name="표준 5 3 3 2 3" xfId="1985" xr:uid="{00000000-0005-0000-0000-0000FC060000}"/>
    <cellStyle name="표준 5 3 4" xfId="1111" xr:uid="{00000000-0005-0000-0000-0000FD060000}"/>
    <cellStyle name="표준 5 3 4 2" xfId="1112" xr:uid="{00000000-0005-0000-0000-0000FE060000}"/>
    <cellStyle name="표준 5 3 4 3" xfId="1986" xr:uid="{00000000-0005-0000-0000-0000FF060000}"/>
    <cellStyle name="표준 5 3 5" xfId="1981" xr:uid="{00000000-0005-0000-0000-000000070000}"/>
    <cellStyle name="표준 5 4" xfId="1113" xr:uid="{00000000-0005-0000-0000-000001070000}"/>
    <cellStyle name="표준 5 4 2" xfId="1114" xr:uid="{00000000-0005-0000-0000-000002070000}"/>
    <cellStyle name="표준 5 4 2 2" xfId="1115" xr:uid="{00000000-0005-0000-0000-000003070000}"/>
    <cellStyle name="표준 5 4 2 2 2" xfId="1116" xr:uid="{00000000-0005-0000-0000-000004070000}"/>
    <cellStyle name="표준 5 4 2 2 3" xfId="1988" xr:uid="{00000000-0005-0000-0000-000005070000}"/>
    <cellStyle name="표준 5 4 3" xfId="1117" xr:uid="{00000000-0005-0000-0000-000006070000}"/>
    <cellStyle name="표준 5 4 3 2" xfId="1118" xr:uid="{00000000-0005-0000-0000-000007070000}"/>
    <cellStyle name="표준 5 4 3 3" xfId="1989" xr:uid="{00000000-0005-0000-0000-000008070000}"/>
    <cellStyle name="표준 5 4 4" xfId="1987" xr:uid="{00000000-0005-0000-0000-000009070000}"/>
    <cellStyle name="표준 5 5" xfId="1119" xr:uid="{00000000-0005-0000-0000-00000A070000}"/>
    <cellStyle name="표준 5 5 2" xfId="1120" xr:uid="{00000000-0005-0000-0000-00000B070000}"/>
    <cellStyle name="표준 5 5 2 2" xfId="1121" xr:uid="{00000000-0005-0000-0000-00000C070000}"/>
    <cellStyle name="표준 5 5 2 3" xfId="1990" xr:uid="{00000000-0005-0000-0000-00000D070000}"/>
    <cellStyle name="표준 5 6" xfId="1122" xr:uid="{00000000-0005-0000-0000-00000E070000}"/>
    <cellStyle name="표준 5 6 2" xfId="1123" xr:uid="{00000000-0005-0000-0000-00000F070000}"/>
    <cellStyle name="표준 5 6 3" xfId="1991" xr:uid="{00000000-0005-0000-0000-000010070000}"/>
    <cellStyle name="표준 50" xfId="1124" xr:uid="{00000000-0005-0000-0000-000011070000}"/>
    <cellStyle name="표준 50 2" xfId="1125" xr:uid="{00000000-0005-0000-0000-000012070000}"/>
    <cellStyle name="표준 50 2 2" xfId="1126" xr:uid="{00000000-0005-0000-0000-000013070000}"/>
    <cellStyle name="표준 50 2 2 2" xfId="1993" xr:uid="{00000000-0005-0000-0000-000014070000}"/>
    <cellStyle name="표준 50 2 3" xfId="1992" xr:uid="{00000000-0005-0000-0000-000015070000}"/>
    <cellStyle name="표준 50 3" xfId="1127" xr:uid="{00000000-0005-0000-0000-000016070000}"/>
    <cellStyle name="표준 50 3 2" xfId="1994" xr:uid="{00000000-0005-0000-0000-000017070000}"/>
    <cellStyle name="표준 50 4" xfId="1128" xr:uid="{00000000-0005-0000-0000-000018070000}"/>
    <cellStyle name="표준 50 4 2" xfId="1995" xr:uid="{00000000-0005-0000-0000-000019070000}"/>
    <cellStyle name="표준 51" xfId="1129" xr:uid="{00000000-0005-0000-0000-00001A070000}"/>
    <cellStyle name="표준 51 2" xfId="1130" xr:uid="{00000000-0005-0000-0000-00001B070000}"/>
    <cellStyle name="표준 51 2 2" xfId="1131" xr:uid="{00000000-0005-0000-0000-00001C070000}"/>
    <cellStyle name="표준 51 2 2 2" xfId="1997" xr:uid="{00000000-0005-0000-0000-00001D070000}"/>
    <cellStyle name="표준 51 2 3" xfId="1996" xr:uid="{00000000-0005-0000-0000-00001E070000}"/>
    <cellStyle name="표준 51 3" xfId="1132" xr:uid="{00000000-0005-0000-0000-00001F070000}"/>
    <cellStyle name="표준 51 3 2" xfId="1998" xr:uid="{00000000-0005-0000-0000-000020070000}"/>
    <cellStyle name="표준 52" xfId="1133" xr:uid="{00000000-0005-0000-0000-000021070000}"/>
    <cellStyle name="표준 52 2" xfId="1134" xr:uid="{00000000-0005-0000-0000-000022070000}"/>
    <cellStyle name="표준 52 2 2" xfId="1135" xr:uid="{00000000-0005-0000-0000-000023070000}"/>
    <cellStyle name="표준 52 2 2 2" xfId="2000" xr:uid="{00000000-0005-0000-0000-000024070000}"/>
    <cellStyle name="표준 52 2 3" xfId="1999" xr:uid="{00000000-0005-0000-0000-000025070000}"/>
    <cellStyle name="표준 52 3" xfId="1136" xr:uid="{00000000-0005-0000-0000-000026070000}"/>
    <cellStyle name="표준 52 3 2" xfId="2001" xr:uid="{00000000-0005-0000-0000-000027070000}"/>
    <cellStyle name="표준 53" xfId="1137" xr:uid="{00000000-0005-0000-0000-000028070000}"/>
    <cellStyle name="표준 53 2" xfId="1138" xr:uid="{00000000-0005-0000-0000-000029070000}"/>
    <cellStyle name="표준 53 2 2" xfId="1139" xr:uid="{00000000-0005-0000-0000-00002A070000}"/>
    <cellStyle name="표준 53 2 2 2" xfId="2003" xr:uid="{00000000-0005-0000-0000-00002B070000}"/>
    <cellStyle name="표준 53 2 3" xfId="2002" xr:uid="{00000000-0005-0000-0000-00002C070000}"/>
    <cellStyle name="표준 53 3" xfId="1140" xr:uid="{00000000-0005-0000-0000-00002D070000}"/>
    <cellStyle name="표준 53 3 2" xfId="2004" xr:uid="{00000000-0005-0000-0000-00002E070000}"/>
    <cellStyle name="표준 54" xfId="1141" xr:uid="{00000000-0005-0000-0000-00002F070000}"/>
    <cellStyle name="표준 54 2" xfId="1142" xr:uid="{00000000-0005-0000-0000-000030070000}"/>
    <cellStyle name="표준 54 2 2" xfId="1143" xr:uid="{00000000-0005-0000-0000-000031070000}"/>
    <cellStyle name="표준 54 2 2 2" xfId="2007" xr:uid="{00000000-0005-0000-0000-000032070000}"/>
    <cellStyle name="표준 54 2 3" xfId="2006" xr:uid="{00000000-0005-0000-0000-000033070000}"/>
    <cellStyle name="표준 54 3" xfId="1144" xr:uid="{00000000-0005-0000-0000-000034070000}"/>
    <cellStyle name="표준 54 3 2" xfId="2008" xr:uid="{00000000-0005-0000-0000-000035070000}"/>
    <cellStyle name="표준 54 4" xfId="1145" xr:uid="{00000000-0005-0000-0000-000036070000}"/>
    <cellStyle name="표준 54 4 2" xfId="2009" xr:uid="{00000000-0005-0000-0000-000037070000}"/>
    <cellStyle name="표준 54 5" xfId="2005" xr:uid="{00000000-0005-0000-0000-000038070000}"/>
    <cellStyle name="표준 55" xfId="1146" xr:uid="{00000000-0005-0000-0000-000039070000}"/>
    <cellStyle name="표준 55 2" xfId="1147" xr:uid="{00000000-0005-0000-0000-00003A070000}"/>
    <cellStyle name="표준 55 2 2" xfId="1148" xr:uid="{00000000-0005-0000-0000-00003B070000}"/>
    <cellStyle name="표준 55 2 2 2" xfId="2011" xr:uid="{00000000-0005-0000-0000-00003C070000}"/>
    <cellStyle name="표준 55 2 3" xfId="2010" xr:uid="{00000000-0005-0000-0000-00003D070000}"/>
    <cellStyle name="표준 55 3" xfId="1149" xr:uid="{00000000-0005-0000-0000-00003E070000}"/>
    <cellStyle name="표준 55 3 2" xfId="2012" xr:uid="{00000000-0005-0000-0000-00003F070000}"/>
    <cellStyle name="표준 55 4" xfId="1150" xr:uid="{00000000-0005-0000-0000-000040070000}"/>
    <cellStyle name="표준 55 4 2" xfId="2013" xr:uid="{00000000-0005-0000-0000-000041070000}"/>
    <cellStyle name="표준 56" xfId="1151" xr:uid="{00000000-0005-0000-0000-000042070000}"/>
    <cellStyle name="표준 56 2" xfId="1152" xr:uid="{00000000-0005-0000-0000-000043070000}"/>
    <cellStyle name="표준 56 2 2" xfId="1153" xr:uid="{00000000-0005-0000-0000-000044070000}"/>
    <cellStyle name="표준 56 2 2 2" xfId="2015" xr:uid="{00000000-0005-0000-0000-000045070000}"/>
    <cellStyle name="표준 56 2 3" xfId="2014" xr:uid="{00000000-0005-0000-0000-000046070000}"/>
    <cellStyle name="표준 56 3" xfId="1154" xr:uid="{00000000-0005-0000-0000-000047070000}"/>
    <cellStyle name="표준 56 3 2" xfId="2016" xr:uid="{00000000-0005-0000-0000-000048070000}"/>
    <cellStyle name="표준 57" xfId="1155" xr:uid="{00000000-0005-0000-0000-000049070000}"/>
    <cellStyle name="표준 57 2" xfId="1156" xr:uid="{00000000-0005-0000-0000-00004A070000}"/>
    <cellStyle name="표준 57 2 2" xfId="1157" xr:uid="{00000000-0005-0000-0000-00004B070000}"/>
    <cellStyle name="표준 57 2 2 2" xfId="2018" xr:uid="{00000000-0005-0000-0000-00004C070000}"/>
    <cellStyle name="표준 57 2 3" xfId="2017" xr:uid="{00000000-0005-0000-0000-00004D070000}"/>
    <cellStyle name="표준 57 3" xfId="1158" xr:uid="{00000000-0005-0000-0000-00004E070000}"/>
    <cellStyle name="표준 57 3 2" xfId="2019" xr:uid="{00000000-0005-0000-0000-00004F070000}"/>
    <cellStyle name="표준 57 4" xfId="1159" xr:uid="{00000000-0005-0000-0000-000050070000}"/>
    <cellStyle name="표준 57 4 2" xfId="2020" xr:uid="{00000000-0005-0000-0000-000051070000}"/>
    <cellStyle name="표준 58" xfId="1160" xr:uid="{00000000-0005-0000-0000-000052070000}"/>
    <cellStyle name="표준 58 2" xfId="1161" xr:uid="{00000000-0005-0000-0000-000053070000}"/>
    <cellStyle name="표준 58 2 2" xfId="1162" xr:uid="{00000000-0005-0000-0000-000054070000}"/>
    <cellStyle name="표준 58 2 2 2" xfId="2022" xr:uid="{00000000-0005-0000-0000-000055070000}"/>
    <cellStyle name="표준 58 2 3" xfId="2021" xr:uid="{00000000-0005-0000-0000-000056070000}"/>
    <cellStyle name="표준 58 3" xfId="1163" xr:uid="{00000000-0005-0000-0000-000057070000}"/>
    <cellStyle name="표준 58 3 2" xfId="2023" xr:uid="{00000000-0005-0000-0000-000058070000}"/>
    <cellStyle name="표준 59" xfId="1164" xr:uid="{00000000-0005-0000-0000-000059070000}"/>
    <cellStyle name="표준 59 2" xfId="1165" xr:uid="{00000000-0005-0000-0000-00005A070000}"/>
    <cellStyle name="표준 59 2 2" xfId="1166" xr:uid="{00000000-0005-0000-0000-00005B070000}"/>
    <cellStyle name="표준 59 2 2 2" xfId="2025" xr:uid="{00000000-0005-0000-0000-00005C070000}"/>
    <cellStyle name="표준 59 2 3" xfId="2024" xr:uid="{00000000-0005-0000-0000-00005D070000}"/>
    <cellStyle name="표준 59 3" xfId="1167" xr:uid="{00000000-0005-0000-0000-00005E070000}"/>
    <cellStyle name="표준 59 3 2" xfId="2026" xr:uid="{00000000-0005-0000-0000-00005F070000}"/>
    <cellStyle name="표준 59 4" xfId="1168" xr:uid="{00000000-0005-0000-0000-000060070000}"/>
    <cellStyle name="표준 59 4 2" xfId="2027" xr:uid="{00000000-0005-0000-0000-000061070000}"/>
    <cellStyle name="표준 6" xfId="1169" xr:uid="{00000000-0005-0000-0000-000062070000}"/>
    <cellStyle name="표준 6 2" xfId="1170" xr:uid="{00000000-0005-0000-0000-000063070000}"/>
    <cellStyle name="표준 6 2 2" xfId="1171" xr:uid="{00000000-0005-0000-0000-000064070000}"/>
    <cellStyle name="표준 6 2 2 2" xfId="1172" xr:uid="{00000000-0005-0000-0000-000065070000}"/>
    <cellStyle name="표준 6 2 2 2 2" xfId="1173" xr:uid="{00000000-0005-0000-0000-000066070000}"/>
    <cellStyle name="표준 6 2 2 2 3" xfId="2029" xr:uid="{00000000-0005-0000-0000-000067070000}"/>
    <cellStyle name="표준 6 2 3" xfId="1174" xr:uid="{00000000-0005-0000-0000-000068070000}"/>
    <cellStyle name="표준 6 2 3 2" xfId="1175" xr:uid="{00000000-0005-0000-0000-000069070000}"/>
    <cellStyle name="표준 6 2 3 3" xfId="2030" xr:uid="{00000000-0005-0000-0000-00006A070000}"/>
    <cellStyle name="표준 6 2 4" xfId="2028" xr:uid="{00000000-0005-0000-0000-00006B070000}"/>
    <cellStyle name="표준 6 3" xfId="1176" xr:uid="{00000000-0005-0000-0000-00006C070000}"/>
    <cellStyle name="표준 6 3 2" xfId="1177" xr:uid="{00000000-0005-0000-0000-00006D070000}"/>
    <cellStyle name="표준 6 3 2 2" xfId="1178" xr:uid="{00000000-0005-0000-0000-00006E070000}"/>
    <cellStyle name="표준 6 3 2 3" xfId="2032" xr:uid="{00000000-0005-0000-0000-00006F070000}"/>
    <cellStyle name="표준 6 3 3" xfId="1179" xr:uid="{00000000-0005-0000-0000-000070070000}"/>
    <cellStyle name="표준 6 3 4" xfId="2031" xr:uid="{00000000-0005-0000-0000-000071070000}"/>
    <cellStyle name="표준 6 4" xfId="1180" xr:uid="{00000000-0005-0000-0000-000072070000}"/>
    <cellStyle name="표준 6 4 2" xfId="1181" xr:uid="{00000000-0005-0000-0000-000073070000}"/>
    <cellStyle name="표준 6 4 3" xfId="1182" xr:uid="{00000000-0005-0000-0000-000074070000}"/>
    <cellStyle name="표준 6 4 4" xfId="2033" xr:uid="{00000000-0005-0000-0000-000075070000}"/>
    <cellStyle name="표준 60" xfId="1183" xr:uid="{00000000-0005-0000-0000-000076070000}"/>
    <cellStyle name="표준 60 2" xfId="1184" xr:uid="{00000000-0005-0000-0000-000077070000}"/>
    <cellStyle name="표준 60 2 2" xfId="1185" xr:uid="{00000000-0005-0000-0000-000078070000}"/>
    <cellStyle name="표준 60 2 2 2" xfId="2035" xr:uid="{00000000-0005-0000-0000-000079070000}"/>
    <cellStyle name="표준 60 2 3" xfId="2034" xr:uid="{00000000-0005-0000-0000-00007A070000}"/>
    <cellStyle name="표준 60 3" xfId="1186" xr:uid="{00000000-0005-0000-0000-00007B070000}"/>
    <cellStyle name="표준 60 3 2" xfId="2036" xr:uid="{00000000-0005-0000-0000-00007C070000}"/>
    <cellStyle name="표준 61" xfId="1187" xr:uid="{00000000-0005-0000-0000-00007D070000}"/>
    <cellStyle name="표준 61 2" xfId="1188" xr:uid="{00000000-0005-0000-0000-00007E070000}"/>
    <cellStyle name="표준 61 2 2" xfId="1189" xr:uid="{00000000-0005-0000-0000-00007F070000}"/>
    <cellStyle name="표준 61 2 2 2" xfId="2038" xr:uid="{00000000-0005-0000-0000-000080070000}"/>
    <cellStyle name="표준 61 2 3" xfId="2037" xr:uid="{00000000-0005-0000-0000-000081070000}"/>
    <cellStyle name="표준 61 3" xfId="1190" xr:uid="{00000000-0005-0000-0000-000082070000}"/>
    <cellStyle name="표준 61 3 2" xfId="2039" xr:uid="{00000000-0005-0000-0000-000083070000}"/>
    <cellStyle name="표준 62" xfId="1191" xr:uid="{00000000-0005-0000-0000-000084070000}"/>
    <cellStyle name="표준 62 2" xfId="1192" xr:uid="{00000000-0005-0000-0000-000085070000}"/>
    <cellStyle name="표준 62 2 2" xfId="1193" xr:uid="{00000000-0005-0000-0000-000086070000}"/>
    <cellStyle name="표준 62 2 2 2" xfId="2041" xr:uid="{00000000-0005-0000-0000-000087070000}"/>
    <cellStyle name="표준 62 2 3" xfId="2040" xr:uid="{00000000-0005-0000-0000-000088070000}"/>
    <cellStyle name="표준 62 3" xfId="1194" xr:uid="{00000000-0005-0000-0000-000089070000}"/>
    <cellStyle name="표준 62 3 2" xfId="2042" xr:uid="{00000000-0005-0000-0000-00008A070000}"/>
    <cellStyle name="표준 63" xfId="1195" xr:uid="{00000000-0005-0000-0000-00008B070000}"/>
    <cellStyle name="표준 63 2" xfId="1196" xr:uid="{00000000-0005-0000-0000-00008C070000}"/>
    <cellStyle name="표준 63 2 2" xfId="1197" xr:uid="{00000000-0005-0000-0000-00008D070000}"/>
    <cellStyle name="표준 63 2 2 2" xfId="2044" xr:uid="{00000000-0005-0000-0000-00008E070000}"/>
    <cellStyle name="표준 63 2 3" xfId="2043" xr:uid="{00000000-0005-0000-0000-00008F070000}"/>
    <cellStyle name="표준 63 3" xfId="1198" xr:uid="{00000000-0005-0000-0000-000090070000}"/>
    <cellStyle name="표준 63 3 2" xfId="2045" xr:uid="{00000000-0005-0000-0000-000091070000}"/>
    <cellStyle name="표준 64" xfId="1199" xr:uid="{00000000-0005-0000-0000-000092070000}"/>
    <cellStyle name="표준 64 2" xfId="1200" xr:uid="{00000000-0005-0000-0000-000093070000}"/>
    <cellStyle name="표준 64 2 2" xfId="1201" xr:uid="{00000000-0005-0000-0000-000094070000}"/>
    <cellStyle name="표준 64 2 2 2" xfId="2047" xr:uid="{00000000-0005-0000-0000-000095070000}"/>
    <cellStyle name="표준 64 2 3" xfId="2046" xr:uid="{00000000-0005-0000-0000-000096070000}"/>
    <cellStyle name="표준 64 3" xfId="1202" xr:uid="{00000000-0005-0000-0000-000097070000}"/>
    <cellStyle name="표준 64 3 2" xfId="2048" xr:uid="{00000000-0005-0000-0000-000098070000}"/>
    <cellStyle name="표준 65" xfId="1203" xr:uid="{00000000-0005-0000-0000-000099070000}"/>
    <cellStyle name="표준 65 2" xfId="1204" xr:uid="{00000000-0005-0000-0000-00009A070000}"/>
    <cellStyle name="표준 65 2 2" xfId="1205" xr:uid="{00000000-0005-0000-0000-00009B070000}"/>
    <cellStyle name="표준 65 2 2 2" xfId="2050" xr:uid="{00000000-0005-0000-0000-00009C070000}"/>
    <cellStyle name="표준 65 2 3" xfId="2049" xr:uid="{00000000-0005-0000-0000-00009D070000}"/>
    <cellStyle name="표준 65 3" xfId="1206" xr:uid="{00000000-0005-0000-0000-00009E070000}"/>
    <cellStyle name="표준 65 3 2" xfId="2051" xr:uid="{00000000-0005-0000-0000-00009F070000}"/>
    <cellStyle name="표준 66" xfId="1207" xr:uid="{00000000-0005-0000-0000-0000A0070000}"/>
    <cellStyle name="표준 66 2" xfId="1208" xr:uid="{00000000-0005-0000-0000-0000A1070000}"/>
    <cellStyle name="표준 66 2 2" xfId="1209" xr:uid="{00000000-0005-0000-0000-0000A2070000}"/>
    <cellStyle name="표준 66 2 2 2" xfId="2053" xr:uid="{00000000-0005-0000-0000-0000A3070000}"/>
    <cellStyle name="표준 66 2 3" xfId="2052" xr:uid="{00000000-0005-0000-0000-0000A4070000}"/>
    <cellStyle name="표준 66 3" xfId="1210" xr:uid="{00000000-0005-0000-0000-0000A5070000}"/>
    <cellStyle name="표준 66 3 2" xfId="2054" xr:uid="{00000000-0005-0000-0000-0000A6070000}"/>
    <cellStyle name="표준 67" xfId="1211" xr:uid="{00000000-0005-0000-0000-0000A7070000}"/>
    <cellStyle name="표준 67 2" xfId="1212" xr:uid="{00000000-0005-0000-0000-0000A8070000}"/>
    <cellStyle name="표준 67 2 2" xfId="1213" xr:uid="{00000000-0005-0000-0000-0000A9070000}"/>
    <cellStyle name="표준 67 2 2 2" xfId="2056" xr:uid="{00000000-0005-0000-0000-0000AA070000}"/>
    <cellStyle name="표준 67 2 3" xfId="2055" xr:uid="{00000000-0005-0000-0000-0000AB070000}"/>
    <cellStyle name="표준 67 3" xfId="1214" xr:uid="{00000000-0005-0000-0000-0000AC070000}"/>
    <cellStyle name="표준 67 3 2" xfId="2057" xr:uid="{00000000-0005-0000-0000-0000AD070000}"/>
    <cellStyle name="표준 68" xfId="1215" xr:uid="{00000000-0005-0000-0000-0000AE070000}"/>
    <cellStyle name="표준 68 2" xfId="1216" xr:uid="{00000000-0005-0000-0000-0000AF070000}"/>
    <cellStyle name="표준 68 2 2" xfId="1217" xr:uid="{00000000-0005-0000-0000-0000B0070000}"/>
    <cellStyle name="표준 68 2 2 2" xfId="2059" xr:uid="{00000000-0005-0000-0000-0000B1070000}"/>
    <cellStyle name="표준 68 2 3" xfId="2058" xr:uid="{00000000-0005-0000-0000-0000B2070000}"/>
    <cellStyle name="표준 68 3" xfId="1218" xr:uid="{00000000-0005-0000-0000-0000B3070000}"/>
    <cellStyle name="표준 68 3 2" xfId="2060" xr:uid="{00000000-0005-0000-0000-0000B4070000}"/>
    <cellStyle name="표준 69" xfId="1219" xr:uid="{00000000-0005-0000-0000-0000B5070000}"/>
    <cellStyle name="표준 69 2" xfId="1220" xr:uid="{00000000-0005-0000-0000-0000B6070000}"/>
    <cellStyle name="표준 69 2 2" xfId="1221" xr:uid="{00000000-0005-0000-0000-0000B7070000}"/>
    <cellStyle name="표준 69 2 2 2" xfId="2062" xr:uid="{00000000-0005-0000-0000-0000B8070000}"/>
    <cellStyle name="표준 69 2 3" xfId="2061" xr:uid="{00000000-0005-0000-0000-0000B9070000}"/>
    <cellStyle name="표준 69 3" xfId="1222" xr:uid="{00000000-0005-0000-0000-0000BA070000}"/>
    <cellStyle name="표준 69 3 2" xfId="2063" xr:uid="{00000000-0005-0000-0000-0000BB070000}"/>
    <cellStyle name="표준 7" xfId="6" xr:uid="{00000000-0005-0000-0000-0000BC070000}"/>
    <cellStyle name="표준 7 2" xfId="1223" xr:uid="{00000000-0005-0000-0000-0000BD070000}"/>
    <cellStyle name="표준 7 2 2" xfId="1224" xr:uid="{00000000-0005-0000-0000-0000BE070000}"/>
    <cellStyle name="표준 7 2 2 2" xfId="1225" xr:uid="{00000000-0005-0000-0000-0000BF070000}"/>
    <cellStyle name="표준 7 2 2 2 2" xfId="1226" xr:uid="{00000000-0005-0000-0000-0000C0070000}"/>
    <cellStyle name="표준 7 2 2 2 3" xfId="2065" xr:uid="{00000000-0005-0000-0000-0000C1070000}"/>
    <cellStyle name="표준 7 2 3" xfId="1227" xr:uid="{00000000-0005-0000-0000-0000C2070000}"/>
    <cellStyle name="표준 7 2 3 2" xfId="1228" xr:uid="{00000000-0005-0000-0000-0000C3070000}"/>
    <cellStyle name="표준 7 2 3 3" xfId="2066" xr:uid="{00000000-0005-0000-0000-0000C4070000}"/>
    <cellStyle name="표준 7 2 4" xfId="2064" xr:uid="{00000000-0005-0000-0000-0000C5070000}"/>
    <cellStyle name="표준 7 3" xfId="1229" xr:uid="{00000000-0005-0000-0000-0000C6070000}"/>
    <cellStyle name="표준 7 3 2" xfId="1230" xr:uid="{00000000-0005-0000-0000-0000C7070000}"/>
    <cellStyle name="표준 7 3 2 2" xfId="1231" xr:uid="{00000000-0005-0000-0000-0000C8070000}"/>
    <cellStyle name="표준 7 3 2 3" xfId="2067" xr:uid="{00000000-0005-0000-0000-0000C9070000}"/>
    <cellStyle name="표준 7 4" xfId="1232" xr:uid="{00000000-0005-0000-0000-0000CA070000}"/>
    <cellStyle name="표준 7 4 2" xfId="1233" xr:uid="{00000000-0005-0000-0000-0000CB070000}"/>
    <cellStyle name="표준 7 4 3" xfId="2068" xr:uid="{00000000-0005-0000-0000-0000CC070000}"/>
    <cellStyle name="표준 7 5" xfId="1234" xr:uid="{00000000-0005-0000-0000-0000CD070000}"/>
    <cellStyle name="표준 7 5 2" xfId="1235" xr:uid="{00000000-0005-0000-0000-0000CE070000}"/>
    <cellStyle name="표준 7 5 3" xfId="2069" xr:uid="{00000000-0005-0000-0000-0000CF070000}"/>
    <cellStyle name="표준 7 6" xfId="1236" xr:uid="{00000000-0005-0000-0000-0000D0070000}"/>
    <cellStyle name="표준 70" xfId="1237" xr:uid="{00000000-0005-0000-0000-0000D1070000}"/>
    <cellStyle name="표준 70 2" xfId="1238" xr:uid="{00000000-0005-0000-0000-0000D2070000}"/>
    <cellStyle name="표준 70 2 2" xfId="1239" xr:uid="{00000000-0005-0000-0000-0000D3070000}"/>
    <cellStyle name="표준 70 2 2 2" xfId="2071" xr:uid="{00000000-0005-0000-0000-0000D4070000}"/>
    <cellStyle name="표준 70 2 3" xfId="2070" xr:uid="{00000000-0005-0000-0000-0000D5070000}"/>
    <cellStyle name="표준 70 3" xfId="1240" xr:uid="{00000000-0005-0000-0000-0000D6070000}"/>
    <cellStyle name="표준 70 3 2" xfId="2072" xr:uid="{00000000-0005-0000-0000-0000D7070000}"/>
    <cellStyle name="표준 71" xfId="1241" xr:uid="{00000000-0005-0000-0000-0000D8070000}"/>
    <cellStyle name="표준 71 2" xfId="1242" xr:uid="{00000000-0005-0000-0000-0000D9070000}"/>
    <cellStyle name="표준 71 2 2" xfId="1243" xr:uid="{00000000-0005-0000-0000-0000DA070000}"/>
    <cellStyle name="표준 71 2 2 2" xfId="2074" xr:uid="{00000000-0005-0000-0000-0000DB070000}"/>
    <cellStyle name="표준 71 2 3" xfId="2073" xr:uid="{00000000-0005-0000-0000-0000DC070000}"/>
    <cellStyle name="표준 71 3" xfId="1244" xr:uid="{00000000-0005-0000-0000-0000DD070000}"/>
    <cellStyle name="표준 71 3 2" xfId="2075" xr:uid="{00000000-0005-0000-0000-0000DE070000}"/>
    <cellStyle name="표준 72" xfId="1245" xr:uid="{00000000-0005-0000-0000-0000DF070000}"/>
    <cellStyle name="표준 72 2" xfId="1246" xr:uid="{00000000-0005-0000-0000-0000E0070000}"/>
    <cellStyle name="표준 72 2 2" xfId="1247" xr:uid="{00000000-0005-0000-0000-0000E1070000}"/>
    <cellStyle name="표준 72 2 2 2" xfId="2077" xr:uid="{00000000-0005-0000-0000-0000E2070000}"/>
    <cellStyle name="표준 72 2 3" xfId="2076" xr:uid="{00000000-0005-0000-0000-0000E3070000}"/>
    <cellStyle name="표준 72 3" xfId="1248" xr:uid="{00000000-0005-0000-0000-0000E4070000}"/>
    <cellStyle name="표준 72 3 2" xfId="2078" xr:uid="{00000000-0005-0000-0000-0000E5070000}"/>
    <cellStyle name="표준 73" xfId="1249" xr:uid="{00000000-0005-0000-0000-0000E6070000}"/>
    <cellStyle name="표준 73 2" xfId="1250" xr:uid="{00000000-0005-0000-0000-0000E7070000}"/>
    <cellStyle name="표준 73 2 2" xfId="1251" xr:uid="{00000000-0005-0000-0000-0000E8070000}"/>
    <cellStyle name="표준 73 2 2 2" xfId="2080" xr:uid="{00000000-0005-0000-0000-0000E9070000}"/>
    <cellStyle name="표준 73 2 3" xfId="2079" xr:uid="{00000000-0005-0000-0000-0000EA070000}"/>
    <cellStyle name="표준 73 3" xfId="1252" xr:uid="{00000000-0005-0000-0000-0000EB070000}"/>
    <cellStyle name="표준 73 3 2" xfId="2081" xr:uid="{00000000-0005-0000-0000-0000EC070000}"/>
    <cellStyle name="표준 74" xfId="1253" xr:uid="{00000000-0005-0000-0000-0000ED070000}"/>
    <cellStyle name="표준 74 2" xfId="1254" xr:uid="{00000000-0005-0000-0000-0000EE070000}"/>
    <cellStyle name="표준 74 2 2" xfId="1255" xr:uid="{00000000-0005-0000-0000-0000EF070000}"/>
    <cellStyle name="표준 74 2 2 2" xfId="2083" xr:uid="{00000000-0005-0000-0000-0000F0070000}"/>
    <cellStyle name="표준 74 2 3" xfId="2082" xr:uid="{00000000-0005-0000-0000-0000F1070000}"/>
    <cellStyle name="표준 74 3" xfId="1256" xr:uid="{00000000-0005-0000-0000-0000F2070000}"/>
    <cellStyle name="표준 74 3 2" xfId="2084" xr:uid="{00000000-0005-0000-0000-0000F3070000}"/>
    <cellStyle name="표준 75" xfId="1257" xr:uid="{00000000-0005-0000-0000-0000F4070000}"/>
    <cellStyle name="표준 75 2" xfId="1258" xr:uid="{00000000-0005-0000-0000-0000F5070000}"/>
    <cellStyle name="표준 75 2 2" xfId="1259" xr:uid="{00000000-0005-0000-0000-0000F6070000}"/>
    <cellStyle name="표준 75 2 2 2" xfId="2086" xr:uid="{00000000-0005-0000-0000-0000F7070000}"/>
    <cellStyle name="표준 75 2 3" xfId="2085" xr:uid="{00000000-0005-0000-0000-0000F8070000}"/>
    <cellStyle name="표준 75 3" xfId="1260" xr:uid="{00000000-0005-0000-0000-0000F9070000}"/>
    <cellStyle name="표준 75 3 2" xfId="2087" xr:uid="{00000000-0005-0000-0000-0000FA070000}"/>
    <cellStyle name="표준 76" xfId="1261" xr:uid="{00000000-0005-0000-0000-0000FB070000}"/>
    <cellStyle name="표준 76 2" xfId="1262" xr:uid="{00000000-0005-0000-0000-0000FC070000}"/>
    <cellStyle name="표준 76 2 2" xfId="1263" xr:uid="{00000000-0005-0000-0000-0000FD070000}"/>
    <cellStyle name="표준 76 2 2 2" xfId="2089" xr:uid="{00000000-0005-0000-0000-0000FE070000}"/>
    <cellStyle name="표준 76 2 3" xfId="2088" xr:uid="{00000000-0005-0000-0000-0000FF070000}"/>
    <cellStyle name="표준 76 3" xfId="1264" xr:uid="{00000000-0005-0000-0000-000000080000}"/>
    <cellStyle name="표준 76 3 2" xfId="2090" xr:uid="{00000000-0005-0000-0000-000001080000}"/>
    <cellStyle name="표준 77" xfId="1265" xr:uid="{00000000-0005-0000-0000-000002080000}"/>
    <cellStyle name="표준 77 2" xfId="1266" xr:uid="{00000000-0005-0000-0000-000003080000}"/>
    <cellStyle name="표준 77 2 2" xfId="1267" xr:uid="{00000000-0005-0000-0000-000004080000}"/>
    <cellStyle name="표준 77 2 2 2" xfId="2092" xr:uid="{00000000-0005-0000-0000-000005080000}"/>
    <cellStyle name="표준 77 2 3" xfId="2091" xr:uid="{00000000-0005-0000-0000-000006080000}"/>
    <cellStyle name="표준 77 3" xfId="1268" xr:uid="{00000000-0005-0000-0000-000007080000}"/>
    <cellStyle name="표준 77 3 2" xfId="2093" xr:uid="{00000000-0005-0000-0000-000008080000}"/>
    <cellStyle name="표준 78" xfId="1269" xr:uid="{00000000-0005-0000-0000-000009080000}"/>
    <cellStyle name="표준 78 2" xfId="1270" xr:uid="{00000000-0005-0000-0000-00000A080000}"/>
    <cellStyle name="표준 78 2 2" xfId="1271" xr:uid="{00000000-0005-0000-0000-00000B080000}"/>
    <cellStyle name="표준 78 2 2 2" xfId="2095" xr:uid="{00000000-0005-0000-0000-00000C080000}"/>
    <cellStyle name="표준 78 2 3" xfId="2094" xr:uid="{00000000-0005-0000-0000-00000D080000}"/>
    <cellStyle name="표준 78 3" xfId="1272" xr:uid="{00000000-0005-0000-0000-00000E080000}"/>
    <cellStyle name="표준 78 3 2" xfId="2096" xr:uid="{00000000-0005-0000-0000-00000F080000}"/>
    <cellStyle name="표준 79" xfId="1273" xr:uid="{00000000-0005-0000-0000-000010080000}"/>
    <cellStyle name="표준 79 2" xfId="1274" xr:uid="{00000000-0005-0000-0000-000011080000}"/>
    <cellStyle name="표준 79 2 2" xfId="1275" xr:uid="{00000000-0005-0000-0000-000012080000}"/>
    <cellStyle name="표준 79 2 2 2" xfId="2098" xr:uid="{00000000-0005-0000-0000-000013080000}"/>
    <cellStyle name="표준 79 2 3" xfId="2097" xr:uid="{00000000-0005-0000-0000-000014080000}"/>
    <cellStyle name="표준 79 3" xfId="1276" xr:uid="{00000000-0005-0000-0000-000015080000}"/>
    <cellStyle name="표준 79 3 2" xfId="2099" xr:uid="{00000000-0005-0000-0000-000016080000}"/>
    <cellStyle name="표준 8" xfId="5" xr:uid="{00000000-0005-0000-0000-000017080000}"/>
    <cellStyle name="표준 8 2" xfId="1277" xr:uid="{00000000-0005-0000-0000-000018080000}"/>
    <cellStyle name="표준 8 2 2" xfId="1278" xr:uid="{00000000-0005-0000-0000-000019080000}"/>
    <cellStyle name="표준 8 2 2 2" xfId="1279" xr:uid="{00000000-0005-0000-0000-00001A080000}"/>
    <cellStyle name="표준 8 2 2 3" xfId="2100" xr:uid="{00000000-0005-0000-0000-00001B080000}"/>
    <cellStyle name="표준 8 2 3" xfId="1280" xr:uid="{00000000-0005-0000-0000-00001C080000}"/>
    <cellStyle name="표준 8 3" xfId="1281" xr:uid="{00000000-0005-0000-0000-00001D080000}"/>
    <cellStyle name="표준 8 3 2" xfId="1282" xr:uid="{00000000-0005-0000-0000-00001E080000}"/>
    <cellStyle name="표준 8 3 3" xfId="1283" xr:uid="{00000000-0005-0000-0000-00001F080000}"/>
    <cellStyle name="표준 8 3 4" xfId="2101" xr:uid="{00000000-0005-0000-0000-000020080000}"/>
    <cellStyle name="표준 8 4" xfId="1284" xr:uid="{00000000-0005-0000-0000-000021080000}"/>
    <cellStyle name="표준 8 5" xfId="1285" xr:uid="{00000000-0005-0000-0000-000022080000}"/>
    <cellStyle name="표준 8 5 2" xfId="2102" xr:uid="{00000000-0005-0000-0000-000023080000}"/>
    <cellStyle name="표준 8 6" xfId="1286" xr:uid="{00000000-0005-0000-0000-000024080000}"/>
    <cellStyle name="표준 8 6 2" xfId="2103" xr:uid="{00000000-0005-0000-0000-000025080000}"/>
    <cellStyle name="표준 8 7" xfId="1680" xr:uid="{00000000-0005-0000-0000-000026080000}"/>
    <cellStyle name="표준 80" xfId="1287" xr:uid="{00000000-0005-0000-0000-000027080000}"/>
    <cellStyle name="표준 80 2" xfId="1288" xr:uid="{00000000-0005-0000-0000-000028080000}"/>
    <cellStyle name="표준 80 2 2" xfId="1289" xr:uid="{00000000-0005-0000-0000-000029080000}"/>
    <cellStyle name="표준 80 2 2 2" xfId="2105" xr:uid="{00000000-0005-0000-0000-00002A080000}"/>
    <cellStyle name="표준 80 2 3" xfId="2104" xr:uid="{00000000-0005-0000-0000-00002B080000}"/>
    <cellStyle name="표준 80 3" xfId="1290" xr:uid="{00000000-0005-0000-0000-00002C080000}"/>
    <cellStyle name="표준 80 3 2" xfId="2106" xr:uid="{00000000-0005-0000-0000-00002D080000}"/>
    <cellStyle name="표준 81" xfId="1291" xr:uid="{00000000-0005-0000-0000-00002E080000}"/>
    <cellStyle name="표준 81 2" xfId="1292" xr:uid="{00000000-0005-0000-0000-00002F080000}"/>
    <cellStyle name="표준 81 2 2" xfId="1293" xr:uid="{00000000-0005-0000-0000-000030080000}"/>
    <cellStyle name="표준 81 2 2 2" xfId="2108" xr:uid="{00000000-0005-0000-0000-000031080000}"/>
    <cellStyle name="표준 81 2 3" xfId="2107" xr:uid="{00000000-0005-0000-0000-000032080000}"/>
    <cellStyle name="표준 81 3" xfId="1294" xr:uid="{00000000-0005-0000-0000-000033080000}"/>
    <cellStyle name="표준 81 3 2" xfId="2109" xr:uid="{00000000-0005-0000-0000-000034080000}"/>
    <cellStyle name="표준 82" xfId="1295" xr:uid="{00000000-0005-0000-0000-000035080000}"/>
    <cellStyle name="표준 82 2" xfId="1296" xr:uid="{00000000-0005-0000-0000-000036080000}"/>
    <cellStyle name="표준 82 2 2" xfId="1297" xr:uid="{00000000-0005-0000-0000-000037080000}"/>
    <cellStyle name="표준 82 2 2 2" xfId="2111" xr:uid="{00000000-0005-0000-0000-000038080000}"/>
    <cellStyle name="표준 82 2 3" xfId="2110" xr:uid="{00000000-0005-0000-0000-000039080000}"/>
    <cellStyle name="표준 82 3" xfId="1298" xr:uid="{00000000-0005-0000-0000-00003A080000}"/>
    <cellStyle name="표준 82 3 2" xfId="2112" xr:uid="{00000000-0005-0000-0000-00003B080000}"/>
    <cellStyle name="표준 83" xfId="1299" xr:uid="{00000000-0005-0000-0000-00003C080000}"/>
    <cellStyle name="표준 83 2" xfId="1300" xr:uid="{00000000-0005-0000-0000-00003D080000}"/>
    <cellStyle name="표준 83 2 2" xfId="1301" xr:uid="{00000000-0005-0000-0000-00003E080000}"/>
    <cellStyle name="표준 83 2 2 2" xfId="2114" xr:uid="{00000000-0005-0000-0000-00003F080000}"/>
    <cellStyle name="표준 83 2 3" xfId="2113" xr:uid="{00000000-0005-0000-0000-000040080000}"/>
    <cellStyle name="표준 83 3" xfId="1302" xr:uid="{00000000-0005-0000-0000-000041080000}"/>
    <cellStyle name="표준 83 3 2" xfId="2115" xr:uid="{00000000-0005-0000-0000-000042080000}"/>
    <cellStyle name="표준 84" xfId="1303" xr:uid="{00000000-0005-0000-0000-000043080000}"/>
    <cellStyle name="표준 84 2" xfId="1304" xr:uid="{00000000-0005-0000-0000-000044080000}"/>
    <cellStyle name="표준 84 2 2" xfId="1305" xr:uid="{00000000-0005-0000-0000-000045080000}"/>
    <cellStyle name="표준 84 2 2 2" xfId="2117" xr:uid="{00000000-0005-0000-0000-000046080000}"/>
    <cellStyle name="표준 84 2 3" xfId="2116" xr:uid="{00000000-0005-0000-0000-000047080000}"/>
    <cellStyle name="표준 84 3" xfId="1306" xr:uid="{00000000-0005-0000-0000-000048080000}"/>
    <cellStyle name="표준 84 3 2" xfId="2118" xr:uid="{00000000-0005-0000-0000-000049080000}"/>
    <cellStyle name="표준 85" xfId="1307" xr:uid="{00000000-0005-0000-0000-00004A080000}"/>
    <cellStyle name="표준 85 2" xfId="1308" xr:uid="{00000000-0005-0000-0000-00004B080000}"/>
    <cellStyle name="표준 85 2 2" xfId="1309" xr:uid="{00000000-0005-0000-0000-00004C080000}"/>
    <cellStyle name="표준 85 2 2 2" xfId="2120" xr:uid="{00000000-0005-0000-0000-00004D080000}"/>
    <cellStyle name="표준 85 2 3" xfId="2119" xr:uid="{00000000-0005-0000-0000-00004E080000}"/>
    <cellStyle name="표준 85 3" xfId="1310" xr:uid="{00000000-0005-0000-0000-00004F080000}"/>
    <cellStyle name="표준 85 3 2" xfId="2121" xr:uid="{00000000-0005-0000-0000-000050080000}"/>
    <cellStyle name="표준 86" xfId="1311" xr:uid="{00000000-0005-0000-0000-000051080000}"/>
    <cellStyle name="표준 86 2" xfId="1312" xr:uid="{00000000-0005-0000-0000-000052080000}"/>
    <cellStyle name="표준 86 2 2" xfId="1313" xr:uid="{00000000-0005-0000-0000-000053080000}"/>
    <cellStyle name="표준 86 2 2 2" xfId="2123" xr:uid="{00000000-0005-0000-0000-000054080000}"/>
    <cellStyle name="표준 86 2 3" xfId="2122" xr:uid="{00000000-0005-0000-0000-000055080000}"/>
    <cellStyle name="표준 86 3" xfId="1314" xr:uid="{00000000-0005-0000-0000-000056080000}"/>
    <cellStyle name="표준 86 3 2" xfId="2124" xr:uid="{00000000-0005-0000-0000-000057080000}"/>
    <cellStyle name="표준 87" xfId="1315" xr:uid="{00000000-0005-0000-0000-000058080000}"/>
    <cellStyle name="표준 87 2" xfId="1316" xr:uid="{00000000-0005-0000-0000-000059080000}"/>
    <cellStyle name="표준 87 2 2" xfId="1317" xr:uid="{00000000-0005-0000-0000-00005A080000}"/>
    <cellStyle name="표준 87 2 2 2" xfId="2126" xr:uid="{00000000-0005-0000-0000-00005B080000}"/>
    <cellStyle name="표준 87 2 3" xfId="2125" xr:uid="{00000000-0005-0000-0000-00005C080000}"/>
    <cellStyle name="표준 87 3" xfId="1318" xr:uid="{00000000-0005-0000-0000-00005D080000}"/>
    <cellStyle name="표준 87 3 2" xfId="2127" xr:uid="{00000000-0005-0000-0000-00005E080000}"/>
    <cellStyle name="표준 88" xfId="1319" xr:uid="{00000000-0005-0000-0000-00005F080000}"/>
    <cellStyle name="표준 88 2" xfId="1320" xr:uid="{00000000-0005-0000-0000-000060080000}"/>
    <cellStyle name="표준 88 2 2" xfId="1321" xr:uid="{00000000-0005-0000-0000-000061080000}"/>
    <cellStyle name="표준 88 2 2 2" xfId="2129" xr:uid="{00000000-0005-0000-0000-000062080000}"/>
    <cellStyle name="표준 88 2 3" xfId="2128" xr:uid="{00000000-0005-0000-0000-000063080000}"/>
    <cellStyle name="표준 88 3" xfId="1322" xr:uid="{00000000-0005-0000-0000-000064080000}"/>
    <cellStyle name="표준 88 3 2" xfId="2130" xr:uid="{00000000-0005-0000-0000-000065080000}"/>
    <cellStyle name="표준 89" xfId="1323" xr:uid="{00000000-0005-0000-0000-000066080000}"/>
    <cellStyle name="표준 89 2" xfId="1324" xr:uid="{00000000-0005-0000-0000-000067080000}"/>
    <cellStyle name="표준 89 2 2" xfId="1325" xr:uid="{00000000-0005-0000-0000-000068080000}"/>
    <cellStyle name="표준 89 2 2 2" xfId="2132" xr:uid="{00000000-0005-0000-0000-000069080000}"/>
    <cellStyle name="표준 89 2 3" xfId="2131" xr:uid="{00000000-0005-0000-0000-00006A080000}"/>
    <cellStyle name="표준 89 3" xfId="1326" xr:uid="{00000000-0005-0000-0000-00006B080000}"/>
    <cellStyle name="표준 89 3 2" xfId="2133" xr:uid="{00000000-0005-0000-0000-00006C080000}"/>
    <cellStyle name="표준 9" xfId="1327" xr:uid="{00000000-0005-0000-0000-00006D080000}"/>
    <cellStyle name="표준 9 2" xfId="1328" xr:uid="{00000000-0005-0000-0000-00006E080000}"/>
    <cellStyle name="표준 9 2 2" xfId="1329" xr:uid="{00000000-0005-0000-0000-00006F080000}"/>
    <cellStyle name="표준 9 2 2 2" xfId="1330" xr:uid="{00000000-0005-0000-0000-000070080000}"/>
    <cellStyle name="표준 9 2 2 3" xfId="2134" xr:uid="{00000000-0005-0000-0000-000071080000}"/>
    <cellStyle name="표준 9 3" xfId="1331" xr:uid="{00000000-0005-0000-0000-000072080000}"/>
    <cellStyle name="표준 9 3 2" xfId="1332" xr:uid="{00000000-0005-0000-0000-000073080000}"/>
    <cellStyle name="표준 9 3 3" xfId="2135" xr:uid="{00000000-0005-0000-0000-000074080000}"/>
    <cellStyle name="표준 9 4" xfId="1333" xr:uid="{00000000-0005-0000-0000-000075080000}"/>
    <cellStyle name="표준 9 4 2" xfId="1334" xr:uid="{00000000-0005-0000-0000-000076080000}"/>
    <cellStyle name="표준 9 4 3" xfId="2136" xr:uid="{00000000-0005-0000-0000-000077080000}"/>
    <cellStyle name="표준 90" xfId="1335" xr:uid="{00000000-0005-0000-0000-000078080000}"/>
    <cellStyle name="표준 90 2" xfId="1336" xr:uid="{00000000-0005-0000-0000-000079080000}"/>
    <cellStyle name="표준 90 2 2" xfId="1337" xr:uid="{00000000-0005-0000-0000-00007A080000}"/>
    <cellStyle name="표준 90 2 2 2" xfId="2138" xr:uid="{00000000-0005-0000-0000-00007B080000}"/>
    <cellStyle name="표준 90 2 3" xfId="2137" xr:uid="{00000000-0005-0000-0000-00007C080000}"/>
    <cellStyle name="표준 90 3" xfId="1338" xr:uid="{00000000-0005-0000-0000-00007D080000}"/>
    <cellStyle name="표준 90 3 2" xfId="2139" xr:uid="{00000000-0005-0000-0000-00007E080000}"/>
    <cellStyle name="표준 91" xfId="1339" xr:uid="{00000000-0005-0000-0000-00007F080000}"/>
    <cellStyle name="표준 91 2" xfId="1340" xr:uid="{00000000-0005-0000-0000-000080080000}"/>
    <cellStyle name="표준 91 2 2" xfId="1341" xr:uid="{00000000-0005-0000-0000-000081080000}"/>
    <cellStyle name="표준 91 2 2 2" xfId="2141" xr:uid="{00000000-0005-0000-0000-000082080000}"/>
    <cellStyle name="표준 91 2 3" xfId="2140" xr:uid="{00000000-0005-0000-0000-000083080000}"/>
    <cellStyle name="표준 91 3" xfId="1342" xr:uid="{00000000-0005-0000-0000-000084080000}"/>
    <cellStyle name="표준 91 3 2" xfId="2142" xr:uid="{00000000-0005-0000-0000-000085080000}"/>
    <cellStyle name="표준 92" xfId="1343" xr:uid="{00000000-0005-0000-0000-000086080000}"/>
    <cellStyle name="표준 92 2" xfId="1344" xr:uid="{00000000-0005-0000-0000-000087080000}"/>
    <cellStyle name="표준 92 2 2" xfId="1345" xr:uid="{00000000-0005-0000-0000-000088080000}"/>
    <cellStyle name="표준 92 2 2 2" xfId="2144" xr:uid="{00000000-0005-0000-0000-000089080000}"/>
    <cellStyle name="표준 92 2 3" xfId="2143" xr:uid="{00000000-0005-0000-0000-00008A080000}"/>
    <cellStyle name="표준 92 3" xfId="1346" xr:uid="{00000000-0005-0000-0000-00008B080000}"/>
    <cellStyle name="표준 92 3 2" xfId="2145" xr:uid="{00000000-0005-0000-0000-00008C080000}"/>
    <cellStyle name="표준 93" xfId="1347" xr:uid="{00000000-0005-0000-0000-00008D080000}"/>
    <cellStyle name="표준 93 2" xfId="1348" xr:uid="{00000000-0005-0000-0000-00008E080000}"/>
    <cellStyle name="표준 93 2 2" xfId="1349" xr:uid="{00000000-0005-0000-0000-00008F080000}"/>
    <cellStyle name="표준 93 2 2 2" xfId="2147" xr:uid="{00000000-0005-0000-0000-000090080000}"/>
    <cellStyle name="표준 93 2 3" xfId="2146" xr:uid="{00000000-0005-0000-0000-000091080000}"/>
    <cellStyle name="표준 93 3" xfId="1350" xr:uid="{00000000-0005-0000-0000-000092080000}"/>
    <cellStyle name="표준 93 3 2" xfId="2148" xr:uid="{00000000-0005-0000-0000-000093080000}"/>
    <cellStyle name="표준 94" xfId="1351" xr:uid="{00000000-0005-0000-0000-000094080000}"/>
    <cellStyle name="표준 94 2" xfId="1352" xr:uid="{00000000-0005-0000-0000-000095080000}"/>
    <cellStyle name="표준 94 2 2" xfId="1353" xr:uid="{00000000-0005-0000-0000-000096080000}"/>
    <cellStyle name="표준 94 2 2 2" xfId="2150" xr:uid="{00000000-0005-0000-0000-000097080000}"/>
    <cellStyle name="표준 94 2 3" xfId="2149" xr:uid="{00000000-0005-0000-0000-000098080000}"/>
    <cellStyle name="표준 94 3" xfId="1354" xr:uid="{00000000-0005-0000-0000-000099080000}"/>
    <cellStyle name="표준 94 3 2" xfId="2151" xr:uid="{00000000-0005-0000-0000-00009A080000}"/>
    <cellStyle name="표준 95" xfId="1355" xr:uid="{00000000-0005-0000-0000-00009B080000}"/>
    <cellStyle name="표준 95 2" xfId="1356" xr:uid="{00000000-0005-0000-0000-00009C080000}"/>
    <cellStyle name="표준 95 2 2" xfId="1357" xr:uid="{00000000-0005-0000-0000-00009D080000}"/>
    <cellStyle name="표준 95 2 2 2" xfId="2153" xr:uid="{00000000-0005-0000-0000-00009E080000}"/>
    <cellStyle name="표준 95 2 3" xfId="2152" xr:uid="{00000000-0005-0000-0000-00009F080000}"/>
    <cellStyle name="표준 95 3" xfId="1358" xr:uid="{00000000-0005-0000-0000-0000A0080000}"/>
    <cellStyle name="표준 95 3 2" xfId="2154" xr:uid="{00000000-0005-0000-0000-0000A1080000}"/>
    <cellStyle name="표준 96" xfId="1359" xr:uid="{00000000-0005-0000-0000-0000A2080000}"/>
    <cellStyle name="표준 96 2" xfId="1360" xr:uid="{00000000-0005-0000-0000-0000A3080000}"/>
    <cellStyle name="표준 96 2 2" xfId="1361" xr:uid="{00000000-0005-0000-0000-0000A4080000}"/>
    <cellStyle name="표준 96 2 2 2" xfId="2156" xr:uid="{00000000-0005-0000-0000-0000A5080000}"/>
    <cellStyle name="표준 96 2 3" xfId="2155" xr:uid="{00000000-0005-0000-0000-0000A6080000}"/>
    <cellStyle name="표준 96 3" xfId="1362" xr:uid="{00000000-0005-0000-0000-0000A7080000}"/>
    <cellStyle name="표준 96 3 2" xfId="2157" xr:uid="{00000000-0005-0000-0000-0000A8080000}"/>
    <cellStyle name="표준 97" xfId="1363" xr:uid="{00000000-0005-0000-0000-0000A9080000}"/>
    <cellStyle name="표준 97 2" xfId="1364" xr:uid="{00000000-0005-0000-0000-0000AA080000}"/>
    <cellStyle name="표준 97 2 2" xfId="1365" xr:uid="{00000000-0005-0000-0000-0000AB080000}"/>
    <cellStyle name="표준 97 2 2 2" xfId="2159" xr:uid="{00000000-0005-0000-0000-0000AC080000}"/>
    <cellStyle name="표준 97 2 3" xfId="2158" xr:uid="{00000000-0005-0000-0000-0000AD080000}"/>
    <cellStyle name="표준 97 3" xfId="1366" xr:uid="{00000000-0005-0000-0000-0000AE080000}"/>
    <cellStyle name="표준 97 3 2" xfId="2160" xr:uid="{00000000-0005-0000-0000-0000AF080000}"/>
    <cellStyle name="표준 98" xfId="1367" xr:uid="{00000000-0005-0000-0000-0000B0080000}"/>
    <cellStyle name="표준 98 2" xfId="1368" xr:uid="{00000000-0005-0000-0000-0000B1080000}"/>
    <cellStyle name="표준 98 2 2" xfId="1369" xr:uid="{00000000-0005-0000-0000-0000B2080000}"/>
    <cellStyle name="표준 98 2 2 2" xfId="2162" xr:uid="{00000000-0005-0000-0000-0000B3080000}"/>
    <cellStyle name="표준 98 2 3" xfId="2161" xr:uid="{00000000-0005-0000-0000-0000B4080000}"/>
    <cellStyle name="표준 98 3" xfId="1370" xr:uid="{00000000-0005-0000-0000-0000B5080000}"/>
    <cellStyle name="표준 98 3 2" xfId="2163" xr:uid="{00000000-0005-0000-0000-0000B6080000}"/>
    <cellStyle name="표준 99" xfId="1371" xr:uid="{00000000-0005-0000-0000-0000B7080000}"/>
    <cellStyle name="표준 99 2" xfId="1372" xr:uid="{00000000-0005-0000-0000-0000B8080000}"/>
    <cellStyle name="표준 99 2 2" xfId="1373" xr:uid="{00000000-0005-0000-0000-0000B9080000}"/>
    <cellStyle name="표준 99 2 2 2" xfId="2165" xr:uid="{00000000-0005-0000-0000-0000BA080000}"/>
    <cellStyle name="표준 99 2 3" xfId="2164" xr:uid="{00000000-0005-0000-0000-0000BB080000}"/>
    <cellStyle name="표준 99 3" xfId="1374" xr:uid="{00000000-0005-0000-0000-0000BC080000}"/>
    <cellStyle name="표준 99 3 2" xfId="2166" xr:uid="{00000000-0005-0000-0000-0000BD080000}"/>
    <cellStyle name="표준_1.업무기능분해도목록(정보입력기)_V1.0" xfId="3" xr:uid="{00000000-0005-0000-0000-0000BE080000}"/>
    <cellStyle name="標準_Akia(F）-8" xfId="1375" xr:uid="{00000000-0005-0000-0000-0000BF080000}"/>
    <cellStyle name="하이퍼링크" xfId="2240" builtinId="8"/>
    <cellStyle name="하이퍼링크 2" xfId="1376" xr:uid="{00000000-0005-0000-0000-0000C1080000}"/>
    <cellStyle name="하이퍼링크 2 2" xfId="2241" xr:uid="{00000000-0005-0000-0000-0000C2080000}"/>
    <cellStyle name="하이퍼링크 3" xfId="1377" xr:uid="{00000000-0005-0000-0000-0000C3080000}"/>
    <cellStyle name="貨幣 [0]_CFB617" xfId="1378" xr:uid="{00000000-0005-0000-0000-0000C4080000}"/>
    <cellStyle name="貨幣[0]_Dialog2" xfId="1379" xr:uid="{00000000-0005-0000-0000-0000C5080000}"/>
    <cellStyle name="貨幣_CFB617" xfId="1380" xr:uid="{00000000-0005-0000-0000-0000C6080000}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0"/>
      </font>
    </dxf>
    <dxf>
      <font>
        <color theme="0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G"/><Relationship Id="rId2" Type="http://schemas.openxmlformats.org/officeDocument/2006/relationships/image" Target="../media/image10.jpg"/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1345</xdr:rowOff>
    </xdr:from>
    <xdr:to>
      <xdr:col>4</xdr:col>
      <xdr:colOff>392541</xdr:colOff>
      <xdr:row>7</xdr:row>
      <xdr:rowOff>111745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0426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개인별 근무계획 신청</a:t>
          </a:r>
          <a:r>
            <a:rPr lang="en-US" altLang="ko-KR" sz="1000">
              <a:latin typeface="+mn-ea"/>
              <a:ea typeface="+mn-ea"/>
            </a:rPr>
            <a:t>/</a:t>
          </a:r>
          <a:r>
            <a:rPr lang="ko-KR" altLang="en-US" sz="1000">
              <a:latin typeface="+mn-ea"/>
              <a:ea typeface="+mn-ea"/>
            </a:rPr>
            <a:t>조회</a:t>
          </a:r>
        </a:p>
      </xdr:txBody>
    </xdr:sp>
    <xdr:clientData/>
  </xdr:twoCellAnchor>
  <xdr:twoCellAnchor>
    <xdr:from>
      <xdr:col>5</xdr:col>
      <xdr:colOff>598393</xdr:colOff>
      <xdr:row>3</xdr:row>
      <xdr:rowOff>1345</xdr:rowOff>
    </xdr:from>
    <xdr:to>
      <xdr:col>8</xdr:col>
      <xdr:colOff>278241</xdr:colOff>
      <xdr:row>7</xdr:row>
      <xdr:rowOff>111745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38673" y="50426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개인별 근무계획 신청</a:t>
          </a:r>
        </a:p>
      </xdr:txBody>
    </xdr:sp>
    <xdr:clientData/>
  </xdr:twoCellAnchor>
  <xdr:twoCellAnchor>
    <xdr:from>
      <xdr:col>4</xdr:col>
      <xdr:colOff>392541</xdr:colOff>
      <xdr:row>5</xdr:row>
      <xdr:rowOff>56545</xdr:rowOff>
    </xdr:from>
    <xdr:to>
      <xdr:col>5</xdr:col>
      <xdr:colOff>598393</xdr:colOff>
      <xdr:row>5</xdr:row>
      <xdr:rowOff>56545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2" idx="3"/>
          <a:endCxn id="3" idx="1"/>
        </xdr:cNvCxnSpPr>
      </xdr:nvCxnSpPr>
      <xdr:spPr bwMode="auto">
        <a:xfrm>
          <a:off x="2023221" y="894745"/>
          <a:ext cx="815452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</xdr:colOff>
      <xdr:row>0</xdr:row>
      <xdr:rowOff>91440</xdr:rowOff>
    </xdr:from>
    <xdr:ext cx="14564744" cy="496062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91440"/>
          <a:ext cx="14564744" cy="4960620"/>
        </a:xfrm>
        <a:prstGeom prst="rect">
          <a:avLst/>
        </a:prstGeom>
      </xdr:spPr>
    </xdr:pic>
    <xdr:clientData/>
  </xdr:oneCellAnchor>
  <xdr:twoCellAnchor>
    <xdr:from>
      <xdr:col>16</xdr:col>
      <xdr:colOff>640080</xdr:colOff>
      <xdr:row>9</xdr:row>
      <xdr:rowOff>114300</xdr:rowOff>
    </xdr:from>
    <xdr:to>
      <xdr:col>21</xdr:col>
      <xdr:colOff>344805</xdr:colOff>
      <xdr:row>16</xdr:row>
      <xdr:rowOff>14000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 bwMode="auto">
        <a:xfrm>
          <a:off x="11369040" y="1760220"/>
          <a:ext cx="3057525" cy="117986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[2019.10.22]</a:t>
          </a:r>
        </a:p>
        <a:p>
          <a:pPr algn="l"/>
          <a:r>
            <a:rPr lang="en-US" altLang="ko-KR" sz="1100"/>
            <a:t>[Minor]</a:t>
          </a:r>
        </a:p>
        <a:p>
          <a:pPr algn="l"/>
          <a:r>
            <a:rPr lang="ko-KR" altLang="en-US" sz="1100"/>
            <a:t>휴일에 근무형태 휴가 선택시 선택 할 수 없다는 알럿 발행하고 확인시 근무형태 이전 내용 사라짐</a:t>
          </a:r>
          <a:r>
            <a:rPr lang="en-US" altLang="ko-KR" sz="1100"/>
            <a:t>(</a:t>
          </a:r>
          <a:r>
            <a:rPr lang="ko-KR" altLang="en-US" sz="1100"/>
            <a:t>미입력 상태로 노출됨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00260" cy="662178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00260" cy="6621780"/>
        </a:xfrm>
        <a:prstGeom prst="rect">
          <a:avLst/>
        </a:prstGeom>
      </xdr:spPr>
    </xdr:pic>
    <xdr:clientData/>
  </xdr:oneCellAnchor>
  <xdr:twoCellAnchor>
    <xdr:from>
      <xdr:col>9</xdr:col>
      <xdr:colOff>480060</xdr:colOff>
      <xdr:row>14</xdr:row>
      <xdr:rowOff>160019</xdr:rowOff>
    </xdr:from>
    <xdr:to>
      <xdr:col>14</xdr:col>
      <xdr:colOff>184785</xdr:colOff>
      <xdr:row>20</xdr:row>
      <xdr:rowOff>123824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 bwMode="auto">
        <a:xfrm>
          <a:off x="6515100" y="2720339"/>
          <a:ext cx="3057525" cy="106108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[2019.10.23]</a:t>
          </a:r>
        </a:p>
        <a:p>
          <a:pPr algn="l"/>
          <a:r>
            <a:rPr lang="en-US" altLang="ko-KR" sz="1100"/>
            <a:t>[Minor]</a:t>
          </a:r>
        </a:p>
        <a:p>
          <a:pPr algn="l"/>
          <a:r>
            <a:rPr lang="ko-KR" altLang="en-US" sz="1100"/>
            <a:t>알럿에 </a:t>
          </a:r>
          <a:r>
            <a:rPr lang="en-US" altLang="ko-KR" sz="1100"/>
            <a:t>"</a:t>
          </a:r>
          <a:r>
            <a:rPr lang="ko-KR" altLang="en-US" sz="1100"/>
            <a:t>같</a:t>
          </a:r>
          <a:r>
            <a:rPr lang="en-US" altLang="ko-KR" sz="1100"/>
            <a:t>" </a:t>
          </a:r>
          <a:r>
            <a:rPr lang="ko-KR" altLang="en-US" sz="1100"/>
            <a:t>글자가 명확하게 보이지 않고</a:t>
          </a:r>
          <a:r>
            <a:rPr lang="en-US" altLang="ko-KR" sz="1100"/>
            <a:t>, </a:t>
          </a:r>
          <a:r>
            <a:rPr lang="ko-KR" altLang="en-US" sz="1100"/>
            <a:t>겹침니다로 문구에 오타가 있음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38100</xdr:rowOff>
    </xdr:from>
    <xdr:ext cx="10058400" cy="239395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38100"/>
          <a:ext cx="10058400" cy="2393950"/>
        </a:xfrm>
        <a:prstGeom prst="rect">
          <a:avLst/>
        </a:prstGeom>
      </xdr:spPr>
    </xdr:pic>
    <xdr:clientData/>
  </xdr:oneCellAnchor>
  <xdr:twoCellAnchor>
    <xdr:from>
      <xdr:col>9</xdr:col>
      <xdr:colOff>541020</xdr:colOff>
      <xdr:row>8</xdr:row>
      <xdr:rowOff>171449</xdr:rowOff>
    </xdr:from>
    <xdr:to>
      <xdr:col>14</xdr:col>
      <xdr:colOff>245745</xdr:colOff>
      <xdr:row>15</xdr:row>
      <xdr:rowOff>85724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 bwMode="auto">
        <a:xfrm>
          <a:off x="6576060" y="1634489"/>
          <a:ext cx="3057525" cy="119443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[2019.10.23]</a:t>
          </a:r>
        </a:p>
        <a:p>
          <a:pPr algn="l"/>
          <a:r>
            <a:rPr lang="en-US" altLang="ko-KR" sz="1100"/>
            <a:t>[Major]</a:t>
          </a:r>
        </a:p>
        <a:p>
          <a:pPr algn="l"/>
          <a:r>
            <a:rPr lang="ko-KR" altLang="en-US" sz="1100"/>
            <a:t>시간제유형 목록에 </a:t>
          </a:r>
          <a:r>
            <a:rPr lang="en-US" altLang="ko-KR" sz="1100"/>
            <a:t>2</a:t>
          </a:r>
          <a:r>
            <a:rPr lang="ko-KR" altLang="en-US" sz="1100"/>
            <a:t>주이내 항목만 중복으로 발생함</a:t>
          </a:r>
          <a:r>
            <a:rPr lang="en-US" altLang="ko-KR" sz="1100"/>
            <a:t>(</a:t>
          </a:r>
          <a:r>
            <a:rPr lang="ko-KR" altLang="en-US" sz="1100"/>
            <a:t>첫번째 </a:t>
          </a:r>
          <a:r>
            <a:rPr lang="en-US" altLang="ko-KR" sz="1100"/>
            <a:t>2</a:t>
          </a:r>
          <a:r>
            <a:rPr lang="ko-KR" altLang="en-US" sz="1100"/>
            <a:t>주 이내로 검색시 검색결과 없음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88510" cy="413004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88510" cy="4130040"/>
        </a:xfrm>
        <a:prstGeom prst="rect">
          <a:avLst/>
        </a:prstGeom>
      </xdr:spPr>
    </xdr:pic>
    <xdr:clientData/>
  </xdr:oneCellAnchor>
  <xdr:twoCellAnchor>
    <xdr:from>
      <xdr:col>8</xdr:col>
      <xdr:colOff>281940</xdr:colOff>
      <xdr:row>4</xdr:row>
      <xdr:rowOff>0</xdr:rowOff>
    </xdr:from>
    <xdr:to>
      <xdr:col>12</xdr:col>
      <xdr:colOff>657225</xdr:colOff>
      <xdr:row>10</xdr:row>
      <xdr:rowOff>97155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 bwMode="auto">
        <a:xfrm>
          <a:off x="5646420" y="731520"/>
          <a:ext cx="3057525" cy="119443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[2019.10.23]</a:t>
          </a:r>
        </a:p>
        <a:p>
          <a:pPr algn="l"/>
          <a:r>
            <a:rPr lang="en-US" altLang="ko-KR" sz="1100"/>
            <a:t>[Enhancement]</a:t>
          </a:r>
        </a:p>
        <a:p>
          <a:pPr algn="l"/>
          <a:r>
            <a:rPr lang="ko-KR" altLang="en-US" sz="1100"/>
            <a:t>상단</a:t>
          </a:r>
          <a:r>
            <a:rPr lang="en-US" altLang="ko-KR" sz="1100"/>
            <a:t>/</a:t>
          </a:r>
          <a:r>
            <a:rPr lang="ko-KR" altLang="en-US" sz="1100"/>
            <a:t>하단에 행 추가시 행추가되는 위치가 불명확함</a:t>
          </a:r>
          <a:r>
            <a:rPr lang="en-US" altLang="ko-KR" sz="1100"/>
            <a:t>.(</a:t>
          </a:r>
          <a:r>
            <a:rPr lang="ko-KR" altLang="en-US" sz="1100"/>
            <a:t>최상단</a:t>
          </a:r>
          <a:r>
            <a:rPr lang="en-US" altLang="ko-KR" sz="1100"/>
            <a:t>/</a:t>
          </a:r>
          <a:r>
            <a:rPr lang="ko-KR" altLang="en-US" sz="1100"/>
            <a:t>최하단 등으로 추가위치 안내가 명확하게 되어야 사용자의 혼란을 방지할 수 있음</a:t>
          </a:r>
          <a:r>
            <a:rPr lang="en-US" altLang="ko-KR" sz="1100"/>
            <a:t>))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280147</xdr:colOff>
      <xdr:row>17</xdr:row>
      <xdr:rowOff>2</xdr:rowOff>
    </xdr:from>
    <xdr:ext cx="228600" cy="228600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3307082"/>
          <a:ext cx="228600" cy="228600"/>
        </a:xfrm>
        <a:prstGeom prst="rect">
          <a:avLst/>
        </a:prstGeom>
      </xdr:spPr>
    </xdr:pic>
    <xdr:clientData/>
  </xdr:oneCellAnchor>
  <xdr:oneCellAnchor>
    <xdr:from>
      <xdr:col>0</xdr:col>
      <xdr:colOff>280147</xdr:colOff>
      <xdr:row>35</xdr:row>
      <xdr:rowOff>2</xdr:rowOff>
    </xdr:from>
    <xdr:ext cx="228600" cy="22860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9608822"/>
          <a:ext cx="228600" cy="228600"/>
        </a:xfrm>
        <a:prstGeom prst="rect">
          <a:avLst/>
        </a:prstGeom>
      </xdr:spPr>
    </xdr:pic>
    <xdr:clientData/>
  </xdr:oneCellAnchor>
  <xdr:twoCellAnchor editAs="oneCell">
    <xdr:from>
      <xdr:col>0</xdr:col>
      <xdr:colOff>291353</xdr:colOff>
      <xdr:row>5</xdr:row>
      <xdr:rowOff>0</xdr:rowOff>
    </xdr:from>
    <xdr:to>
      <xdr:col>0</xdr:col>
      <xdr:colOff>519953</xdr:colOff>
      <xdr:row>6</xdr:row>
      <xdr:rowOff>49306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3" y="1013460"/>
          <a:ext cx="228600" cy="248323"/>
        </a:xfrm>
        <a:prstGeom prst="rect">
          <a:avLst/>
        </a:prstGeom>
      </xdr:spPr>
    </xdr:pic>
    <xdr:clientData/>
  </xdr:twoCellAnchor>
  <xdr:oneCellAnchor>
    <xdr:from>
      <xdr:col>0</xdr:col>
      <xdr:colOff>291353</xdr:colOff>
      <xdr:row>11</xdr:row>
      <xdr:rowOff>0</xdr:rowOff>
    </xdr:from>
    <xdr:ext cx="228600" cy="228600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3" y="2202180"/>
          <a:ext cx="228600" cy="228600"/>
        </a:xfrm>
        <a:prstGeom prst="rect">
          <a:avLst/>
        </a:prstGeom>
      </xdr:spPr>
    </xdr:pic>
    <xdr:clientData/>
  </xdr:oneCellAnchor>
  <xdr:oneCellAnchor>
    <xdr:from>
      <xdr:col>2</xdr:col>
      <xdr:colOff>921685</xdr:colOff>
      <xdr:row>35</xdr:row>
      <xdr:rowOff>33618</xdr:rowOff>
    </xdr:from>
    <xdr:ext cx="133350" cy="142875"/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7625" y="9642438"/>
          <a:ext cx="133350" cy="142875"/>
        </a:xfrm>
        <a:prstGeom prst="rect">
          <a:avLst/>
        </a:prstGeom>
      </xdr:spPr>
    </xdr:pic>
    <xdr:clientData/>
  </xdr:oneCellAnchor>
  <xdr:oneCellAnchor>
    <xdr:from>
      <xdr:col>0</xdr:col>
      <xdr:colOff>291353</xdr:colOff>
      <xdr:row>17</xdr:row>
      <xdr:rowOff>0</xdr:rowOff>
    </xdr:from>
    <xdr:ext cx="228600" cy="228600"/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3" y="3307080"/>
          <a:ext cx="228600" cy="228600"/>
        </a:xfrm>
        <a:prstGeom prst="rect">
          <a:avLst/>
        </a:prstGeom>
      </xdr:spPr>
    </xdr:pic>
    <xdr:clientData/>
  </xdr:oneCellAnchor>
  <xdr:oneCellAnchor>
    <xdr:from>
      <xdr:col>0</xdr:col>
      <xdr:colOff>268944</xdr:colOff>
      <xdr:row>106</xdr:row>
      <xdr:rowOff>0</xdr:rowOff>
    </xdr:from>
    <xdr:ext cx="228600" cy="228600"/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4" y="26601420"/>
          <a:ext cx="228600" cy="228600"/>
        </a:xfrm>
        <a:prstGeom prst="rect">
          <a:avLst/>
        </a:prstGeom>
      </xdr:spPr>
    </xdr:pic>
    <xdr:clientData/>
  </xdr:oneCellAnchor>
  <xdr:oneCellAnchor>
    <xdr:from>
      <xdr:col>0</xdr:col>
      <xdr:colOff>280147</xdr:colOff>
      <xdr:row>106</xdr:row>
      <xdr:rowOff>2</xdr:rowOff>
    </xdr:from>
    <xdr:ext cx="228600" cy="228600"/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26601422"/>
          <a:ext cx="228600" cy="228600"/>
        </a:xfrm>
        <a:prstGeom prst="rect">
          <a:avLst/>
        </a:prstGeom>
      </xdr:spPr>
    </xdr:pic>
    <xdr:clientData/>
  </xdr:oneCellAnchor>
  <xdr:twoCellAnchor>
    <xdr:from>
      <xdr:col>4</xdr:col>
      <xdr:colOff>44823</xdr:colOff>
      <xdr:row>8</xdr:row>
      <xdr:rowOff>33618</xdr:rowOff>
    </xdr:from>
    <xdr:to>
      <xdr:col>4</xdr:col>
      <xdr:colOff>1030940</xdr:colOff>
      <xdr:row>8</xdr:row>
      <xdr:rowOff>246530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 bwMode="auto">
        <a:xfrm>
          <a:off x="3778623" y="1557618"/>
          <a:ext cx="948017" cy="212912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851647</xdr:colOff>
      <xdr:row>8</xdr:row>
      <xdr:rowOff>100853</xdr:rowOff>
    </xdr:from>
    <xdr:to>
      <xdr:col>4</xdr:col>
      <xdr:colOff>986902</xdr:colOff>
      <xdr:row>8</xdr:row>
      <xdr:rowOff>215153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447" y="1624853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705970</xdr:colOff>
      <xdr:row>44</xdr:row>
      <xdr:rowOff>67235</xdr:rowOff>
    </xdr:from>
    <xdr:to>
      <xdr:col>3</xdr:col>
      <xdr:colOff>848845</xdr:colOff>
      <xdr:row>44</xdr:row>
      <xdr:rowOff>181535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2510" y="117639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701488</xdr:colOff>
      <xdr:row>48</xdr:row>
      <xdr:rowOff>73959</xdr:rowOff>
    </xdr:from>
    <xdr:to>
      <xdr:col>3</xdr:col>
      <xdr:colOff>844363</xdr:colOff>
      <xdr:row>48</xdr:row>
      <xdr:rowOff>188259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8028" y="1274601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697005</xdr:colOff>
      <xdr:row>56</xdr:row>
      <xdr:rowOff>80682</xdr:rowOff>
    </xdr:from>
    <xdr:to>
      <xdr:col>3</xdr:col>
      <xdr:colOff>839880</xdr:colOff>
      <xdr:row>56</xdr:row>
      <xdr:rowOff>194982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545" y="147034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723899</xdr:colOff>
      <xdr:row>44</xdr:row>
      <xdr:rowOff>73958</xdr:rowOff>
    </xdr:from>
    <xdr:to>
      <xdr:col>6</xdr:col>
      <xdr:colOff>866774</xdr:colOff>
      <xdr:row>44</xdr:row>
      <xdr:rowOff>188258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219" y="117706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719417</xdr:colOff>
      <xdr:row>48</xdr:row>
      <xdr:rowOff>80682</xdr:rowOff>
    </xdr:from>
    <xdr:to>
      <xdr:col>6</xdr:col>
      <xdr:colOff>862292</xdr:colOff>
      <xdr:row>48</xdr:row>
      <xdr:rowOff>194982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37" y="1275274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714934</xdr:colOff>
      <xdr:row>56</xdr:row>
      <xdr:rowOff>87405</xdr:rowOff>
    </xdr:from>
    <xdr:to>
      <xdr:col>6</xdr:col>
      <xdr:colOff>857809</xdr:colOff>
      <xdr:row>56</xdr:row>
      <xdr:rowOff>201705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254" y="1471018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943534</xdr:colOff>
      <xdr:row>44</xdr:row>
      <xdr:rowOff>91887</xdr:rowOff>
    </xdr:from>
    <xdr:to>
      <xdr:col>8</xdr:col>
      <xdr:colOff>1017829</xdr:colOff>
      <xdr:row>44</xdr:row>
      <xdr:rowOff>206187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2014" y="11788587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939052</xdr:colOff>
      <xdr:row>48</xdr:row>
      <xdr:rowOff>98611</xdr:rowOff>
    </xdr:from>
    <xdr:to>
      <xdr:col>8</xdr:col>
      <xdr:colOff>1020967</xdr:colOff>
      <xdr:row>48</xdr:row>
      <xdr:rowOff>212911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7532" y="12770671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939051</xdr:colOff>
      <xdr:row>52</xdr:row>
      <xdr:rowOff>87405</xdr:rowOff>
    </xdr:from>
    <xdr:to>
      <xdr:col>8</xdr:col>
      <xdr:colOff>1020966</xdr:colOff>
      <xdr:row>52</xdr:row>
      <xdr:rowOff>201705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7531" y="13734825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934569</xdr:colOff>
      <xdr:row>56</xdr:row>
      <xdr:rowOff>105334</xdr:rowOff>
    </xdr:from>
    <xdr:to>
      <xdr:col>8</xdr:col>
      <xdr:colOff>1157230</xdr:colOff>
      <xdr:row>56</xdr:row>
      <xdr:rowOff>219634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049" y="14728114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838198</xdr:colOff>
      <xdr:row>44</xdr:row>
      <xdr:rowOff>64993</xdr:rowOff>
    </xdr:from>
    <xdr:to>
      <xdr:col>10</xdr:col>
      <xdr:colOff>981073</xdr:colOff>
      <xdr:row>44</xdr:row>
      <xdr:rowOff>179293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398" y="117616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833715</xdr:colOff>
      <xdr:row>52</xdr:row>
      <xdr:rowOff>60511</xdr:rowOff>
    </xdr:from>
    <xdr:to>
      <xdr:col>10</xdr:col>
      <xdr:colOff>976590</xdr:colOff>
      <xdr:row>52</xdr:row>
      <xdr:rowOff>174811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2915" y="137079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829233</xdr:colOff>
      <xdr:row>56</xdr:row>
      <xdr:rowOff>78440</xdr:rowOff>
    </xdr:from>
    <xdr:to>
      <xdr:col>10</xdr:col>
      <xdr:colOff>972108</xdr:colOff>
      <xdr:row>56</xdr:row>
      <xdr:rowOff>192740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8433" y="1470122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833715</xdr:colOff>
      <xdr:row>44</xdr:row>
      <xdr:rowOff>60511</xdr:rowOff>
    </xdr:from>
    <xdr:to>
      <xdr:col>13</xdr:col>
      <xdr:colOff>1230</xdr:colOff>
      <xdr:row>44</xdr:row>
      <xdr:rowOff>174811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7935" y="11757211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829233</xdr:colOff>
      <xdr:row>48</xdr:row>
      <xdr:rowOff>67235</xdr:rowOff>
    </xdr:from>
    <xdr:to>
      <xdr:col>12</xdr:col>
      <xdr:colOff>926388</xdr:colOff>
      <xdr:row>48</xdr:row>
      <xdr:rowOff>181535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3453" y="12739295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829232</xdr:colOff>
      <xdr:row>52</xdr:row>
      <xdr:rowOff>56029</xdr:rowOff>
    </xdr:from>
    <xdr:to>
      <xdr:col>12</xdr:col>
      <xdr:colOff>926387</xdr:colOff>
      <xdr:row>52</xdr:row>
      <xdr:rowOff>170329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3452" y="13703449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835956</xdr:colOff>
      <xdr:row>56</xdr:row>
      <xdr:rowOff>73958</xdr:rowOff>
    </xdr:from>
    <xdr:to>
      <xdr:col>13</xdr:col>
      <xdr:colOff>3471</xdr:colOff>
      <xdr:row>56</xdr:row>
      <xdr:rowOff>188258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0176" y="1469673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818027</xdr:colOff>
      <xdr:row>44</xdr:row>
      <xdr:rowOff>78440</xdr:rowOff>
    </xdr:from>
    <xdr:to>
      <xdr:col>15</xdr:col>
      <xdr:colOff>782</xdr:colOff>
      <xdr:row>44</xdr:row>
      <xdr:rowOff>192740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1527" y="11775140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813545</xdr:colOff>
      <xdr:row>48</xdr:row>
      <xdr:rowOff>85164</xdr:rowOff>
    </xdr:from>
    <xdr:to>
      <xdr:col>14</xdr:col>
      <xdr:colOff>925940</xdr:colOff>
      <xdr:row>48</xdr:row>
      <xdr:rowOff>199464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7045" y="12757224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813544</xdr:colOff>
      <xdr:row>52</xdr:row>
      <xdr:rowOff>73958</xdr:rowOff>
    </xdr:from>
    <xdr:to>
      <xdr:col>14</xdr:col>
      <xdr:colOff>925939</xdr:colOff>
      <xdr:row>52</xdr:row>
      <xdr:rowOff>188258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7044" y="13721378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56</xdr:row>
      <xdr:rowOff>91887</xdr:rowOff>
    </xdr:from>
    <xdr:to>
      <xdr:col>14</xdr:col>
      <xdr:colOff>929077</xdr:colOff>
      <xdr:row>56</xdr:row>
      <xdr:rowOff>206187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2562" y="14714667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869574</xdr:colOff>
      <xdr:row>44</xdr:row>
      <xdr:rowOff>73958</xdr:rowOff>
    </xdr:from>
    <xdr:to>
      <xdr:col>16</xdr:col>
      <xdr:colOff>928629</xdr:colOff>
      <xdr:row>44</xdr:row>
      <xdr:rowOff>188258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2354" y="1177065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865091</xdr:colOff>
      <xdr:row>52</xdr:row>
      <xdr:rowOff>69476</xdr:rowOff>
    </xdr:from>
    <xdr:to>
      <xdr:col>17</xdr:col>
      <xdr:colOff>2126</xdr:colOff>
      <xdr:row>52</xdr:row>
      <xdr:rowOff>183776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7871" y="13716896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860609</xdr:colOff>
      <xdr:row>56</xdr:row>
      <xdr:rowOff>87405</xdr:rowOff>
    </xdr:from>
    <xdr:to>
      <xdr:col>16</xdr:col>
      <xdr:colOff>927284</xdr:colOff>
      <xdr:row>56</xdr:row>
      <xdr:rowOff>201705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3389" y="14710185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681317</xdr:colOff>
      <xdr:row>60</xdr:row>
      <xdr:rowOff>64995</xdr:rowOff>
    </xdr:from>
    <xdr:to>
      <xdr:col>3</xdr:col>
      <xdr:colOff>824192</xdr:colOff>
      <xdr:row>60</xdr:row>
      <xdr:rowOff>179295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7857" y="156631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710452</xdr:colOff>
      <xdr:row>60</xdr:row>
      <xdr:rowOff>71718</xdr:rowOff>
    </xdr:from>
    <xdr:to>
      <xdr:col>6</xdr:col>
      <xdr:colOff>853327</xdr:colOff>
      <xdr:row>60</xdr:row>
      <xdr:rowOff>186018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772" y="156698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67236</xdr:colOff>
      <xdr:row>35</xdr:row>
      <xdr:rowOff>33618</xdr:rowOff>
    </xdr:from>
    <xdr:to>
      <xdr:col>3</xdr:col>
      <xdr:colOff>438711</xdr:colOff>
      <xdr:row>35</xdr:row>
      <xdr:rowOff>195543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3776" y="9642438"/>
          <a:ext cx="371475" cy="161925"/>
        </a:xfrm>
        <a:prstGeom prst="rect">
          <a:avLst/>
        </a:prstGeom>
      </xdr:spPr>
    </xdr:pic>
    <xdr:clientData/>
  </xdr:twoCellAnchor>
  <xdr:twoCellAnchor>
    <xdr:from>
      <xdr:col>7</xdr:col>
      <xdr:colOff>48184</xdr:colOff>
      <xdr:row>5</xdr:row>
      <xdr:rowOff>35298</xdr:rowOff>
    </xdr:from>
    <xdr:to>
      <xdr:col>7</xdr:col>
      <xdr:colOff>1243849</xdr:colOff>
      <xdr:row>7</xdr:row>
      <xdr:rowOff>179294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6491566" y="1043827"/>
          <a:ext cx="1195665" cy="435349"/>
          <a:chOff x="13110885" y="537882"/>
          <a:chExt cx="1165409" cy="412868"/>
        </a:xfrm>
      </xdr:grpSpPr>
      <xdr:pic>
        <xdr:nvPicPr>
          <xdr:cNvPr id="41" name="그림 40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10885" y="537882"/>
            <a:ext cx="1165409" cy="412868"/>
          </a:xfrm>
          <a:prstGeom prst="rect">
            <a:avLst/>
          </a:prstGeom>
        </xdr:spPr>
      </xdr:pic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 txBox="1"/>
        </xdr:nvSpPr>
        <xdr:spPr>
          <a:xfrm>
            <a:off x="13199716" y="580983"/>
            <a:ext cx="1021566" cy="2633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ko-KR" altLang="en-US" sz="1100" b="1">
                <a:solidFill>
                  <a:schemeClr val="bg1"/>
                </a:solidFill>
              </a:rPr>
              <a:t>근무계획변경</a:t>
            </a:r>
            <a:endParaRPr lang="en-US" altLang="ko-K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2</xdr:col>
      <xdr:colOff>874059</xdr:colOff>
      <xdr:row>45</xdr:row>
      <xdr:rowOff>67235</xdr:rowOff>
    </xdr:from>
    <xdr:to>
      <xdr:col>3</xdr:col>
      <xdr:colOff>3474</xdr:colOff>
      <xdr:row>45</xdr:row>
      <xdr:rowOff>181535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9999" y="12007775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768724</xdr:colOff>
      <xdr:row>45</xdr:row>
      <xdr:rowOff>62753</xdr:rowOff>
    </xdr:from>
    <xdr:to>
      <xdr:col>3</xdr:col>
      <xdr:colOff>911599</xdr:colOff>
      <xdr:row>45</xdr:row>
      <xdr:rowOff>177053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5264" y="120032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880782</xdr:colOff>
      <xdr:row>49</xdr:row>
      <xdr:rowOff>73959</xdr:rowOff>
    </xdr:from>
    <xdr:to>
      <xdr:col>3</xdr:col>
      <xdr:colOff>2577</xdr:colOff>
      <xdr:row>49</xdr:row>
      <xdr:rowOff>188259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722" y="12989859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775447</xdr:colOff>
      <xdr:row>49</xdr:row>
      <xdr:rowOff>69477</xdr:rowOff>
    </xdr:from>
    <xdr:to>
      <xdr:col>3</xdr:col>
      <xdr:colOff>918322</xdr:colOff>
      <xdr:row>49</xdr:row>
      <xdr:rowOff>183777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87" y="1298537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865094</xdr:colOff>
      <xdr:row>57</xdr:row>
      <xdr:rowOff>69477</xdr:rowOff>
    </xdr:from>
    <xdr:to>
      <xdr:col>3</xdr:col>
      <xdr:colOff>2129</xdr:colOff>
      <xdr:row>57</xdr:row>
      <xdr:rowOff>183777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34" y="14936097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759759</xdr:colOff>
      <xdr:row>57</xdr:row>
      <xdr:rowOff>64995</xdr:rowOff>
    </xdr:from>
    <xdr:to>
      <xdr:col>3</xdr:col>
      <xdr:colOff>902634</xdr:colOff>
      <xdr:row>57</xdr:row>
      <xdr:rowOff>179295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299" y="1493161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871818</xdr:colOff>
      <xdr:row>61</xdr:row>
      <xdr:rowOff>76200</xdr:rowOff>
    </xdr:from>
    <xdr:to>
      <xdr:col>3</xdr:col>
      <xdr:colOff>1233</xdr:colOff>
      <xdr:row>61</xdr:row>
      <xdr:rowOff>190500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7758" y="15918180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766483</xdr:colOff>
      <xdr:row>61</xdr:row>
      <xdr:rowOff>71718</xdr:rowOff>
    </xdr:from>
    <xdr:to>
      <xdr:col>3</xdr:col>
      <xdr:colOff>909358</xdr:colOff>
      <xdr:row>61</xdr:row>
      <xdr:rowOff>186018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3023" y="1591369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918883</xdr:colOff>
      <xdr:row>45</xdr:row>
      <xdr:rowOff>82923</xdr:rowOff>
    </xdr:from>
    <xdr:to>
      <xdr:col>5</xdr:col>
      <xdr:colOff>2578</xdr:colOff>
      <xdr:row>45</xdr:row>
      <xdr:rowOff>197223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683" y="1202346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723903</xdr:colOff>
      <xdr:row>45</xdr:row>
      <xdr:rowOff>78441</xdr:rowOff>
    </xdr:from>
    <xdr:to>
      <xdr:col>6</xdr:col>
      <xdr:colOff>866778</xdr:colOff>
      <xdr:row>45</xdr:row>
      <xdr:rowOff>192741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223" y="1201898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49</xdr:row>
      <xdr:rowOff>78440</xdr:rowOff>
    </xdr:from>
    <xdr:to>
      <xdr:col>5</xdr:col>
      <xdr:colOff>2130</xdr:colOff>
      <xdr:row>49</xdr:row>
      <xdr:rowOff>192740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6995" y="12994340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49</xdr:row>
      <xdr:rowOff>73958</xdr:rowOff>
    </xdr:from>
    <xdr:to>
      <xdr:col>6</xdr:col>
      <xdr:colOff>851090</xdr:colOff>
      <xdr:row>49</xdr:row>
      <xdr:rowOff>188258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4535" y="129898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909919</xdr:colOff>
      <xdr:row>57</xdr:row>
      <xdr:rowOff>85163</xdr:rowOff>
    </xdr:from>
    <xdr:to>
      <xdr:col>5</xdr:col>
      <xdr:colOff>1234</xdr:colOff>
      <xdr:row>57</xdr:row>
      <xdr:rowOff>199463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719" y="14951783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714939</xdr:colOff>
      <xdr:row>57</xdr:row>
      <xdr:rowOff>80681</xdr:rowOff>
    </xdr:from>
    <xdr:to>
      <xdr:col>6</xdr:col>
      <xdr:colOff>857814</xdr:colOff>
      <xdr:row>57</xdr:row>
      <xdr:rowOff>194981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259" y="1494730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916642</xdr:colOff>
      <xdr:row>61</xdr:row>
      <xdr:rowOff>69475</xdr:rowOff>
    </xdr:from>
    <xdr:to>
      <xdr:col>5</xdr:col>
      <xdr:colOff>337</xdr:colOff>
      <xdr:row>61</xdr:row>
      <xdr:rowOff>183775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0442" y="15911455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721662</xdr:colOff>
      <xdr:row>61</xdr:row>
      <xdr:rowOff>64993</xdr:rowOff>
    </xdr:from>
    <xdr:to>
      <xdr:col>6</xdr:col>
      <xdr:colOff>864537</xdr:colOff>
      <xdr:row>61</xdr:row>
      <xdr:rowOff>179293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982" y="1590697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844924</xdr:colOff>
      <xdr:row>45</xdr:row>
      <xdr:rowOff>76199</xdr:rowOff>
    </xdr:from>
    <xdr:to>
      <xdr:col>7</xdr:col>
      <xdr:colOff>987799</xdr:colOff>
      <xdr:row>45</xdr:row>
      <xdr:rowOff>190499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0404" y="1201673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952503</xdr:colOff>
      <xdr:row>45</xdr:row>
      <xdr:rowOff>71717</xdr:rowOff>
    </xdr:from>
    <xdr:to>
      <xdr:col>8</xdr:col>
      <xdr:colOff>1019178</xdr:colOff>
      <xdr:row>45</xdr:row>
      <xdr:rowOff>186017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3" y="12012257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1075768</xdr:colOff>
      <xdr:row>49</xdr:row>
      <xdr:rowOff>60510</xdr:rowOff>
    </xdr:from>
    <xdr:to>
      <xdr:col>7</xdr:col>
      <xdr:colOff>1142443</xdr:colOff>
      <xdr:row>49</xdr:row>
      <xdr:rowOff>174810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248" y="12976410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936815</xdr:colOff>
      <xdr:row>49</xdr:row>
      <xdr:rowOff>78440</xdr:rowOff>
    </xdr:from>
    <xdr:to>
      <xdr:col>8</xdr:col>
      <xdr:colOff>1018730</xdr:colOff>
      <xdr:row>49</xdr:row>
      <xdr:rowOff>192740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295" y="12994340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53</xdr:row>
      <xdr:rowOff>78440</xdr:rowOff>
    </xdr:from>
    <xdr:to>
      <xdr:col>7</xdr:col>
      <xdr:colOff>978834</xdr:colOff>
      <xdr:row>53</xdr:row>
      <xdr:rowOff>192740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439" y="1396970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943538</xdr:colOff>
      <xdr:row>53</xdr:row>
      <xdr:rowOff>73958</xdr:rowOff>
    </xdr:from>
    <xdr:to>
      <xdr:col>8</xdr:col>
      <xdr:colOff>1017833</xdr:colOff>
      <xdr:row>53</xdr:row>
      <xdr:rowOff>188258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2018" y="13965218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820270</xdr:colOff>
      <xdr:row>57</xdr:row>
      <xdr:rowOff>73957</xdr:rowOff>
    </xdr:from>
    <xdr:to>
      <xdr:col>7</xdr:col>
      <xdr:colOff>963145</xdr:colOff>
      <xdr:row>57</xdr:row>
      <xdr:rowOff>188257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750" y="1494057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927849</xdr:colOff>
      <xdr:row>57</xdr:row>
      <xdr:rowOff>69475</xdr:rowOff>
    </xdr:from>
    <xdr:to>
      <xdr:col>8</xdr:col>
      <xdr:colOff>1017384</xdr:colOff>
      <xdr:row>57</xdr:row>
      <xdr:rowOff>183775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6329" y="1493609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860611</xdr:colOff>
      <xdr:row>45</xdr:row>
      <xdr:rowOff>69475</xdr:rowOff>
    </xdr:from>
    <xdr:to>
      <xdr:col>9</xdr:col>
      <xdr:colOff>927286</xdr:colOff>
      <xdr:row>45</xdr:row>
      <xdr:rowOff>183775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171" y="12010015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833718</xdr:colOff>
      <xdr:row>45</xdr:row>
      <xdr:rowOff>64993</xdr:rowOff>
    </xdr:from>
    <xdr:to>
      <xdr:col>10</xdr:col>
      <xdr:colOff>976593</xdr:colOff>
      <xdr:row>45</xdr:row>
      <xdr:rowOff>179293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2918" y="1200553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867334</xdr:colOff>
      <xdr:row>53</xdr:row>
      <xdr:rowOff>64993</xdr:rowOff>
    </xdr:from>
    <xdr:to>
      <xdr:col>9</xdr:col>
      <xdr:colOff>926389</xdr:colOff>
      <xdr:row>53</xdr:row>
      <xdr:rowOff>179293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6894" y="13956253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840441</xdr:colOff>
      <xdr:row>53</xdr:row>
      <xdr:rowOff>60511</xdr:rowOff>
    </xdr:from>
    <xdr:to>
      <xdr:col>10</xdr:col>
      <xdr:colOff>983316</xdr:colOff>
      <xdr:row>53</xdr:row>
      <xdr:rowOff>174811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9641" y="1395177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851646</xdr:colOff>
      <xdr:row>57</xdr:row>
      <xdr:rowOff>82923</xdr:rowOff>
    </xdr:from>
    <xdr:to>
      <xdr:col>9</xdr:col>
      <xdr:colOff>925941</xdr:colOff>
      <xdr:row>57</xdr:row>
      <xdr:rowOff>197223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206" y="1494954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824753</xdr:colOff>
      <xdr:row>57</xdr:row>
      <xdr:rowOff>78441</xdr:rowOff>
    </xdr:from>
    <xdr:to>
      <xdr:col>10</xdr:col>
      <xdr:colOff>967628</xdr:colOff>
      <xdr:row>57</xdr:row>
      <xdr:rowOff>192741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149450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813545</xdr:colOff>
      <xdr:row>45</xdr:row>
      <xdr:rowOff>78440</xdr:rowOff>
    </xdr:from>
    <xdr:to>
      <xdr:col>11</xdr:col>
      <xdr:colOff>956420</xdr:colOff>
      <xdr:row>45</xdr:row>
      <xdr:rowOff>192740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925" y="1201898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831476</xdr:colOff>
      <xdr:row>45</xdr:row>
      <xdr:rowOff>73958</xdr:rowOff>
    </xdr:from>
    <xdr:to>
      <xdr:col>12</xdr:col>
      <xdr:colOff>928631</xdr:colOff>
      <xdr:row>45</xdr:row>
      <xdr:rowOff>188258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5696" y="1201449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853887</xdr:colOff>
      <xdr:row>49</xdr:row>
      <xdr:rowOff>85163</xdr:rowOff>
    </xdr:from>
    <xdr:to>
      <xdr:col>11</xdr:col>
      <xdr:colOff>996762</xdr:colOff>
      <xdr:row>49</xdr:row>
      <xdr:rowOff>199463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2267" y="1300106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826994</xdr:colOff>
      <xdr:row>49</xdr:row>
      <xdr:rowOff>80681</xdr:rowOff>
    </xdr:from>
    <xdr:to>
      <xdr:col>13</xdr:col>
      <xdr:colOff>2129</xdr:colOff>
      <xdr:row>49</xdr:row>
      <xdr:rowOff>194981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1214" y="12996581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860610</xdr:colOff>
      <xdr:row>53</xdr:row>
      <xdr:rowOff>69476</xdr:rowOff>
    </xdr:from>
    <xdr:to>
      <xdr:col>11</xdr:col>
      <xdr:colOff>1003485</xdr:colOff>
      <xdr:row>53</xdr:row>
      <xdr:rowOff>183776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8990" y="1396073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833717</xdr:colOff>
      <xdr:row>53</xdr:row>
      <xdr:rowOff>64994</xdr:rowOff>
    </xdr:from>
    <xdr:to>
      <xdr:col>13</xdr:col>
      <xdr:colOff>1232</xdr:colOff>
      <xdr:row>53</xdr:row>
      <xdr:rowOff>179294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7937" y="13956254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856127</xdr:colOff>
      <xdr:row>57</xdr:row>
      <xdr:rowOff>76200</xdr:rowOff>
    </xdr:from>
    <xdr:to>
      <xdr:col>11</xdr:col>
      <xdr:colOff>999002</xdr:colOff>
      <xdr:row>57</xdr:row>
      <xdr:rowOff>190500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4507" y="1494282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829234</xdr:colOff>
      <xdr:row>57</xdr:row>
      <xdr:rowOff>71718</xdr:rowOff>
    </xdr:from>
    <xdr:to>
      <xdr:col>12</xdr:col>
      <xdr:colOff>926389</xdr:colOff>
      <xdr:row>57</xdr:row>
      <xdr:rowOff>186018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3454" y="1493833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862850</xdr:colOff>
      <xdr:row>45</xdr:row>
      <xdr:rowOff>60511</xdr:rowOff>
    </xdr:from>
    <xdr:to>
      <xdr:col>13</xdr:col>
      <xdr:colOff>929525</xdr:colOff>
      <xdr:row>45</xdr:row>
      <xdr:rowOff>174811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6710" y="12001051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835957</xdr:colOff>
      <xdr:row>45</xdr:row>
      <xdr:rowOff>56029</xdr:rowOff>
    </xdr:from>
    <xdr:to>
      <xdr:col>15</xdr:col>
      <xdr:colOff>3472</xdr:colOff>
      <xdr:row>45</xdr:row>
      <xdr:rowOff>170329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9457" y="11996569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835955</xdr:colOff>
      <xdr:row>49</xdr:row>
      <xdr:rowOff>78440</xdr:rowOff>
    </xdr:from>
    <xdr:to>
      <xdr:col>14</xdr:col>
      <xdr:colOff>3470</xdr:colOff>
      <xdr:row>49</xdr:row>
      <xdr:rowOff>192740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9815" y="12994340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49</xdr:row>
      <xdr:rowOff>73958</xdr:rowOff>
    </xdr:from>
    <xdr:to>
      <xdr:col>14</xdr:col>
      <xdr:colOff>929077</xdr:colOff>
      <xdr:row>49</xdr:row>
      <xdr:rowOff>188258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2562" y="12989858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831473</xdr:colOff>
      <xdr:row>53</xdr:row>
      <xdr:rowOff>73958</xdr:rowOff>
    </xdr:from>
    <xdr:to>
      <xdr:col>13</xdr:col>
      <xdr:colOff>928628</xdr:colOff>
      <xdr:row>53</xdr:row>
      <xdr:rowOff>188258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5333" y="1396521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804580</xdr:colOff>
      <xdr:row>53</xdr:row>
      <xdr:rowOff>69476</xdr:rowOff>
    </xdr:from>
    <xdr:to>
      <xdr:col>15</xdr:col>
      <xdr:colOff>2575</xdr:colOff>
      <xdr:row>53</xdr:row>
      <xdr:rowOff>183776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8080" y="13960736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826991</xdr:colOff>
      <xdr:row>57</xdr:row>
      <xdr:rowOff>69476</xdr:rowOff>
    </xdr:from>
    <xdr:to>
      <xdr:col>14</xdr:col>
      <xdr:colOff>2126</xdr:colOff>
      <xdr:row>57</xdr:row>
      <xdr:rowOff>183776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0851" y="14936096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800098</xdr:colOff>
      <xdr:row>57</xdr:row>
      <xdr:rowOff>64994</xdr:rowOff>
    </xdr:from>
    <xdr:to>
      <xdr:col>14</xdr:col>
      <xdr:colOff>927733</xdr:colOff>
      <xdr:row>57</xdr:row>
      <xdr:rowOff>179294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3598" y="14931614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900950</xdr:colOff>
      <xdr:row>45</xdr:row>
      <xdr:rowOff>76200</xdr:rowOff>
    </xdr:from>
    <xdr:to>
      <xdr:col>15</xdr:col>
      <xdr:colOff>929525</xdr:colOff>
      <xdr:row>45</xdr:row>
      <xdr:rowOff>190500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4090" y="12016740"/>
          <a:ext cx="285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874057</xdr:colOff>
      <xdr:row>45</xdr:row>
      <xdr:rowOff>71718</xdr:rowOff>
    </xdr:from>
    <xdr:to>
      <xdr:col>17</xdr:col>
      <xdr:colOff>3472</xdr:colOff>
      <xdr:row>45</xdr:row>
      <xdr:rowOff>186018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6837" y="1201225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886943</xdr:colOff>
      <xdr:row>49</xdr:row>
      <xdr:rowOff>60511</xdr:rowOff>
    </xdr:from>
    <xdr:to>
      <xdr:col>16</xdr:col>
      <xdr:colOff>1118</xdr:colOff>
      <xdr:row>49</xdr:row>
      <xdr:rowOff>174811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0083" y="12976411"/>
          <a:ext cx="438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847163</xdr:colOff>
      <xdr:row>49</xdr:row>
      <xdr:rowOff>56029</xdr:rowOff>
    </xdr:from>
    <xdr:to>
      <xdr:col>16</xdr:col>
      <xdr:colOff>929078</xdr:colOff>
      <xdr:row>49</xdr:row>
      <xdr:rowOff>170329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9943" y="12971929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882460</xdr:colOff>
      <xdr:row>53</xdr:row>
      <xdr:rowOff>78441</xdr:rowOff>
    </xdr:from>
    <xdr:to>
      <xdr:col>15</xdr:col>
      <xdr:colOff>926275</xdr:colOff>
      <xdr:row>53</xdr:row>
      <xdr:rowOff>192741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5600" y="13969701"/>
          <a:ext cx="438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865092</xdr:colOff>
      <xdr:row>53</xdr:row>
      <xdr:rowOff>73959</xdr:rowOff>
    </xdr:from>
    <xdr:to>
      <xdr:col>17</xdr:col>
      <xdr:colOff>2127</xdr:colOff>
      <xdr:row>53</xdr:row>
      <xdr:rowOff>188259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7872" y="1396521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866772</xdr:colOff>
      <xdr:row>57</xdr:row>
      <xdr:rowOff>73959</xdr:rowOff>
    </xdr:from>
    <xdr:to>
      <xdr:col>16</xdr:col>
      <xdr:colOff>3807</xdr:colOff>
      <xdr:row>57</xdr:row>
      <xdr:rowOff>188259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912" y="1494057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849404</xdr:colOff>
      <xdr:row>57</xdr:row>
      <xdr:rowOff>69477</xdr:rowOff>
    </xdr:from>
    <xdr:to>
      <xdr:col>17</xdr:col>
      <xdr:colOff>1679</xdr:colOff>
      <xdr:row>57</xdr:row>
      <xdr:rowOff>183777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2184" y="14936097"/>
          <a:ext cx="81915" cy="114300"/>
        </a:xfrm>
        <a:prstGeom prst="rect">
          <a:avLst/>
        </a:prstGeom>
      </xdr:spPr>
    </xdr:pic>
    <xdr:clientData/>
  </xdr:twoCellAnchor>
  <xdr:oneCellAnchor>
    <xdr:from>
      <xdr:col>2</xdr:col>
      <xdr:colOff>896472</xdr:colOff>
      <xdr:row>15</xdr:row>
      <xdr:rowOff>67236</xdr:rowOff>
    </xdr:from>
    <xdr:ext cx="133350" cy="142875"/>
    <xdr:pic>
      <xdr:nvPicPr>
        <xdr:cNvPr id="97" name="그림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412" y="3031416"/>
          <a:ext cx="133350" cy="142875"/>
        </a:xfrm>
        <a:prstGeom prst="rect">
          <a:avLst/>
        </a:prstGeom>
      </xdr:spPr>
    </xdr:pic>
    <xdr:clientData/>
  </xdr:oneCellAnchor>
  <xdr:twoCellAnchor>
    <xdr:from>
      <xdr:col>2</xdr:col>
      <xdr:colOff>44824</xdr:colOff>
      <xdr:row>15</xdr:row>
      <xdr:rowOff>33618</xdr:rowOff>
    </xdr:from>
    <xdr:to>
      <xdr:col>2</xdr:col>
      <xdr:colOff>874060</xdr:colOff>
      <xdr:row>15</xdr:row>
      <xdr:rowOff>246530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 bwMode="auto">
        <a:xfrm>
          <a:off x="1850764" y="2997798"/>
          <a:ext cx="829236" cy="212912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2018-07-01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11206</xdr:colOff>
      <xdr:row>15</xdr:row>
      <xdr:rowOff>33618</xdr:rowOff>
    </xdr:from>
    <xdr:to>
      <xdr:col>3</xdr:col>
      <xdr:colOff>818029</xdr:colOff>
      <xdr:row>15</xdr:row>
      <xdr:rowOff>257736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 bwMode="auto">
        <a:xfrm>
          <a:off x="2807746" y="2997798"/>
          <a:ext cx="806823" cy="224118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2018-08-04</a:t>
          </a:r>
        </a:p>
      </xdr:txBody>
    </xdr:sp>
    <xdr:clientData/>
  </xdr:twoCellAnchor>
  <xdr:twoCellAnchor editAs="oneCell">
    <xdr:from>
      <xdr:col>3</xdr:col>
      <xdr:colOff>750794</xdr:colOff>
      <xdr:row>74</xdr:row>
      <xdr:rowOff>67235</xdr:rowOff>
    </xdr:from>
    <xdr:to>
      <xdr:col>3</xdr:col>
      <xdr:colOff>893669</xdr:colOff>
      <xdr:row>74</xdr:row>
      <xdr:rowOff>181535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7334" y="190029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757518</xdr:colOff>
      <xdr:row>80</xdr:row>
      <xdr:rowOff>73959</xdr:rowOff>
    </xdr:from>
    <xdr:to>
      <xdr:col>3</xdr:col>
      <xdr:colOff>900393</xdr:colOff>
      <xdr:row>80</xdr:row>
      <xdr:rowOff>188259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058" y="2047269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697005</xdr:colOff>
      <xdr:row>92</xdr:row>
      <xdr:rowOff>80682</xdr:rowOff>
    </xdr:from>
    <xdr:to>
      <xdr:col>3</xdr:col>
      <xdr:colOff>839880</xdr:colOff>
      <xdr:row>92</xdr:row>
      <xdr:rowOff>194982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545" y="2340550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723899</xdr:colOff>
      <xdr:row>74</xdr:row>
      <xdr:rowOff>73958</xdr:rowOff>
    </xdr:from>
    <xdr:to>
      <xdr:col>6</xdr:col>
      <xdr:colOff>866774</xdr:colOff>
      <xdr:row>74</xdr:row>
      <xdr:rowOff>188258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219" y="190096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719417</xdr:colOff>
      <xdr:row>80</xdr:row>
      <xdr:rowOff>80682</xdr:rowOff>
    </xdr:from>
    <xdr:to>
      <xdr:col>6</xdr:col>
      <xdr:colOff>862292</xdr:colOff>
      <xdr:row>80</xdr:row>
      <xdr:rowOff>194982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37" y="2047942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719416</xdr:colOff>
      <xdr:row>86</xdr:row>
      <xdr:rowOff>69476</xdr:rowOff>
    </xdr:from>
    <xdr:to>
      <xdr:col>6</xdr:col>
      <xdr:colOff>862291</xdr:colOff>
      <xdr:row>86</xdr:row>
      <xdr:rowOff>183776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36" y="2193125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714934</xdr:colOff>
      <xdr:row>92</xdr:row>
      <xdr:rowOff>87405</xdr:rowOff>
    </xdr:from>
    <xdr:to>
      <xdr:col>6</xdr:col>
      <xdr:colOff>857809</xdr:colOff>
      <xdr:row>92</xdr:row>
      <xdr:rowOff>201705</xdr:rowOff>
    </xdr:to>
    <xdr:pic>
      <xdr:nvPicPr>
        <xdr:cNvPr id="106" name="그림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254" y="234122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943534</xdr:colOff>
      <xdr:row>74</xdr:row>
      <xdr:rowOff>91887</xdr:rowOff>
    </xdr:from>
    <xdr:to>
      <xdr:col>8</xdr:col>
      <xdr:colOff>1017829</xdr:colOff>
      <xdr:row>74</xdr:row>
      <xdr:rowOff>206187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2014" y="19027587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939052</xdr:colOff>
      <xdr:row>80</xdr:row>
      <xdr:rowOff>98611</xdr:rowOff>
    </xdr:from>
    <xdr:to>
      <xdr:col>8</xdr:col>
      <xdr:colOff>1020967</xdr:colOff>
      <xdr:row>80</xdr:row>
      <xdr:rowOff>212911</xdr:rowOff>
    </xdr:to>
    <xdr:pic>
      <xdr:nvPicPr>
        <xdr:cNvPr id="108" name="그림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7532" y="20497351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939051</xdr:colOff>
      <xdr:row>86</xdr:row>
      <xdr:rowOff>87405</xdr:rowOff>
    </xdr:from>
    <xdr:to>
      <xdr:col>8</xdr:col>
      <xdr:colOff>1020966</xdr:colOff>
      <xdr:row>86</xdr:row>
      <xdr:rowOff>201705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7531" y="21949185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934569</xdr:colOff>
      <xdr:row>92</xdr:row>
      <xdr:rowOff>105334</xdr:rowOff>
    </xdr:from>
    <xdr:to>
      <xdr:col>8</xdr:col>
      <xdr:colOff>1157230</xdr:colOff>
      <xdr:row>92</xdr:row>
      <xdr:rowOff>219634</xdr:rowOff>
    </xdr:to>
    <xdr:pic>
      <xdr:nvPicPr>
        <xdr:cNvPr id="110" name="그림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049" y="23430154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838198</xdr:colOff>
      <xdr:row>74</xdr:row>
      <xdr:rowOff>64993</xdr:rowOff>
    </xdr:from>
    <xdr:to>
      <xdr:col>10</xdr:col>
      <xdr:colOff>981073</xdr:colOff>
      <xdr:row>74</xdr:row>
      <xdr:rowOff>179293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398" y="190006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844921</xdr:colOff>
      <xdr:row>86</xdr:row>
      <xdr:rowOff>60511</xdr:rowOff>
    </xdr:from>
    <xdr:to>
      <xdr:col>10</xdr:col>
      <xdr:colOff>987796</xdr:colOff>
      <xdr:row>86</xdr:row>
      <xdr:rowOff>174811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4121" y="219222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829233</xdr:colOff>
      <xdr:row>92</xdr:row>
      <xdr:rowOff>78440</xdr:rowOff>
    </xdr:from>
    <xdr:to>
      <xdr:col>10</xdr:col>
      <xdr:colOff>972108</xdr:colOff>
      <xdr:row>92</xdr:row>
      <xdr:rowOff>192740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8433" y="2340326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833715</xdr:colOff>
      <xdr:row>74</xdr:row>
      <xdr:rowOff>60511</xdr:rowOff>
    </xdr:from>
    <xdr:to>
      <xdr:col>13</xdr:col>
      <xdr:colOff>1230</xdr:colOff>
      <xdr:row>74</xdr:row>
      <xdr:rowOff>174811</xdr:rowOff>
    </xdr:to>
    <xdr:pic>
      <xdr:nvPicPr>
        <xdr:cNvPr id="114" name="그림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7935" y="18996211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829233</xdr:colOff>
      <xdr:row>80</xdr:row>
      <xdr:rowOff>67235</xdr:rowOff>
    </xdr:from>
    <xdr:to>
      <xdr:col>12</xdr:col>
      <xdr:colOff>926388</xdr:colOff>
      <xdr:row>80</xdr:row>
      <xdr:rowOff>181535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3453" y="20465975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829232</xdr:colOff>
      <xdr:row>86</xdr:row>
      <xdr:rowOff>56029</xdr:rowOff>
    </xdr:from>
    <xdr:to>
      <xdr:col>12</xdr:col>
      <xdr:colOff>926387</xdr:colOff>
      <xdr:row>86</xdr:row>
      <xdr:rowOff>170329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3452" y="21917809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835956</xdr:colOff>
      <xdr:row>92</xdr:row>
      <xdr:rowOff>73958</xdr:rowOff>
    </xdr:from>
    <xdr:to>
      <xdr:col>13</xdr:col>
      <xdr:colOff>3471</xdr:colOff>
      <xdr:row>92</xdr:row>
      <xdr:rowOff>188258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0176" y="2339877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818027</xdr:colOff>
      <xdr:row>74</xdr:row>
      <xdr:rowOff>78440</xdr:rowOff>
    </xdr:from>
    <xdr:to>
      <xdr:col>15</xdr:col>
      <xdr:colOff>782</xdr:colOff>
      <xdr:row>74</xdr:row>
      <xdr:rowOff>192740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1527" y="19014140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813545</xdr:colOff>
      <xdr:row>80</xdr:row>
      <xdr:rowOff>85164</xdr:rowOff>
    </xdr:from>
    <xdr:to>
      <xdr:col>14</xdr:col>
      <xdr:colOff>925940</xdr:colOff>
      <xdr:row>80</xdr:row>
      <xdr:rowOff>199464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7045" y="20483904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813544</xdr:colOff>
      <xdr:row>86</xdr:row>
      <xdr:rowOff>73958</xdr:rowOff>
    </xdr:from>
    <xdr:to>
      <xdr:col>14</xdr:col>
      <xdr:colOff>925939</xdr:colOff>
      <xdr:row>86</xdr:row>
      <xdr:rowOff>188258</xdr:rowOff>
    </xdr:to>
    <xdr:pic>
      <xdr:nvPicPr>
        <xdr:cNvPr id="120" name="그림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7044" y="21935738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92</xdr:row>
      <xdr:rowOff>91887</xdr:rowOff>
    </xdr:from>
    <xdr:to>
      <xdr:col>14</xdr:col>
      <xdr:colOff>929077</xdr:colOff>
      <xdr:row>92</xdr:row>
      <xdr:rowOff>206187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2562" y="23416707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869574</xdr:colOff>
      <xdr:row>74</xdr:row>
      <xdr:rowOff>73958</xdr:rowOff>
    </xdr:from>
    <xdr:to>
      <xdr:col>16</xdr:col>
      <xdr:colOff>928629</xdr:colOff>
      <xdr:row>74</xdr:row>
      <xdr:rowOff>188258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2354" y="1900965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865091</xdr:colOff>
      <xdr:row>86</xdr:row>
      <xdr:rowOff>69476</xdr:rowOff>
    </xdr:from>
    <xdr:to>
      <xdr:col>17</xdr:col>
      <xdr:colOff>2126</xdr:colOff>
      <xdr:row>86</xdr:row>
      <xdr:rowOff>183776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7871" y="21931256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860609</xdr:colOff>
      <xdr:row>92</xdr:row>
      <xdr:rowOff>87405</xdr:rowOff>
    </xdr:from>
    <xdr:to>
      <xdr:col>16</xdr:col>
      <xdr:colOff>927284</xdr:colOff>
      <xdr:row>92</xdr:row>
      <xdr:rowOff>201705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3389" y="23412225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748553</xdr:colOff>
      <xdr:row>98</xdr:row>
      <xdr:rowOff>64995</xdr:rowOff>
    </xdr:from>
    <xdr:to>
      <xdr:col>3</xdr:col>
      <xdr:colOff>891428</xdr:colOff>
      <xdr:row>98</xdr:row>
      <xdr:rowOff>179295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5093" y="2485285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721658</xdr:colOff>
      <xdr:row>98</xdr:row>
      <xdr:rowOff>71718</xdr:rowOff>
    </xdr:from>
    <xdr:to>
      <xdr:col>6</xdr:col>
      <xdr:colOff>864533</xdr:colOff>
      <xdr:row>98</xdr:row>
      <xdr:rowOff>186018</xdr:rowOff>
    </xdr:to>
    <xdr:pic>
      <xdr:nvPicPr>
        <xdr:cNvPr id="126" name="그림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978" y="2485957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874059</xdr:colOff>
      <xdr:row>75</xdr:row>
      <xdr:rowOff>67235</xdr:rowOff>
    </xdr:from>
    <xdr:to>
      <xdr:col>3</xdr:col>
      <xdr:colOff>3474</xdr:colOff>
      <xdr:row>75</xdr:row>
      <xdr:rowOff>181535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9999" y="19246775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757518</xdr:colOff>
      <xdr:row>75</xdr:row>
      <xdr:rowOff>62753</xdr:rowOff>
    </xdr:from>
    <xdr:to>
      <xdr:col>3</xdr:col>
      <xdr:colOff>900393</xdr:colOff>
      <xdr:row>75</xdr:row>
      <xdr:rowOff>177053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058" y="192422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880782</xdr:colOff>
      <xdr:row>81</xdr:row>
      <xdr:rowOff>73959</xdr:rowOff>
    </xdr:from>
    <xdr:to>
      <xdr:col>3</xdr:col>
      <xdr:colOff>2577</xdr:colOff>
      <xdr:row>81</xdr:row>
      <xdr:rowOff>188259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722" y="20716539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764241</xdr:colOff>
      <xdr:row>81</xdr:row>
      <xdr:rowOff>69477</xdr:rowOff>
    </xdr:from>
    <xdr:to>
      <xdr:col>3</xdr:col>
      <xdr:colOff>907116</xdr:colOff>
      <xdr:row>81</xdr:row>
      <xdr:rowOff>183777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781" y="2071205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865094</xdr:colOff>
      <xdr:row>93</xdr:row>
      <xdr:rowOff>69477</xdr:rowOff>
    </xdr:from>
    <xdr:to>
      <xdr:col>3</xdr:col>
      <xdr:colOff>2129</xdr:colOff>
      <xdr:row>93</xdr:row>
      <xdr:rowOff>183777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34" y="23638137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759759</xdr:colOff>
      <xdr:row>93</xdr:row>
      <xdr:rowOff>64995</xdr:rowOff>
    </xdr:from>
    <xdr:to>
      <xdr:col>3</xdr:col>
      <xdr:colOff>902634</xdr:colOff>
      <xdr:row>93</xdr:row>
      <xdr:rowOff>179295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299" y="2363365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871818</xdr:colOff>
      <xdr:row>99</xdr:row>
      <xdr:rowOff>76200</xdr:rowOff>
    </xdr:from>
    <xdr:to>
      <xdr:col>3</xdr:col>
      <xdr:colOff>1233</xdr:colOff>
      <xdr:row>99</xdr:row>
      <xdr:rowOff>190500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7758" y="25107900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766483</xdr:colOff>
      <xdr:row>99</xdr:row>
      <xdr:rowOff>71718</xdr:rowOff>
    </xdr:from>
    <xdr:to>
      <xdr:col>3</xdr:col>
      <xdr:colOff>909358</xdr:colOff>
      <xdr:row>99</xdr:row>
      <xdr:rowOff>186018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3023" y="251034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918883</xdr:colOff>
      <xdr:row>75</xdr:row>
      <xdr:rowOff>82923</xdr:rowOff>
    </xdr:from>
    <xdr:to>
      <xdr:col>5</xdr:col>
      <xdr:colOff>2578</xdr:colOff>
      <xdr:row>75</xdr:row>
      <xdr:rowOff>197223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683" y="1926246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723903</xdr:colOff>
      <xdr:row>75</xdr:row>
      <xdr:rowOff>78441</xdr:rowOff>
    </xdr:from>
    <xdr:to>
      <xdr:col>6</xdr:col>
      <xdr:colOff>866778</xdr:colOff>
      <xdr:row>75</xdr:row>
      <xdr:rowOff>192741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223" y="1925798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81</xdr:row>
      <xdr:rowOff>78440</xdr:rowOff>
    </xdr:from>
    <xdr:to>
      <xdr:col>5</xdr:col>
      <xdr:colOff>2130</xdr:colOff>
      <xdr:row>81</xdr:row>
      <xdr:rowOff>192740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6995" y="20721020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81</xdr:row>
      <xdr:rowOff>73958</xdr:rowOff>
    </xdr:from>
    <xdr:to>
      <xdr:col>6</xdr:col>
      <xdr:colOff>851090</xdr:colOff>
      <xdr:row>81</xdr:row>
      <xdr:rowOff>188258</xdr:rowOff>
    </xdr:to>
    <xdr:pic>
      <xdr:nvPicPr>
        <xdr:cNvPr id="138" name="그림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4535" y="2071653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909919</xdr:colOff>
      <xdr:row>93</xdr:row>
      <xdr:rowOff>73957</xdr:rowOff>
    </xdr:from>
    <xdr:to>
      <xdr:col>5</xdr:col>
      <xdr:colOff>1234</xdr:colOff>
      <xdr:row>93</xdr:row>
      <xdr:rowOff>188257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719" y="23642617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714939</xdr:colOff>
      <xdr:row>93</xdr:row>
      <xdr:rowOff>80681</xdr:rowOff>
    </xdr:from>
    <xdr:to>
      <xdr:col>6</xdr:col>
      <xdr:colOff>857814</xdr:colOff>
      <xdr:row>93</xdr:row>
      <xdr:rowOff>194981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259" y="2364934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916642</xdr:colOff>
      <xdr:row>99</xdr:row>
      <xdr:rowOff>69475</xdr:rowOff>
    </xdr:from>
    <xdr:to>
      <xdr:col>5</xdr:col>
      <xdr:colOff>337</xdr:colOff>
      <xdr:row>99</xdr:row>
      <xdr:rowOff>183775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0442" y="25101175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721662</xdr:colOff>
      <xdr:row>99</xdr:row>
      <xdr:rowOff>64993</xdr:rowOff>
    </xdr:from>
    <xdr:to>
      <xdr:col>6</xdr:col>
      <xdr:colOff>864537</xdr:colOff>
      <xdr:row>99</xdr:row>
      <xdr:rowOff>179293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982" y="250966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844924</xdr:colOff>
      <xdr:row>75</xdr:row>
      <xdr:rowOff>76199</xdr:rowOff>
    </xdr:from>
    <xdr:to>
      <xdr:col>7</xdr:col>
      <xdr:colOff>987799</xdr:colOff>
      <xdr:row>75</xdr:row>
      <xdr:rowOff>190499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0404" y="1925573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952503</xdr:colOff>
      <xdr:row>75</xdr:row>
      <xdr:rowOff>71717</xdr:rowOff>
    </xdr:from>
    <xdr:to>
      <xdr:col>8</xdr:col>
      <xdr:colOff>1019178</xdr:colOff>
      <xdr:row>75</xdr:row>
      <xdr:rowOff>186017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3" y="19251257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829236</xdr:colOff>
      <xdr:row>81</xdr:row>
      <xdr:rowOff>82922</xdr:rowOff>
    </xdr:from>
    <xdr:to>
      <xdr:col>7</xdr:col>
      <xdr:colOff>972111</xdr:colOff>
      <xdr:row>81</xdr:row>
      <xdr:rowOff>197222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4716" y="2072550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936815</xdr:colOff>
      <xdr:row>81</xdr:row>
      <xdr:rowOff>78440</xdr:rowOff>
    </xdr:from>
    <xdr:to>
      <xdr:col>8</xdr:col>
      <xdr:colOff>1018730</xdr:colOff>
      <xdr:row>81</xdr:row>
      <xdr:rowOff>192740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295" y="20721020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87</xdr:row>
      <xdr:rowOff>78440</xdr:rowOff>
    </xdr:from>
    <xdr:to>
      <xdr:col>7</xdr:col>
      <xdr:colOff>978834</xdr:colOff>
      <xdr:row>87</xdr:row>
      <xdr:rowOff>192740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439" y="2218406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943538</xdr:colOff>
      <xdr:row>87</xdr:row>
      <xdr:rowOff>73958</xdr:rowOff>
    </xdr:from>
    <xdr:to>
      <xdr:col>8</xdr:col>
      <xdr:colOff>1017833</xdr:colOff>
      <xdr:row>87</xdr:row>
      <xdr:rowOff>188258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2018" y="22179578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820270</xdr:colOff>
      <xdr:row>93</xdr:row>
      <xdr:rowOff>73957</xdr:rowOff>
    </xdr:from>
    <xdr:to>
      <xdr:col>7</xdr:col>
      <xdr:colOff>963145</xdr:colOff>
      <xdr:row>93</xdr:row>
      <xdr:rowOff>188257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750" y="2364261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927849</xdr:colOff>
      <xdr:row>93</xdr:row>
      <xdr:rowOff>69475</xdr:rowOff>
    </xdr:from>
    <xdr:to>
      <xdr:col>8</xdr:col>
      <xdr:colOff>1017384</xdr:colOff>
      <xdr:row>93</xdr:row>
      <xdr:rowOff>183775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6329" y="2363813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860611</xdr:colOff>
      <xdr:row>75</xdr:row>
      <xdr:rowOff>69475</xdr:rowOff>
    </xdr:from>
    <xdr:to>
      <xdr:col>9</xdr:col>
      <xdr:colOff>927286</xdr:colOff>
      <xdr:row>75</xdr:row>
      <xdr:rowOff>183775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171" y="19249015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844924</xdr:colOff>
      <xdr:row>75</xdr:row>
      <xdr:rowOff>64993</xdr:rowOff>
    </xdr:from>
    <xdr:to>
      <xdr:col>10</xdr:col>
      <xdr:colOff>987799</xdr:colOff>
      <xdr:row>75</xdr:row>
      <xdr:rowOff>179293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4124" y="1924453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867334</xdr:colOff>
      <xdr:row>87</xdr:row>
      <xdr:rowOff>64993</xdr:rowOff>
    </xdr:from>
    <xdr:to>
      <xdr:col>9</xdr:col>
      <xdr:colOff>926389</xdr:colOff>
      <xdr:row>87</xdr:row>
      <xdr:rowOff>179293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6894" y="22170613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840441</xdr:colOff>
      <xdr:row>87</xdr:row>
      <xdr:rowOff>60511</xdr:rowOff>
    </xdr:from>
    <xdr:to>
      <xdr:col>10</xdr:col>
      <xdr:colOff>983316</xdr:colOff>
      <xdr:row>87</xdr:row>
      <xdr:rowOff>174811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9641" y="221661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851646</xdr:colOff>
      <xdr:row>93</xdr:row>
      <xdr:rowOff>82923</xdr:rowOff>
    </xdr:from>
    <xdr:to>
      <xdr:col>9</xdr:col>
      <xdr:colOff>925941</xdr:colOff>
      <xdr:row>93</xdr:row>
      <xdr:rowOff>197223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206" y="2365158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824753</xdr:colOff>
      <xdr:row>93</xdr:row>
      <xdr:rowOff>78441</xdr:rowOff>
    </xdr:from>
    <xdr:to>
      <xdr:col>10</xdr:col>
      <xdr:colOff>967628</xdr:colOff>
      <xdr:row>93</xdr:row>
      <xdr:rowOff>192741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2364710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858369</xdr:colOff>
      <xdr:row>75</xdr:row>
      <xdr:rowOff>78440</xdr:rowOff>
    </xdr:from>
    <xdr:to>
      <xdr:col>11</xdr:col>
      <xdr:colOff>1001244</xdr:colOff>
      <xdr:row>75</xdr:row>
      <xdr:rowOff>192740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6749" y="1925798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831476</xdr:colOff>
      <xdr:row>75</xdr:row>
      <xdr:rowOff>73958</xdr:rowOff>
    </xdr:from>
    <xdr:to>
      <xdr:col>12</xdr:col>
      <xdr:colOff>928631</xdr:colOff>
      <xdr:row>75</xdr:row>
      <xdr:rowOff>188258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5696" y="1925349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853887</xdr:colOff>
      <xdr:row>81</xdr:row>
      <xdr:rowOff>85163</xdr:rowOff>
    </xdr:from>
    <xdr:to>
      <xdr:col>11</xdr:col>
      <xdr:colOff>996762</xdr:colOff>
      <xdr:row>81</xdr:row>
      <xdr:rowOff>199463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2267" y="207277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826994</xdr:colOff>
      <xdr:row>81</xdr:row>
      <xdr:rowOff>80681</xdr:rowOff>
    </xdr:from>
    <xdr:to>
      <xdr:col>13</xdr:col>
      <xdr:colOff>2129</xdr:colOff>
      <xdr:row>81</xdr:row>
      <xdr:rowOff>194981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1214" y="20723261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860610</xdr:colOff>
      <xdr:row>87</xdr:row>
      <xdr:rowOff>69476</xdr:rowOff>
    </xdr:from>
    <xdr:to>
      <xdr:col>11</xdr:col>
      <xdr:colOff>1003485</xdr:colOff>
      <xdr:row>87</xdr:row>
      <xdr:rowOff>183776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8990" y="2217509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833717</xdr:colOff>
      <xdr:row>87</xdr:row>
      <xdr:rowOff>64994</xdr:rowOff>
    </xdr:from>
    <xdr:to>
      <xdr:col>13</xdr:col>
      <xdr:colOff>1232</xdr:colOff>
      <xdr:row>87</xdr:row>
      <xdr:rowOff>179294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7937" y="22170614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856127</xdr:colOff>
      <xdr:row>93</xdr:row>
      <xdr:rowOff>76200</xdr:rowOff>
    </xdr:from>
    <xdr:to>
      <xdr:col>11</xdr:col>
      <xdr:colOff>999002</xdr:colOff>
      <xdr:row>93</xdr:row>
      <xdr:rowOff>190500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4507" y="2364486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829234</xdr:colOff>
      <xdr:row>93</xdr:row>
      <xdr:rowOff>71718</xdr:rowOff>
    </xdr:from>
    <xdr:to>
      <xdr:col>12</xdr:col>
      <xdr:colOff>926389</xdr:colOff>
      <xdr:row>93</xdr:row>
      <xdr:rowOff>186018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3454" y="2364037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862850</xdr:colOff>
      <xdr:row>75</xdr:row>
      <xdr:rowOff>60511</xdr:rowOff>
    </xdr:from>
    <xdr:to>
      <xdr:col>13</xdr:col>
      <xdr:colOff>929525</xdr:colOff>
      <xdr:row>75</xdr:row>
      <xdr:rowOff>174811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6710" y="19240051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835957</xdr:colOff>
      <xdr:row>75</xdr:row>
      <xdr:rowOff>56029</xdr:rowOff>
    </xdr:from>
    <xdr:to>
      <xdr:col>15</xdr:col>
      <xdr:colOff>3472</xdr:colOff>
      <xdr:row>75</xdr:row>
      <xdr:rowOff>170329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9457" y="19235569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835955</xdr:colOff>
      <xdr:row>81</xdr:row>
      <xdr:rowOff>78440</xdr:rowOff>
    </xdr:from>
    <xdr:to>
      <xdr:col>14</xdr:col>
      <xdr:colOff>3470</xdr:colOff>
      <xdr:row>81</xdr:row>
      <xdr:rowOff>192740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9815" y="20721020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81</xdr:row>
      <xdr:rowOff>73958</xdr:rowOff>
    </xdr:from>
    <xdr:to>
      <xdr:col>14</xdr:col>
      <xdr:colOff>929077</xdr:colOff>
      <xdr:row>81</xdr:row>
      <xdr:rowOff>188258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2562" y="20716538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831473</xdr:colOff>
      <xdr:row>87</xdr:row>
      <xdr:rowOff>73958</xdr:rowOff>
    </xdr:from>
    <xdr:to>
      <xdr:col>13</xdr:col>
      <xdr:colOff>928628</xdr:colOff>
      <xdr:row>87</xdr:row>
      <xdr:rowOff>188258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5333" y="2217957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804580</xdr:colOff>
      <xdr:row>87</xdr:row>
      <xdr:rowOff>69476</xdr:rowOff>
    </xdr:from>
    <xdr:to>
      <xdr:col>15</xdr:col>
      <xdr:colOff>2575</xdr:colOff>
      <xdr:row>87</xdr:row>
      <xdr:rowOff>183776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8080" y="22175096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826991</xdr:colOff>
      <xdr:row>93</xdr:row>
      <xdr:rowOff>69476</xdr:rowOff>
    </xdr:from>
    <xdr:to>
      <xdr:col>14</xdr:col>
      <xdr:colOff>2126</xdr:colOff>
      <xdr:row>93</xdr:row>
      <xdr:rowOff>183776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0851" y="23638136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800098</xdr:colOff>
      <xdr:row>93</xdr:row>
      <xdr:rowOff>64994</xdr:rowOff>
    </xdr:from>
    <xdr:to>
      <xdr:col>14</xdr:col>
      <xdr:colOff>927733</xdr:colOff>
      <xdr:row>93</xdr:row>
      <xdr:rowOff>179294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3598" y="23633654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856126</xdr:colOff>
      <xdr:row>75</xdr:row>
      <xdr:rowOff>76200</xdr:rowOff>
    </xdr:from>
    <xdr:to>
      <xdr:col>16</xdr:col>
      <xdr:colOff>781</xdr:colOff>
      <xdr:row>75</xdr:row>
      <xdr:rowOff>190500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9266" y="19255740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874057</xdr:colOff>
      <xdr:row>75</xdr:row>
      <xdr:rowOff>71718</xdr:rowOff>
    </xdr:from>
    <xdr:to>
      <xdr:col>17</xdr:col>
      <xdr:colOff>3472</xdr:colOff>
      <xdr:row>75</xdr:row>
      <xdr:rowOff>186018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6837" y="1925125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886943</xdr:colOff>
      <xdr:row>81</xdr:row>
      <xdr:rowOff>60511</xdr:rowOff>
    </xdr:from>
    <xdr:to>
      <xdr:col>16</xdr:col>
      <xdr:colOff>1118</xdr:colOff>
      <xdr:row>81</xdr:row>
      <xdr:rowOff>174811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0083" y="20703091"/>
          <a:ext cx="438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869575</xdr:colOff>
      <xdr:row>81</xdr:row>
      <xdr:rowOff>56029</xdr:rowOff>
    </xdr:from>
    <xdr:to>
      <xdr:col>16</xdr:col>
      <xdr:colOff>928630</xdr:colOff>
      <xdr:row>81</xdr:row>
      <xdr:rowOff>170329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2355" y="20698609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882460</xdr:colOff>
      <xdr:row>87</xdr:row>
      <xdr:rowOff>78441</xdr:rowOff>
    </xdr:from>
    <xdr:to>
      <xdr:col>15</xdr:col>
      <xdr:colOff>926275</xdr:colOff>
      <xdr:row>87</xdr:row>
      <xdr:rowOff>192741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5600" y="22184061"/>
          <a:ext cx="438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865092</xdr:colOff>
      <xdr:row>87</xdr:row>
      <xdr:rowOff>73959</xdr:rowOff>
    </xdr:from>
    <xdr:to>
      <xdr:col>17</xdr:col>
      <xdr:colOff>2127</xdr:colOff>
      <xdr:row>87</xdr:row>
      <xdr:rowOff>188259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7872" y="2217957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866772</xdr:colOff>
      <xdr:row>93</xdr:row>
      <xdr:rowOff>73959</xdr:rowOff>
    </xdr:from>
    <xdr:to>
      <xdr:col>16</xdr:col>
      <xdr:colOff>3807</xdr:colOff>
      <xdr:row>93</xdr:row>
      <xdr:rowOff>188259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912" y="2364261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849404</xdr:colOff>
      <xdr:row>93</xdr:row>
      <xdr:rowOff>69477</xdr:rowOff>
    </xdr:from>
    <xdr:to>
      <xdr:col>17</xdr:col>
      <xdr:colOff>1679</xdr:colOff>
      <xdr:row>93</xdr:row>
      <xdr:rowOff>183777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2184" y="23638137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851647</xdr:colOff>
      <xdr:row>77</xdr:row>
      <xdr:rowOff>67233</xdr:rowOff>
    </xdr:from>
    <xdr:to>
      <xdr:col>2</xdr:col>
      <xdr:colOff>986902</xdr:colOff>
      <xdr:row>77</xdr:row>
      <xdr:rowOff>181533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587" y="19734453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746312</xdr:colOff>
      <xdr:row>77</xdr:row>
      <xdr:rowOff>62751</xdr:rowOff>
    </xdr:from>
    <xdr:to>
      <xdr:col>3</xdr:col>
      <xdr:colOff>889187</xdr:colOff>
      <xdr:row>77</xdr:row>
      <xdr:rowOff>177051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2852" y="1972997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918882</xdr:colOff>
      <xdr:row>77</xdr:row>
      <xdr:rowOff>82923</xdr:rowOff>
    </xdr:from>
    <xdr:to>
      <xdr:col>5</xdr:col>
      <xdr:colOff>2577</xdr:colOff>
      <xdr:row>77</xdr:row>
      <xdr:rowOff>197223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682" y="1975014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712696</xdr:colOff>
      <xdr:row>77</xdr:row>
      <xdr:rowOff>78441</xdr:rowOff>
    </xdr:from>
    <xdr:to>
      <xdr:col>6</xdr:col>
      <xdr:colOff>855571</xdr:colOff>
      <xdr:row>77</xdr:row>
      <xdr:rowOff>192741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9016" y="197456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77</xdr:row>
      <xdr:rowOff>78441</xdr:rowOff>
    </xdr:from>
    <xdr:to>
      <xdr:col>7</xdr:col>
      <xdr:colOff>978834</xdr:colOff>
      <xdr:row>77</xdr:row>
      <xdr:rowOff>192741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439" y="197456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932332</xdr:colOff>
      <xdr:row>77</xdr:row>
      <xdr:rowOff>73959</xdr:rowOff>
    </xdr:from>
    <xdr:to>
      <xdr:col>8</xdr:col>
      <xdr:colOff>1154993</xdr:colOff>
      <xdr:row>77</xdr:row>
      <xdr:rowOff>188259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812" y="19741179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842683</xdr:colOff>
      <xdr:row>77</xdr:row>
      <xdr:rowOff>73958</xdr:rowOff>
    </xdr:from>
    <xdr:to>
      <xdr:col>10</xdr:col>
      <xdr:colOff>2578</xdr:colOff>
      <xdr:row>77</xdr:row>
      <xdr:rowOff>188258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2243" y="19741178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849408</xdr:colOff>
      <xdr:row>77</xdr:row>
      <xdr:rowOff>80682</xdr:rowOff>
    </xdr:from>
    <xdr:to>
      <xdr:col>10</xdr:col>
      <xdr:colOff>992283</xdr:colOff>
      <xdr:row>77</xdr:row>
      <xdr:rowOff>194982</xdr:rowOff>
    </xdr:to>
    <xdr:pic>
      <xdr:nvPicPr>
        <xdr:cNvPr id="188" name="그림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8608" y="1974790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849406</xdr:colOff>
      <xdr:row>77</xdr:row>
      <xdr:rowOff>58270</xdr:rowOff>
    </xdr:from>
    <xdr:to>
      <xdr:col>11</xdr:col>
      <xdr:colOff>992281</xdr:colOff>
      <xdr:row>77</xdr:row>
      <xdr:rowOff>172570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7786" y="197254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844925</xdr:colOff>
      <xdr:row>77</xdr:row>
      <xdr:rowOff>53787</xdr:rowOff>
    </xdr:from>
    <xdr:to>
      <xdr:col>12</xdr:col>
      <xdr:colOff>926840</xdr:colOff>
      <xdr:row>77</xdr:row>
      <xdr:rowOff>168087</xdr:rowOff>
    </xdr:to>
    <xdr:pic>
      <xdr:nvPicPr>
        <xdr:cNvPr id="190" name="그림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9145" y="19721007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844924</xdr:colOff>
      <xdr:row>77</xdr:row>
      <xdr:rowOff>87404</xdr:rowOff>
    </xdr:from>
    <xdr:to>
      <xdr:col>13</xdr:col>
      <xdr:colOff>926839</xdr:colOff>
      <xdr:row>77</xdr:row>
      <xdr:rowOff>201704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8784" y="19754624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874061</xdr:colOff>
      <xdr:row>77</xdr:row>
      <xdr:rowOff>94128</xdr:rowOff>
    </xdr:from>
    <xdr:to>
      <xdr:col>15</xdr:col>
      <xdr:colOff>3476</xdr:colOff>
      <xdr:row>77</xdr:row>
      <xdr:rowOff>208428</xdr:rowOff>
    </xdr:to>
    <xdr:pic>
      <xdr:nvPicPr>
        <xdr:cNvPr id="192" name="그림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7561" y="1976134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840441</xdr:colOff>
      <xdr:row>77</xdr:row>
      <xdr:rowOff>71715</xdr:rowOff>
    </xdr:from>
    <xdr:to>
      <xdr:col>16</xdr:col>
      <xdr:colOff>336</xdr:colOff>
      <xdr:row>77</xdr:row>
      <xdr:rowOff>186015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3581" y="1973893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869578</xdr:colOff>
      <xdr:row>77</xdr:row>
      <xdr:rowOff>78439</xdr:rowOff>
    </xdr:from>
    <xdr:to>
      <xdr:col>16</xdr:col>
      <xdr:colOff>928633</xdr:colOff>
      <xdr:row>77</xdr:row>
      <xdr:rowOff>192739</xdr:rowOff>
    </xdr:to>
    <xdr:pic>
      <xdr:nvPicPr>
        <xdr:cNvPr id="194" name="그림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2358" y="19745659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858370</xdr:colOff>
      <xdr:row>83</xdr:row>
      <xdr:rowOff>62752</xdr:rowOff>
    </xdr:from>
    <xdr:to>
      <xdr:col>3</xdr:col>
      <xdr:colOff>3025</xdr:colOff>
      <xdr:row>83</xdr:row>
      <xdr:rowOff>177052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4310" y="21193012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753035</xdr:colOff>
      <xdr:row>83</xdr:row>
      <xdr:rowOff>58270</xdr:rowOff>
    </xdr:from>
    <xdr:to>
      <xdr:col>3</xdr:col>
      <xdr:colOff>895910</xdr:colOff>
      <xdr:row>83</xdr:row>
      <xdr:rowOff>172570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9575" y="2118853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842682</xdr:colOff>
      <xdr:row>87</xdr:row>
      <xdr:rowOff>69475</xdr:rowOff>
    </xdr:from>
    <xdr:to>
      <xdr:col>2</xdr:col>
      <xdr:colOff>985557</xdr:colOff>
      <xdr:row>87</xdr:row>
      <xdr:rowOff>183775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8622" y="2217509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737347</xdr:colOff>
      <xdr:row>87</xdr:row>
      <xdr:rowOff>64993</xdr:rowOff>
    </xdr:from>
    <xdr:to>
      <xdr:col>3</xdr:col>
      <xdr:colOff>880222</xdr:colOff>
      <xdr:row>87</xdr:row>
      <xdr:rowOff>179293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887" y="2217061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849405</xdr:colOff>
      <xdr:row>89</xdr:row>
      <xdr:rowOff>87404</xdr:rowOff>
    </xdr:from>
    <xdr:to>
      <xdr:col>3</xdr:col>
      <xdr:colOff>1680</xdr:colOff>
      <xdr:row>89</xdr:row>
      <xdr:rowOff>201704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45" y="2268070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744070</xdr:colOff>
      <xdr:row>89</xdr:row>
      <xdr:rowOff>82922</xdr:rowOff>
    </xdr:from>
    <xdr:to>
      <xdr:col>3</xdr:col>
      <xdr:colOff>886945</xdr:colOff>
      <xdr:row>89</xdr:row>
      <xdr:rowOff>197222</xdr:rowOff>
    </xdr:to>
    <xdr:pic>
      <xdr:nvPicPr>
        <xdr:cNvPr id="200" name="그림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0610" y="2267622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844922</xdr:colOff>
      <xdr:row>95</xdr:row>
      <xdr:rowOff>82922</xdr:rowOff>
    </xdr:from>
    <xdr:to>
      <xdr:col>2</xdr:col>
      <xdr:colOff>987797</xdr:colOff>
      <xdr:row>95</xdr:row>
      <xdr:rowOff>197222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862" y="241392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739587</xdr:colOff>
      <xdr:row>95</xdr:row>
      <xdr:rowOff>78440</xdr:rowOff>
    </xdr:from>
    <xdr:to>
      <xdr:col>3</xdr:col>
      <xdr:colOff>882462</xdr:colOff>
      <xdr:row>95</xdr:row>
      <xdr:rowOff>192740</xdr:rowOff>
    </xdr:to>
    <xdr:pic>
      <xdr:nvPicPr>
        <xdr:cNvPr id="202" name="그림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6127" y="2413478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851645</xdr:colOff>
      <xdr:row>101</xdr:row>
      <xdr:rowOff>78439</xdr:rowOff>
    </xdr:from>
    <xdr:to>
      <xdr:col>2</xdr:col>
      <xdr:colOff>986900</xdr:colOff>
      <xdr:row>101</xdr:row>
      <xdr:rowOff>192739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585" y="25597819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746310</xdr:colOff>
      <xdr:row>101</xdr:row>
      <xdr:rowOff>73957</xdr:rowOff>
    </xdr:from>
    <xdr:to>
      <xdr:col>3</xdr:col>
      <xdr:colOff>889185</xdr:colOff>
      <xdr:row>101</xdr:row>
      <xdr:rowOff>188257</xdr:rowOff>
    </xdr:to>
    <xdr:pic>
      <xdr:nvPicPr>
        <xdr:cNvPr id="204" name="그림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2850" y="2559333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83</xdr:row>
      <xdr:rowOff>78441</xdr:rowOff>
    </xdr:from>
    <xdr:to>
      <xdr:col>5</xdr:col>
      <xdr:colOff>2130</xdr:colOff>
      <xdr:row>83</xdr:row>
      <xdr:rowOff>192741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6995" y="21208701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83</xdr:row>
      <xdr:rowOff>73959</xdr:rowOff>
    </xdr:from>
    <xdr:to>
      <xdr:col>6</xdr:col>
      <xdr:colOff>851090</xdr:colOff>
      <xdr:row>83</xdr:row>
      <xdr:rowOff>188259</xdr:rowOff>
    </xdr:to>
    <xdr:pic>
      <xdr:nvPicPr>
        <xdr:cNvPr id="206" name="그림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4535" y="2120421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925607</xdr:colOff>
      <xdr:row>87</xdr:row>
      <xdr:rowOff>78440</xdr:rowOff>
    </xdr:from>
    <xdr:to>
      <xdr:col>5</xdr:col>
      <xdr:colOff>1682</xdr:colOff>
      <xdr:row>87</xdr:row>
      <xdr:rowOff>192740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07" y="22184060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730627</xdr:colOff>
      <xdr:row>87</xdr:row>
      <xdr:rowOff>73958</xdr:rowOff>
    </xdr:from>
    <xdr:to>
      <xdr:col>6</xdr:col>
      <xdr:colOff>873502</xdr:colOff>
      <xdr:row>87</xdr:row>
      <xdr:rowOff>188258</xdr:rowOff>
    </xdr:to>
    <xdr:pic>
      <xdr:nvPicPr>
        <xdr:cNvPr id="208" name="그림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947" y="2217957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921124</xdr:colOff>
      <xdr:row>89</xdr:row>
      <xdr:rowOff>96369</xdr:rowOff>
    </xdr:from>
    <xdr:to>
      <xdr:col>4</xdr:col>
      <xdr:colOff>987799</xdr:colOff>
      <xdr:row>89</xdr:row>
      <xdr:rowOff>210669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4924" y="2268966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726144</xdr:colOff>
      <xdr:row>89</xdr:row>
      <xdr:rowOff>91887</xdr:rowOff>
    </xdr:from>
    <xdr:to>
      <xdr:col>6</xdr:col>
      <xdr:colOff>869019</xdr:colOff>
      <xdr:row>89</xdr:row>
      <xdr:rowOff>206187</xdr:rowOff>
    </xdr:to>
    <xdr:pic>
      <xdr:nvPicPr>
        <xdr:cNvPr id="210" name="그림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464" y="2268518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905436</xdr:colOff>
      <xdr:row>95</xdr:row>
      <xdr:rowOff>80681</xdr:rowOff>
    </xdr:from>
    <xdr:to>
      <xdr:col>4</xdr:col>
      <xdr:colOff>987351</xdr:colOff>
      <xdr:row>95</xdr:row>
      <xdr:rowOff>194981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9236" y="24137021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710456</xdr:colOff>
      <xdr:row>95</xdr:row>
      <xdr:rowOff>76199</xdr:rowOff>
    </xdr:from>
    <xdr:to>
      <xdr:col>6</xdr:col>
      <xdr:colOff>853331</xdr:colOff>
      <xdr:row>95</xdr:row>
      <xdr:rowOff>190499</xdr:rowOff>
    </xdr:to>
    <xdr:pic>
      <xdr:nvPicPr>
        <xdr:cNvPr id="212" name="그림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776" y="2413253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900954</xdr:colOff>
      <xdr:row>101</xdr:row>
      <xdr:rowOff>87404</xdr:rowOff>
    </xdr:from>
    <xdr:to>
      <xdr:col>4</xdr:col>
      <xdr:colOff>990489</xdr:colOff>
      <xdr:row>101</xdr:row>
      <xdr:rowOff>201704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4754" y="25606784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705974</xdr:colOff>
      <xdr:row>101</xdr:row>
      <xdr:rowOff>82922</xdr:rowOff>
    </xdr:from>
    <xdr:to>
      <xdr:col>6</xdr:col>
      <xdr:colOff>848849</xdr:colOff>
      <xdr:row>101</xdr:row>
      <xdr:rowOff>197222</xdr:rowOff>
    </xdr:to>
    <xdr:pic>
      <xdr:nvPicPr>
        <xdr:cNvPr id="214" name="그림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2294" y="2560230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818031</xdr:colOff>
      <xdr:row>83</xdr:row>
      <xdr:rowOff>60510</xdr:rowOff>
    </xdr:from>
    <xdr:to>
      <xdr:col>7</xdr:col>
      <xdr:colOff>960906</xdr:colOff>
      <xdr:row>83</xdr:row>
      <xdr:rowOff>174810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3511" y="2119077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925610</xdr:colOff>
      <xdr:row>83</xdr:row>
      <xdr:rowOff>56028</xdr:rowOff>
    </xdr:from>
    <xdr:to>
      <xdr:col>8</xdr:col>
      <xdr:colOff>1155891</xdr:colOff>
      <xdr:row>83</xdr:row>
      <xdr:rowOff>170328</xdr:rowOff>
    </xdr:to>
    <xdr:pic>
      <xdr:nvPicPr>
        <xdr:cNvPr id="216" name="그림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4090" y="2118628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835958</xdr:colOff>
      <xdr:row>89</xdr:row>
      <xdr:rowOff>78439</xdr:rowOff>
    </xdr:from>
    <xdr:to>
      <xdr:col>7</xdr:col>
      <xdr:colOff>978833</xdr:colOff>
      <xdr:row>89</xdr:row>
      <xdr:rowOff>192739</xdr:rowOff>
    </xdr:to>
    <xdr:pic>
      <xdr:nvPicPr>
        <xdr:cNvPr id="217" name="그림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438" y="2267173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943537</xdr:colOff>
      <xdr:row>89</xdr:row>
      <xdr:rowOff>73957</xdr:rowOff>
    </xdr:from>
    <xdr:to>
      <xdr:col>8</xdr:col>
      <xdr:colOff>1017832</xdr:colOff>
      <xdr:row>89</xdr:row>
      <xdr:rowOff>188257</xdr:rowOff>
    </xdr:to>
    <xdr:pic>
      <xdr:nvPicPr>
        <xdr:cNvPr id="218" name="그림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2017" y="22667257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809064</xdr:colOff>
      <xdr:row>95</xdr:row>
      <xdr:rowOff>73957</xdr:rowOff>
    </xdr:from>
    <xdr:to>
      <xdr:col>7</xdr:col>
      <xdr:colOff>951939</xdr:colOff>
      <xdr:row>95</xdr:row>
      <xdr:rowOff>188257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4544" y="2413029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916643</xdr:colOff>
      <xdr:row>95</xdr:row>
      <xdr:rowOff>69475</xdr:rowOff>
    </xdr:from>
    <xdr:to>
      <xdr:col>8</xdr:col>
      <xdr:colOff>1154544</xdr:colOff>
      <xdr:row>95</xdr:row>
      <xdr:rowOff>183775</xdr:rowOff>
    </xdr:to>
    <xdr:pic>
      <xdr:nvPicPr>
        <xdr:cNvPr id="220" name="그림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123" y="24125815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826994</xdr:colOff>
      <xdr:row>81</xdr:row>
      <xdr:rowOff>69477</xdr:rowOff>
    </xdr:from>
    <xdr:to>
      <xdr:col>10</xdr:col>
      <xdr:colOff>2129</xdr:colOff>
      <xdr:row>81</xdr:row>
      <xdr:rowOff>183777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6554" y="20712057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833719</xdr:colOff>
      <xdr:row>81</xdr:row>
      <xdr:rowOff>76201</xdr:rowOff>
    </xdr:from>
    <xdr:to>
      <xdr:col>10</xdr:col>
      <xdr:colOff>976594</xdr:colOff>
      <xdr:row>81</xdr:row>
      <xdr:rowOff>190501</xdr:rowOff>
    </xdr:to>
    <xdr:pic>
      <xdr:nvPicPr>
        <xdr:cNvPr id="222" name="그림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2919" y="2071878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844923</xdr:colOff>
      <xdr:row>89</xdr:row>
      <xdr:rowOff>98612</xdr:rowOff>
    </xdr:from>
    <xdr:to>
      <xdr:col>9</xdr:col>
      <xdr:colOff>926838</xdr:colOff>
      <xdr:row>89</xdr:row>
      <xdr:rowOff>212912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4483" y="22691912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851648</xdr:colOff>
      <xdr:row>89</xdr:row>
      <xdr:rowOff>105336</xdr:rowOff>
    </xdr:from>
    <xdr:to>
      <xdr:col>10</xdr:col>
      <xdr:colOff>994523</xdr:colOff>
      <xdr:row>89</xdr:row>
      <xdr:rowOff>219636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848" y="2269863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840441</xdr:colOff>
      <xdr:row>95</xdr:row>
      <xdr:rowOff>71718</xdr:rowOff>
    </xdr:from>
    <xdr:to>
      <xdr:col>10</xdr:col>
      <xdr:colOff>336</xdr:colOff>
      <xdr:row>95</xdr:row>
      <xdr:rowOff>186018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0001" y="24128058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847166</xdr:colOff>
      <xdr:row>95</xdr:row>
      <xdr:rowOff>78442</xdr:rowOff>
    </xdr:from>
    <xdr:to>
      <xdr:col>10</xdr:col>
      <xdr:colOff>990041</xdr:colOff>
      <xdr:row>95</xdr:row>
      <xdr:rowOff>192742</xdr:rowOff>
    </xdr:to>
    <xdr:pic>
      <xdr:nvPicPr>
        <xdr:cNvPr id="226" name="그림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366" y="241347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865093</xdr:colOff>
      <xdr:row>83</xdr:row>
      <xdr:rowOff>73957</xdr:rowOff>
    </xdr:from>
    <xdr:to>
      <xdr:col>12</xdr:col>
      <xdr:colOff>2128</xdr:colOff>
      <xdr:row>83</xdr:row>
      <xdr:rowOff>188257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473" y="2120421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838200</xdr:colOff>
      <xdr:row>83</xdr:row>
      <xdr:rowOff>69475</xdr:rowOff>
    </xdr:from>
    <xdr:to>
      <xdr:col>12</xdr:col>
      <xdr:colOff>927735</xdr:colOff>
      <xdr:row>83</xdr:row>
      <xdr:rowOff>183775</xdr:rowOff>
    </xdr:to>
    <xdr:pic>
      <xdr:nvPicPr>
        <xdr:cNvPr id="228" name="그림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2420" y="2119973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849404</xdr:colOff>
      <xdr:row>89</xdr:row>
      <xdr:rowOff>80681</xdr:rowOff>
    </xdr:from>
    <xdr:to>
      <xdr:col>11</xdr:col>
      <xdr:colOff>992279</xdr:colOff>
      <xdr:row>89</xdr:row>
      <xdr:rowOff>194981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7784" y="2267398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822511</xdr:colOff>
      <xdr:row>89</xdr:row>
      <xdr:rowOff>76199</xdr:rowOff>
    </xdr:from>
    <xdr:to>
      <xdr:col>12</xdr:col>
      <xdr:colOff>927286</xdr:colOff>
      <xdr:row>89</xdr:row>
      <xdr:rowOff>190499</xdr:rowOff>
    </xdr:to>
    <xdr:pic>
      <xdr:nvPicPr>
        <xdr:cNvPr id="230" name="그림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6731" y="22669499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844921</xdr:colOff>
      <xdr:row>95</xdr:row>
      <xdr:rowOff>98611</xdr:rowOff>
    </xdr:from>
    <xdr:to>
      <xdr:col>11</xdr:col>
      <xdr:colOff>987796</xdr:colOff>
      <xdr:row>95</xdr:row>
      <xdr:rowOff>212911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3301" y="2415495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818028</xdr:colOff>
      <xdr:row>95</xdr:row>
      <xdr:rowOff>94129</xdr:rowOff>
    </xdr:from>
    <xdr:to>
      <xdr:col>13</xdr:col>
      <xdr:colOff>783</xdr:colOff>
      <xdr:row>95</xdr:row>
      <xdr:rowOff>208429</xdr:rowOff>
    </xdr:to>
    <xdr:pic>
      <xdr:nvPicPr>
        <xdr:cNvPr id="232" name="그림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2248" y="24150469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813543</xdr:colOff>
      <xdr:row>83</xdr:row>
      <xdr:rowOff>89646</xdr:rowOff>
    </xdr:from>
    <xdr:to>
      <xdr:col>13</xdr:col>
      <xdr:colOff>925938</xdr:colOff>
      <xdr:row>83</xdr:row>
      <xdr:rowOff>203946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7403" y="21219906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786650</xdr:colOff>
      <xdr:row>83</xdr:row>
      <xdr:rowOff>85164</xdr:rowOff>
    </xdr:from>
    <xdr:to>
      <xdr:col>14</xdr:col>
      <xdr:colOff>929525</xdr:colOff>
      <xdr:row>83</xdr:row>
      <xdr:rowOff>199464</xdr:rowOff>
    </xdr:to>
    <xdr:pic>
      <xdr:nvPicPr>
        <xdr:cNvPr id="234" name="그림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0150" y="2121542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820267</xdr:colOff>
      <xdr:row>89</xdr:row>
      <xdr:rowOff>85163</xdr:rowOff>
    </xdr:from>
    <xdr:to>
      <xdr:col>14</xdr:col>
      <xdr:colOff>3022</xdr:colOff>
      <xdr:row>89</xdr:row>
      <xdr:rowOff>199463</xdr:rowOff>
    </xdr:to>
    <xdr:pic>
      <xdr:nvPicPr>
        <xdr:cNvPr id="235" name="그림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4127" y="22678463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793374</xdr:colOff>
      <xdr:row>89</xdr:row>
      <xdr:rowOff>80681</xdr:rowOff>
    </xdr:from>
    <xdr:to>
      <xdr:col>14</xdr:col>
      <xdr:colOff>928629</xdr:colOff>
      <xdr:row>89</xdr:row>
      <xdr:rowOff>194981</xdr:rowOff>
    </xdr:to>
    <xdr:pic>
      <xdr:nvPicPr>
        <xdr:cNvPr id="236" name="그림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6874" y="22673981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804579</xdr:colOff>
      <xdr:row>95</xdr:row>
      <xdr:rowOff>91888</xdr:rowOff>
    </xdr:from>
    <xdr:to>
      <xdr:col>14</xdr:col>
      <xdr:colOff>2574</xdr:colOff>
      <xdr:row>95</xdr:row>
      <xdr:rowOff>206188</xdr:rowOff>
    </xdr:to>
    <xdr:pic>
      <xdr:nvPicPr>
        <xdr:cNvPr id="237" name="그림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8439" y="24148228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777686</xdr:colOff>
      <xdr:row>95</xdr:row>
      <xdr:rowOff>87406</xdr:rowOff>
    </xdr:from>
    <xdr:to>
      <xdr:col>14</xdr:col>
      <xdr:colOff>920561</xdr:colOff>
      <xdr:row>95</xdr:row>
      <xdr:rowOff>201706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1186" y="2414374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875737</xdr:colOff>
      <xdr:row>83</xdr:row>
      <xdr:rowOff>60512</xdr:rowOff>
    </xdr:from>
    <xdr:to>
      <xdr:col>15</xdr:col>
      <xdr:colOff>927172</xdr:colOff>
      <xdr:row>83</xdr:row>
      <xdr:rowOff>174812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8877" y="21190772"/>
          <a:ext cx="5143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858369</xdr:colOff>
      <xdr:row>83</xdr:row>
      <xdr:rowOff>56030</xdr:rowOff>
    </xdr:from>
    <xdr:to>
      <xdr:col>17</xdr:col>
      <xdr:colOff>3024</xdr:colOff>
      <xdr:row>83</xdr:row>
      <xdr:rowOff>170330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1149" y="21186290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860049</xdr:colOff>
      <xdr:row>89</xdr:row>
      <xdr:rowOff>89647</xdr:rowOff>
    </xdr:from>
    <xdr:to>
      <xdr:col>15</xdr:col>
      <xdr:colOff>926724</xdr:colOff>
      <xdr:row>89</xdr:row>
      <xdr:rowOff>203947</xdr:rowOff>
    </xdr:to>
    <xdr:pic>
      <xdr:nvPicPr>
        <xdr:cNvPr id="241" name="그림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3189" y="22682947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842681</xdr:colOff>
      <xdr:row>89</xdr:row>
      <xdr:rowOff>85165</xdr:rowOff>
    </xdr:from>
    <xdr:to>
      <xdr:col>17</xdr:col>
      <xdr:colOff>2576</xdr:colOff>
      <xdr:row>89</xdr:row>
      <xdr:rowOff>199465</xdr:rowOff>
    </xdr:to>
    <xdr:pic>
      <xdr:nvPicPr>
        <xdr:cNvPr id="242" name="그림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5461" y="2267846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844361</xdr:colOff>
      <xdr:row>95</xdr:row>
      <xdr:rowOff>85165</xdr:rowOff>
    </xdr:from>
    <xdr:to>
      <xdr:col>15</xdr:col>
      <xdr:colOff>926276</xdr:colOff>
      <xdr:row>95</xdr:row>
      <xdr:rowOff>199465</xdr:rowOff>
    </xdr:to>
    <xdr:pic>
      <xdr:nvPicPr>
        <xdr:cNvPr id="243" name="그림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7501" y="24141505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826993</xdr:colOff>
      <xdr:row>95</xdr:row>
      <xdr:rowOff>80683</xdr:rowOff>
    </xdr:from>
    <xdr:to>
      <xdr:col>17</xdr:col>
      <xdr:colOff>2128</xdr:colOff>
      <xdr:row>95</xdr:row>
      <xdr:rowOff>194983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9773" y="24137023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0</xdr:col>
      <xdr:colOff>504262</xdr:colOff>
      <xdr:row>104</xdr:row>
      <xdr:rowOff>22412</xdr:rowOff>
    </xdr:from>
    <xdr:to>
      <xdr:col>1</xdr:col>
      <xdr:colOff>134468</xdr:colOff>
      <xdr:row>104</xdr:row>
      <xdr:rowOff>232522</xdr:rowOff>
    </xdr:to>
    <xdr:pic>
      <xdr:nvPicPr>
        <xdr:cNvPr id="245" name="그림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2" y="26189492"/>
          <a:ext cx="209326" cy="210110"/>
        </a:xfrm>
        <a:prstGeom prst="rect">
          <a:avLst/>
        </a:prstGeom>
      </xdr:spPr>
    </xdr:pic>
    <xdr:clientData/>
  </xdr:twoCellAnchor>
  <xdr:twoCellAnchor>
    <xdr:from>
      <xdr:col>4</xdr:col>
      <xdr:colOff>515471</xdr:colOff>
      <xdr:row>14</xdr:row>
      <xdr:rowOff>33618</xdr:rowOff>
    </xdr:from>
    <xdr:to>
      <xdr:col>4</xdr:col>
      <xdr:colOff>1064559</xdr:colOff>
      <xdr:row>14</xdr:row>
      <xdr:rowOff>246529</xdr:rowOff>
    </xdr:to>
    <xdr:sp macro="" textlink="">
      <xdr:nvSpPr>
        <xdr:cNvPr id="246" name="직사각형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/>
      </xdr:nvSpPr>
      <xdr:spPr bwMode="auto">
        <a:xfrm>
          <a:off x="4249271" y="2708238"/>
          <a:ext cx="472888" cy="212911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>
              <a:latin typeface="+mn-ea"/>
              <a:ea typeface="+mn-ea"/>
            </a:rPr>
            <a:t>주</a:t>
          </a:r>
          <a:r>
            <a:rPr lang="en-US" altLang="ko-KR" sz="1100">
              <a:latin typeface="+mn-ea"/>
              <a:ea typeface="+mn-ea"/>
            </a:rPr>
            <a:t>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40341</xdr:colOff>
      <xdr:row>14</xdr:row>
      <xdr:rowOff>29136</xdr:rowOff>
    </xdr:from>
    <xdr:to>
      <xdr:col>4</xdr:col>
      <xdr:colOff>470647</xdr:colOff>
      <xdr:row>14</xdr:row>
      <xdr:rowOff>257735</xdr:rowOff>
    </xdr:to>
    <xdr:sp macro="" textlink="">
      <xdr:nvSpPr>
        <xdr:cNvPr id="247" name="직사각형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/>
      </xdr:nvSpPr>
      <xdr:spPr bwMode="auto">
        <a:xfrm>
          <a:off x="3774141" y="2703756"/>
          <a:ext cx="430306" cy="22859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44824</xdr:colOff>
      <xdr:row>14</xdr:row>
      <xdr:rowOff>33618</xdr:rowOff>
    </xdr:from>
    <xdr:to>
      <xdr:col>7</xdr:col>
      <xdr:colOff>475130</xdr:colOff>
      <xdr:row>14</xdr:row>
      <xdr:rowOff>262217</xdr:rowOff>
    </xdr:to>
    <xdr:sp macro="" textlink="">
      <xdr:nvSpPr>
        <xdr:cNvPr id="248" name="직사각형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5790304" y="2708238"/>
          <a:ext cx="430306" cy="22859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3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759757</xdr:colOff>
      <xdr:row>53</xdr:row>
      <xdr:rowOff>42582</xdr:rowOff>
    </xdr:from>
    <xdr:to>
      <xdr:col>7</xdr:col>
      <xdr:colOff>3472</xdr:colOff>
      <xdr:row>53</xdr:row>
      <xdr:rowOff>156882</xdr:rowOff>
    </xdr:to>
    <xdr:pic>
      <xdr:nvPicPr>
        <xdr:cNvPr id="249" name="그림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6077" y="1393384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934568</xdr:colOff>
      <xdr:row>53</xdr:row>
      <xdr:rowOff>60511</xdr:rowOff>
    </xdr:from>
    <xdr:to>
      <xdr:col>5</xdr:col>
      <xdr:colOff>3023</xdr:colOff>
      <xdr:row>53</xdr:row>
      <xdr:rowOff>174811</xdr:rowOff>
    </xdr:to>
    <xdr:pic>
      <xdr:nvPicPr>
        <xdr:cNvPr id="250" name="그림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8368" y="13951771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761997</xdr:colOff>
      <xdr:row>2</xdr:row>
      <xdr:rowOff>22409</xdr:rowOff>
    </xdr:from>
    <xdr:to>
      <xdr:col>8</xdr:col>
      <xdr:colOff>11203</xdr:colOff>
      <xdr:row>4</xdr:row>
      <xdr:rowOff>33616</xdr:rowOff>
    </xdr:to>
    <xdr:pic>
      <xdr:nvPicPr>
        <xdr:cNvPr id="251" name="그림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6850" y="425821"/>
          <a:ext cx="1546412" cy="392207"/>
        </a:xfrm>
        <a:prstGeom prst="rect">
          <a:avLst/>
        </a:prstGeom>
      </xdr:spPr>
    </xdr:pic>
    <xdr:clientData/>
  </xdr:twoCellAnchor>
  <xdr:twoCellAnchor editAs="oneCell">
    <xdr:from>
      <xdr:col>6</xdr:col>
      <xdr:colOff>134468</xdr:colOff>
      <xdr:row>0</xdr:row>
      <xdr:rowOff>168087</xdr:rowOff>
    </xdr:from>
    <xdr:to>
      <xdr:col>7</xdr:col>
      <xdr:colOff>1288675</xdr:colOff>
      <xdr:row>2</xdr:row>
      <xdr:rowOff>100853</xdr:rowOff>
    </xdr:to>
    <xdr:pic>
      <xdr:nvPicPr>
        <xdr:cNvPr id="252" name="그림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69321" y="168087"/>
          <a:ext cx="2162736" cy="336178"/>
        </a:xfrm>
        <a:prstGeom prst="rect">
          <a:avLst/>
        </a:prstGeom>
      </xdr:spPr>
    </xdr:pic>
    <xdr:clientData/>
  </xdr:twoCellAnchor>
  <xdr:twoCellAnchor editAs="oneCell">
    <xdr:from>
      <xdr:col>6</xdr:col>
      <xdr:colOff>649940</xdr:colOff>
      <xdr:row>3</xdr:row>
      <xdr:rowOff>179292</xdr:rowOff>
    </xdr:from>
    <xdr:to>
      <xdr:col>8</xdr:col>
      <xdr:colOff>28924</xdr:colOff>
      <xdr:row>5</xdr:row>
      <xdr:rowOff>117056</xdr:rowOff>
    </xdr:to>
    <xdr:pic>
      <xdr:nvPicPr>
        <xdr:cNvPr id="253" name="그림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84793" y="773204"/>
          <a:ext cx="1676190" cy="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705970</xdr:colOff>
      <xdr:row>41</xdr:row>
      <xdr:rowOff>67235</xdr:rowOff>
    </xdr:from>
    <xdr:to>
      <xdr:col>4</xdr:col>
      <xdr:colOff>3025</xdr:colOff>
      <xdr:row>41</xdr:row>
      <xdr:rowOff>181535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190" y="812919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701488</xdr:colOff>
      <xdr:row>45</xdr:row>
      <xdr:rowOff>73959</xdr:rowOff>
    </xdr:from>
    <xdr:to>
      <xdr:col>4</xdr:col>
      <xdr:colOff>1681</xdr:colOff>
      <xdr:row>45</xdr:row>
      <xdr:rowOff>188259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3708" y="911127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697005</xdr:colOff>
      <xdr:row>53</xdr:row>
      <xdr:rowOff>80682</xdr:rowOff>
    </xdr:from>
    <xdr:to>
      <xdr:col>3</xdr:col>
      <xdr:colOff>839880</xdr:colOff>
      <xdr:row>53</xdr:row>
      <xdr:rowOff>194982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225" y="1106872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723899</xdr:colOff>
      <xdr:row>41</xdr:row>
      <xdr:rowOff>73958</xdr:rowOff>
    </xdr:from>
    <xdr:to>
      <xdr:col>6</xdr:col>
      <xdr:colOff>851534</xdr:colOff>
      <xdr:row>41</xdr:row>
      <xdr:rowOff>188258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419" y="8135918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719417</xdr:colOff>
      <xdr:row>45</xdr:row>
      <xdr:rowOff>80682</xdr:rowOff>
    </xdr:from>
    <xdr:to>
      <xdr:col>7</xdr:col>
      <xdr:colOff>1232</xdr:colOff>
      <xdr:row>45</xdr:row>
      <xdr:rowOff>194982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937" y="9118002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719416</xdr:colOff>
      <xdr:row>49</xdr:row>
      <xdr:rowOff>69476</xdr:rowOff>
    </xdr:from>
    <xdr:to>
      <xdr:col>7</xdr:col>
      <xdr:colOff>1231</xdr:colOff>
      <xdr:row>49</xdr:row>
      <xdr:rowOff>183776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936" y="10082156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714934</xdr:colOff>
      <xdr:row>53</xdr:row>
      <xdr:rowOff>87405</xdr:rowOff>
    </xdr:from>
    <xdr:to>
      <xdr:col>6</xdr:col>
      <xdr:colOff>850189</xdr:colOff>
      <xdr:row>53</xdr:row>
      <xdr:rowOff>201705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6454" y="11075445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943534</xdr:colOff>
      <xdr:row>41</xdr:row>
      <xdr:rowOff>91887</xdr:rowOff>
    </xdr:from>
    <xdr:to>
      <xdr:col>8</xdr:col>
      <xdr:colOff>1017829</xdr:colOff>
      <xdr:row>41</xdr:row>
      <xdr:rowOff>206187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5294" y="8153847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939052</xdr:colOff>
      <xdr:row>45</xdr:row>
      <xdr:rowOff>98611</xdr:rowOff>
    </xdr:from>
    <xdr:to>
      <xdr:col>8</xdr:col>
      <xdr:colOff>1020967</xdr:colOff>
      <xdr:row>45</xdr:row>
      <xdr:rowOff>212911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812" y="9135931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939051</xdr:colOff>
      <xdr:row>49</xdr:row>
      <xdr:rowOff>87405</xdr:rowOff>
    </xdr:from>
    <xdr:to>
      <xdr:col>8</xdr:col>
      <xdr:colOff>1020966</xdr:colOff>
      <xdr:row>49</xdr:row>
      <xdr:rowOff>201705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811" y="10100085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934569</xdr:colOff>
      <xdr:row>53</xdr:row>
      <xdr:rowOff>105334</xdr:rowOff>
    </xdr:from>
    <xdr:to>
      <xdr:col>9</xdr:col>
      <xdr:colOff>3024</xdr:colOff>
      <xdr:row>53</xdr:row>
      <xdr:rowOff>219634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6329" y="11093374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838198</xdr:colOff>
      <xdr:row>41</xdr:row>
      <xdr:rowOff>64993</xdr:rowOff>
    </xdr:from>
    <xdr:to>
      <xdr:col>10</xdr:col>
      <xdr:colOff>981073</xdr:colOff>
      <xdr:row>41</xdr:row>
      <xdr:rowOff>179293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0678" y="812695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833715</xdr:colOff>
      <xdr:row>49</xdr:row>
      <xdr:rowOff>60511</xdr:rowOff>
    </xdr:from>
    <xdr:to>
      <xdr:col>10</xdr:col>
      <xdr:colOff>976590</xdr:colOff>
      <xdr:row>49</xdr:row>
      <xdr:rowOff>174811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6195" y="100731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829233</xdr:colOff>
      <xdr:row>53</xdr:row>
      <xdr:rowOff>78440</xdr:rowOff>
    </xdr:from>
    <xdr:to>
      <xdr:col>10</xdr:col>
      <xdr:colOff>972108</xdr:colOff>
      <xdr:row>53</xdr:row>
      <xdr:rowOff>192740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1713" y="1106648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833715</xdr:colOff>
      <xdr:row>41</xdr:row>
      <xdr:rowOff>60511</xdr:rowOff>
    </xdr:from>
    <xdr:to>
      <xdr:col>13</xdr:col>
      <xdr:colOff>1230</xdr:colOff>
      <xdr:row>41</xdr:row>
      <xdr:rowOff>174811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5015" y="8122471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829233</xdr:colOff>
      <xdr:row>45</xdr:row>
      <xdr:rowOff>67235</xdr:rowOff>
    </xdr:from>
    <xdr:to>
      <xdr:col>12</xdr:col>
      <xdr:colOff>926388</xdr:colOff>
      <xdr:row>45</xdr:row>
      <xdr:rowOff>181535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533" y="9104555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829232</xdr:colOff>
      <xdr:row>49</xdr:row>
      <xdr:rowOff>56029</xdr:rowOff>
    </xdr:from>
    <xdr:to>
      <xdr:col>12</xdr:col>
      <xdr:colOff>926387</xdr:colOff>
      <xdr:row>49</xdr:row>
      <xdr:rowOff>170329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532" y="10068709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835956</xdr:colOff>
      <xdr:row>53</xdr:row>
      <xdr:rowOff>73958</xdr:rowOff>
    </xdr:from>
    <xdr:to>
      <xdr:col>13</xdr:col>
      <xdr:colOff>3471</xdr:colOff>
      <xdr:row>53</xdr:row>
      <xdr:rowOff>188258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7256" y="1106199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818027</xdr:colOff>
      <xdr:row>41</xdr:row>
      <xdr:rowOff>78440</xdr:rowOff>
    </xdr:from>
    <xdr:to>
      <xdr:col>15</xdr:col>
      <xdr:colOff>782</xdr:colOff>
      <xdr:row>41</xdr:row>
      <xdr:rowOff>192740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8607" y="8140400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813545</xdr:colOff>
      <xdr:row>45</xdr:row>
      <xdr:rowOff>85164</xdr:rowOff>
    </xdr:from>
    <xdr:to>
      <xdr:col>14</xdr:col>
      <xdr:colOff>925940</xdr:colOff>
      <xdr:row>45</xdr:row>
      <xdr:rowOff>199464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4125" y="9122484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813544</xdr:colOff>
      <xdr:row>49</xdr:row>
      <xdr:rowOff>73958</xdr:rowOff>
    </xdr:from>
    <xdr:to>
      <xdr:col>14</xdr:col>
      <xdr:colOff>925939</xdr:colOff>
      <xdr:row>49</xdr:row>
      <xdr:rowOff>188258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4124" y="10086638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53</xdr:row>
      <xdr:rowOff>91887</xdr:rowOff>
    </xdr:from>
    <xdr:to>
      <xdr:col>14</xdr:col>
      <xdr:colOff>929077</xdr:colOff>
      <xdr:row>53</xdr:row>
      <xdr:rowOff>206187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9642" y="11079927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869574</xdr:colOff>
      <xdr:row>41</xdr:row>
      <xdr:rowOff>73958</xdr:rowOff>
    </xdr:from>
    <xdr:to>
      <xdr:col>16</xdr:col>
      <xdr:colOff>928629</xdr:colOff>
      <xdr:row>41</xdr:row>
      <xdr:rowOff>188258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9434" y="813591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865091</xdr:colOff>
      <xdr:row>49</xdr:row>
      <xdr:rowOff>69476</xdr:rowOff>
    </xdr:from>
    <xdr:to>
      <xdr:col>17</xdr:col>
      <xdr:colOff>2126</xdr:colOff>
      <xdr:row>49</xdr:row>
      <xdr:rowOff>183776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4951" y="10082156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860609</xdr:colOff>
      <xdr:row>53</xdr:row>
      <xdr:rowOff>87405</xdr:rowOff>
    </xdr:from>
    <xdr:to>
      <xdr:col>16</xdr:col>
      <xdr:colOff>927284</xdr:colOff>
      <xdr:row>53</xdr:row>
      <xdr:rowOff>201705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0469" y="11075445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681317</xdr:colOff>
      <xdr:row>57</xdr:row>
      <xdr:rowOff>64995</xdr:rowOff>
    </xdr:from>
    <xdr:to>
      <xdr:col>3</xdr:col>
      <xdr:colOff>824192</xdr:colOff>
      <xdr:row>57</xdr:row>
      <xdr:rowOff>179295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3537" y="1202839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710452</xdr:colOff>
      <xdr:row>57</xdr:row>
      <xdr:rowOff>71718</xdr:rowOff>
    </xdr:from>
    <xdr:to>
      <xdr:col>7</xdr:col>
      <xdr:colOff>1680</xdr:colOff>
      <xdr:row>57</xdr:row>
      <xdr:rowOff>186018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72" y="120351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874059</xdr:colOff>
      <xdr:row>42</xdr:row>
      <xdr:rowOff>67235</xdr:rowOff>
    </xdr:from>
    <xdr:to>
      <xdr:col>3</xdr:col>
      <xdr:colOff>3474</xdr:colOff>
      <xdr:row>42</xdr:row>
      <xdr:rowOff>181535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679" y="8373035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768724</xdr:colOff>
      <xdr:row>42</xdr:row>
      <xdr:rowOff>62753</xdr:rowOff>
    </xdr:from>
    <xdr:to>
      <xdr:col>4</xdr:col>
      <xdr:colOff>337</xdr:colOff>
      <xdr:row>42</xdr:row>
      <xdr:rowOff>177053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944" y="836855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880782</xdr:colOff>
      <xdr:row>46</xdr:row>
      <xdr:rowOff>73959</xdr:rowOff>
    </xdr:from>
    <xdr:to>
      <xdr:col>3</xdr:col>
      <xdr:colOff>2577</xdr:colOff>
      <xdr:row>46</xdr:row>
      <xdr:rowOff>188259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402" y="9355119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775447</xdr:colOff>
      <xdr:row>46</xdr:row>
      <xdr:rowOff>69477</xdr:rowOff>
    </xdr:from>
    <xdr:to>
      <xdr:col>3</xdr:col>
      <xdr:colOff>842122</xdr:colOff>
      <xdr:row>46</xdr:row>
      <xdr:rowOff>183777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7667" y="9350637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865094</xdr:colOff>
      <xdr:row>54</xdr:row>
      <xdr:rowOff>69477</xdr:rowOff>
    </xdr:from>
    <xdr:to>
      <xdr:col>3</xdr:col>
      <xdr:colOff>2129</xdr:colOff>
      <xdr:row>54</xdr:row>
      <xdr:rowOff>183777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6714" y="11301357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759759</xdr:colOff>
      <xdr:row>54</xdr:row>
      <xdr:rowOff>64995</xdr:rowOff>
    </xdr:from>
    <xdr:to>
      <xdr:col>4</xdr:col>
      <xdr:colOff>3474</xdr:colOff>
      <xdr:row>54</xdr:row>
      <xdr:rowOff>179295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1979" y="1129687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871818</xdr:colOff>
      <xdr:row>58</xdr:row>
      <xdr:rowOff>76200</xdr:rowOff>
    </xdr:from>
    <xdr:to>
      <xdr:col>3</xdr:col>
      <xdr:colOff>1233</xdr:colOff>
      <xdr:row>58</xdr:row>
      <xdr:rowOff>190500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3438" y="12283440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766483</xdr:colOff>
      <xdr:row>58</xdr:row>
      <xdr:rowOff>71718</xdr:rowOff>
    </xdr:from>
    <xdr:to>
      <xdr:col>4</xdr:col>
      <xdr:colOff>2578</xdr:colOff>
      <xdr:row>58</xdr:row>
      <xdr:rowOff>186018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8703" y="12278958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918883</xdr:colOff>
      <xdr:row>42</xdr:row>
      <xdr:rowOff>82923</xdr:rowOff>
    </xdr:from>
    <xdr:to>
      <xdr:col>5</xdr:col>
      <xdr:colOff>2578</xdr:colOff>
      <xdr:row>42</xdr:row>
      <xdr:rowOff>197223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923" y="838872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723903</xdr:colOff>
      <xdr:row>42</xdr:row>
      <xdr:rowOff>78441</xdr:rowOff>
    </xdr:from>
    <xdr:to>
      <xdr:col>6</xdr:col>
      <xdr:colOff>851538</xdr:colOff>
      <xdr:row>42</xdr:row>
      <xdr:rowOff>192741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423" y="8384241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46</xdr:row>
      <xdr:rowOff>78440</xdr:rowOff>
    </xdr:from>
    <xdr:to>
      <xdr:col>5</xdr:col>
      <xdr:colOff>2130</xdr:colOff>
      <xdr:row>46</xdr:row>
      <xdr:rowOff>192740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235" y="9359600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46</xdr:row>
      <xdr:rowOff>73958</xdr:rowOff>
    </xdr:from>
    <xdr:to>
      <xdr:col>6</xdr:col>
      <xdr:colOff>851090</xdr:colOff>
      <xdr:row>46</xdr:row>
      <xdr:rowOff>188258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9735" y="93551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909919</xdr:colOff>
      <xdr:row>54</xdr:row>
      <xdr:rowOff>85163</xdr:rowOff>
    </xdr:from>
    <xdr:to>
      <xdr:col>5</xdr:col>
      <xdr:colOff>1234</xdr:colOff>
      <xdr:row>54</xdr:row>
      <xdr:rowOff>199463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7959" y="11317043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714939</xdr:colOff>
      <xdr:row>54</xdr:row>
      <xdr:rowOff>80681</xdr:rowOff>
    </xdr:from>
    <xdr:to>
      <xdr:col>6</xdr:col>
      <xdr:colOff>850194</xdr:colOff>
      <xdr:row>54</xdr:row>
      <xdr:rowOff>194981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6459" y="11312561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916642</xdr:colOff>
      <xdr:row>58</xdr:row>
      <xdr:rowOff>69475</xdr:rowOff>
    </xdr:from>
    <xdr:to>
      <xdr:col>5</xdr:col>
      <xdr:colOff>337</xdr:colOff>
      <xdr:row>58</xdr:row>
      <xdr:rowOff>183775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4682" y="12276715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721662</xdr:colOff>
      <xdr:row>58</xdr:row>
      <xdr:rowOff>64993</xdr:rowOff>
    </xdr:from>
    <xdr:to>
      <xdr:col>7</xdr:col>
      <xdr:colOff>3477</xdr:colOff>
      <xdr:row>58</xdr:row>
      <xdr:rowOff>179293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3182" y="12272233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844924</xdr:colOff>
      <xdr:row>42</xdr:row>
      <xdr:rowOff>76199</xdr:rowOff>
    </xdr:from>
    <xdr:to>
      <xdr:col>7</xdr:col>
      <xdr:colOff>987799</xdr:colOff>
      <xdr:row>42</xdr:row>
      <xdr:rowOff>190499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9884" y="838199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952503</xdr:colOff>
      <xdr:row>42</xdr:row>
      <xdr:rowOff>71717</xdr:rowOff>
    </xdr:from>
    <xdr:to>
      <xdr:col>8</xdr:col>
      <xdr:colOff>1019178</xdr:colOff>
      <xdr:row>42</xdr:row>
      <xdr:rowOff>186017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4263" y="8377517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829236</xdr:colOff>
      <xdr:row>46</xdr:row>
      <xdr:rowOff>82922</xdr:rowOff>
    </xdr:from>
    <xdr:to>
      <xdr:col>7</xdr:col>
      <xdr:colOff>972111</xdr:colOff>
      <xdr:row>46</xdr:row>
      <xdr:rowOff>197222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4196" y="93640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936815</xdr:colOff>
      <xdr:row>46</xdr:row>
      <xdr:rowOff>78440</xdr:rowOff>
    </xdr:from>
    <xdr:to>
      <xdr:col>8</xdr:col>
      <xdr:colOff>1018730</xdr:colOff>
      <xdr:row>46</xdr:row>
      <xdr:rowOff>192740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8575" y="9359600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50</xdr:row>
      <xdr:rowOff>78440</xdr:rowOff>
    </xdr:from>
    <xdr:to>
      <xdr:col>7</xdr:col>
      <xdr:colOff>978834</xdr:colOff>
      <xdr:row>50</xdr:row>
      <xdr:rowOff>192740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0919" y="1033496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943538</xdr:colOff>
      <xdr:row>50</xdr:row>
      <xdr:rowOff>73958</xdr:rowOff>
    </xdr:from>
    <xdr:to>
      <xdr:col>8</xdr:col>
      <xdr:colOff>1017833</xdr:colOff>
      <xdr:row>50</xdr:row>
      <xdr:rowOff>188258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5298" y="10330478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820270</xdr:colOff>
      <xdr:row>54</xdr:row>
      <xdr:rowOff>73957</xdr:rowOff>
    </xdr:from>
    <xdr:to>
      <xdr:col>7</xdr:col>
      <xdr:colOff>963145</xdr:colOff>
      <xdr:row>54</xdr:row>
      <xdr:rowOff>188257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230" y="1130583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927849</xdr:colOff>
      <xdr:row>54</xdr:row>
      <xdr:rowOff>69475</xdr:rowOff>
    </xdr:from>
    <xdr:to>
      <xdr:col>8</xdr:col>
      <xdr:colOff>1017384</xdr:colOff>
      <xdr:row>54</xdr:row>
      <xdr:rowOff>183775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9609" y="1130135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860611</xdr:colOff>
      <xdr:row>42</xdr:row>
      <xdr:rowOff>69475</xdr:rowOff>
    </xdr:from>
    <xdr:to>
      <xdr:col>9</xdr:col>
      <xdr:colOff>927286</xdr:colOff>
      <xdr:row>42</xdr:row>
      <xdr:rowOff>183775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451" y="8375275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833718</xdr:colOff>
      <xdr:row>42</xdr:row>
      <xdr:rowOff>64993</xdr:rowOff>
    </xdr:from>
    <xdr:to>
      <xdr:col>10</xdr:col>
      <xdr:colOff>976593</xdr:colOff>
      <xdr:row>42</xdr:row>
      <xdr:rowOff>179293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6198" y="83707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867334</xdr:colOff>
      <xdr:row>50</xdr:row>
      <xdr:rowOff>64993</xdr:rowOff>
    </xdr:from>
    <xdr:to>
      <xdr:col>9</xdr:col>
      <xdr:colOff>926389</xdr:colOff>
      <xdr:row>50</xdr:row>
      <xdr:rowOff>179293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0174" y="10321513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840441</xdr:colOff>
      <xdr:row>50</xdr:row>
      <xdr:rowOff>60511</xdr:rowOff>
    </xdr:from>
    <xdr:to>
      <xdr:col>10</xdr:col>
      <xdr:colOff>983316</xdr:colOff>
      <xdr:row>50</xdr:row>
      <xdr:rowOff>174811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921" y="103170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851646</xdr:colOff>
      <xdr:row>54</xdr:row>
      <xdr:rowOff>82923</xdr:rowOff>
    </xdr:from>
    <xdr:to>
      <xdr:col>9</xdr:col>
      <xdr:colOff>925941</xdr:colOff>
      <xdr:row>54</xdr:row>
      <xdr:rowOff>197223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486" y="1131480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824753</xdr:colOff>
      <xdr:row>54</xdr:row>
      <xdr:rowOff>78441</xdr:rowOff>
    </xdr:from>
    <xdr:to>
      <xdr:col>10</xdr:col>
      <xdr:colOff>967628</xdr:colOff>
      <xdr:row>54</xdr:row>
      <xdr:rowOff>192741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7233" y="1131032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813545</xdr:colOff>
      <xdr:row>42</xdr:row>
      <xdr:rowOff>78440</xdr:rowOff>
    </xdr:from>
    <xdr:to>
      <xdr:col>11</xdr:col>
      <xdr:colOff>925940</xdr:colOff>
      <xdr:row>42</xdr:row>
      <xdr:rowOff>192740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5205" y="8384240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831476</xdr:colOff>
      <xdr:row>42</xdr:row>
      <xdr:rowOff>73958</xdr:rowOff>
    </xdr:from>
    <xdr:to>
      <xdr:col>12</xdr:col>
      <xdr:colOff>928631</xdr:colOff>
      <xdr:row>42</xdr:row>
      <xdr:rowOff>188258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2776" y="837975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853887</xdr:colOff>
      <xdr:row>46</xdr:row>
      <xdr:rowOff>85163</xdr:rowOff>
    </xdr:from>
    <xdr:to>
      <xdr:col>11</xdr:col>
      <xdr:colOff>928182</xdr:colOff>
      <xdr:row>46</xdr:row>
      <xdr:rowOff>199463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547" y="936632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826994</xdr:colOff>
      <xdr:row>46</xdr:row>
      <xdr:rowOff>80681</xdr:rowOff>
    </xdr:from>
    <xdr:to>
      <xdr:col>13</xdr:col>
      <xdr:colOff>2129</xdr:colOff>
      <xdr:row>46</xdr:row>
      <xdr:rowOff>194981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8294" y="9361841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860610</xdr:colOff>
      <xdr:row>50</xdr:row>
      <xdr:rowOff>69476</xdr:rowOff>
    </xdr:from>
    <xdr:to>
      <xdr:col>11</xdr:col>
      <xdr:colOff>927285</xdr:colOff>
      <xdr:row>50</xdr:row>
      <xdr:rowOff>183776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270" y="10325996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833717</xdr:colOff>
      <xdr:row>50</xdr:row>
      <xdr:rowOff>64994</xdr:rowOff>
    </xdr:from>
    <xdr:to>
      <xdr:col>13</xdr:col>
      <xdr:colOff>1232</xdr:colOff>
      <xdr:row>50</xdr:row>
      <xdr:rowOff>179294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5017" y="10321514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856127</xdr:colOff>
      <xdr:row>54</xdr:row>
      <xdr:rowOff>76200</xdr:rowOff>
    </xdr:from>
    <xdr:to>
      <xdr:col>12</xdr:col>
      <xdr:colOff>782</xdr:colOff>
      <xdr:row>54</xdr:row>
      <xdr:rowOff>190500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7787" y="11308080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829234</xdr:colOff>
      <xdr:row>54</xdr:row>
      <xdr:rowOff>71718</xdr:rowOff>
    </xdr:from>
    <xdr:to>
      <xdr:col>12</xdr:col>
      <xdr:colOff>926389</xdr:colOff>
      <xdr:row>54</xdr:row>
      <xdr:rowOff>186018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534" y="1130359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862850</xdr:colOff>
      <xdr:row>42</xdr:row>
      <xdr:rowOff>60511</xdr:rowOff>
    </xdr:from>
    <xdr:to>
      <xdr:col>13</xdr:col>
      <xdr:colOff>929525</xdr:colOff>
      <xdr:row>42</xdr:row>
      <xdr:rowOff>174811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3790" y="8366311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835957</xdr:colOff>
      <xdr:row>42</xdr:row>
      <xdr:rowOff>56029</xdr:rowOff>
    </xdr:from>
    <xdr:to>
      <xdr:col>15</xdr:col>
      <xdr:colOff>3472</xdr:colOff>
      <xdr:row>42</xdr:row>
      <xdr:rowOff>170329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537" y="8361829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835955</xdr:colOff>
      <xdr:row>46</xdr:row>
      <xdr:rowOff>78440</xdr:rowOff>
    </xdr:from>
    <xdr:to>
      <xdr:col>14</xdr:col>
      <xdr:colOff>3470</xdr:colOff>
      <xdr:row>46</xdr:row>
      <xdr:rowOff>192740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6895" y="9359600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46</xdr:row>
      <xdr:rowOff>73958</xdr:rowOff>
    </xdr:from>
    <xdr:to>
      <xdr:col>14</xdr:col>
      <xdr:colOff>929077</xdr:colOff>
      <xdr:row>46</xdr:row>
      <xdr:rowOff>188258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9642" y="9355118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831473</xdr:colOff>
      <xdr:row>50</xdr:row>
      <xdr:rowOff>73958</xdr:rowOff>
    </xdr:from>
    <xdr:to>
      <xdr:col>13</xdr:col>
      <xdr:colOff>928628</xdr:colOff>
      <xdr:row>50</xdr:row>
      <xdr:rowOff>188258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2413" y="1033047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804580</xdr:colOff>
      <xdr:row>50</xdr:row>
      <xdr:rowOff>69476</xdr:rowOff>
    </xdr:from>
    <xdr:to>
      <xdr:col>15</xdr:col>
      <xdr:colOff>2575</xdr:colOff>
      <xdr:row>50</xdr:row>
      <xdr:rowOff>183776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5160" y="10325996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826991</xdr:colOff>
      <xdr:row>54</xdr:row>
      <xdr:rowOff>69476</xdr:rowOff>
    </xdr:from>
    <xdr:to>
      <xdr:col>14</xdr:col>
      <xdr:colOff>2126</xdr:colOff>
      <xdr:row>54</xdr:row>
      <xdr:rowOff>183776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7931" y="11301356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800098</xdr:colOff>
      <xdr:row>54</xdr:row>
      <xdr:rowOff>64994</xdr:rowOff>
    </xdr:from>
    <xdr:to>
      <xdr:col>14</xdr:col>
      <xdr:colOff>927733</xdr:colOff>
      <xdr:row>54</xdr:row>
      <xdr:rowOff>179294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0678" y="11296874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900950</xdr:colOff>
      <xdr:row>42</xdr:row>
      <xdr:rowOff>76200</xdr:rowOff>
    </xdr:from>
    <xdr:to>
      <xdr:col>15</xdr:col>
      <xdr:colOff>929525</xdr:colOff>
      <xdr:row>42</xdr:row>
      <xdr:rowOff>190500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1170" y="8382000"/>
          <a:ext cx="285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874057</xdr:colOff>
      <xdr:row>42</xdr:row>
      <xdr:rowOff>71718</xdr:rowOff>
    </xdr:from>
    <xdr:to>
      <xdr:col>17</xdr:col>
      <xdr:colOff>3472</xdr:colOff>
      <xdr:row>42</xdr:row>
      <xdr:rowOff>186018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3917" y="837751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886943</xdr:colOff>
      <xdr:row>46</xdr:row>
      <xdr:rowOff>60511</xdr:rowOff>
    </xdr:from>
    <xdr:to>
      <xdr:col>16</xdr:col>
      <xdr:colOff>1118</xdr:colOff>
      <xdr:row>46</xdr:row>
      <xdr:rowOff>174811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7163" y="9341671"/>
          <a:ext cx="438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847163</xdr:colOff>
      <xdr:row>46</xdr:row>
      <xdr:rowOff>56029</xdr:rowOff>
    </xdr:from>
    <xdr:to>
      <xdr:col>16</xdr:col>
      <xdr:colOff>929078</xdr:colOff>
      <xdr:row>46</xdr:row>
      <xdr:rowOff>170329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7023" y="9337189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882460</xdr:colOff>
      <xdr:row>50</xdr:row>
      <xdr:rowOff>78441</xdr:rowOff>
    </xdr:from>
    <xdr:to>
      <xdr:col>15</xdr:col>
      <xdr:colOff>926275</xdr:colOff>
      <xdr:row>50</xdr:row>
      <xdr:rowOff>192741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2680" y="10334961"/>
          <a:ext cx="438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865092</xdr:colOff>
      <xdr:row>50</xdr:row>
      <xdr:rowOff>73959</xdr:rowOff>
    </xdr:from>
    <xdr:to>
      <xdr:col>17</xdr:col>
      <xdr:colOff>2127</xdr:colOff>
      <xdr:row>50</xdr:row>
      <xdr:rowOff>188259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4952" y="1033047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866772</xdr:colOff>
      <xdr:row>54</xdr:row>
      <xdr:rowOff>73959</xdr:rowOff>
    </xdr:from>
    <xdr:to>
      <xdr:col>16</xdr:col>
      <xdr:colOff>3807</xdr:colOff>
      <xdr:row>54</xdr:row>
      <xdr:rowOff>188259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6992" y="1130583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849404</xdr:colOff>
      <xdr:row>54</xdr:row>
      <xdr:rowOff>69477</xdr:rowOff>
    </xdr:from>
    <xdr:to>
      <xdr:col>17</xdr:col>
      <xdr:colOff>1679</xdr:colOff>
      <xdr:row>54</xdr:row>
      <xdr:rowOff>183777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9264" y="11301357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750794</xdr:colOff>
      <xdr:row>71</xdr:row>
      <xdr:rowOff>67235</xdr:rowOff>
    </xdr:from>
    <xdr:to>
      <xdr:col>4</xdr:col>
      <xdr:colOff>2129</xdr:colOff>
      <xdr:row>71</xdr:row>
      <xdr:rowOff>181535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3014" y="15368195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757518</xdr:colOff>
      <xdr:row>77</xdr:row>
      <xdr:rowOff>73959</xdr:rowOff>
    </xdr:from>
    <xdr:to>
      <xdr:col>4</xdr:col>
      <xdr:colOff>1233</xdr:colOff>
      <xdr:row>77</xdr:row>
      <xdr:rowOff>188259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738" y="16837959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697005</xdr:colOff>
      <xdr:row>89</xdr:row>
      <xdr:rowOff>80682</xdr:rowOff>
    </xdr:from>
    <xdr:to>
      <xdr:col>3</xdr:col>
      <xdr:colOff>839880</xdr:colOff>
      <xdr:row>89</xdr:row>
      <xdr:rowOff>194982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225" y="197707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723899</xdr:colOff>
      <xdr:row>71</xdr:row>
      <xdr:rowOff>73958</xdr:rowOff>
    </xdr:from>
    <xdr:to>
      <xdr:col>6</xdr:col>
      <xdr:colOff>851534</xdr:colOff>
      <xdr:row>71</xdr:row>
      <xdr:rowOff>188258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419" y="15374918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719417</xdr:colOff>
      <xdr:row>77</xdr:row>
      <xdr:rowOff>80682</xdr:rowOff>
    </xdr:from>
    <xdr:to>
      <xdr:col>7</xdr:col>
      <xdr:colOff>1232</xdr:colOff>
      <xdr:row>77</xdr:row>
      <xdr:rowOff>194982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937" y="16844682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719416</xdr:colOff>
      <xdr:row>83</xdr:row>
      <xdr:rowOff>69476</xdr:rowOff>
    </xdr:from>
    <xdr:to>
      <xdr:col>7</xdr:col>
      <xdr:colOff>1231</xdr:colOff>
      <xdr:row>83</xdr:row>
      <xdr:rowOff>183776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936" y="18296516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714934</xdr:colOff>
      <xdr:row>89</xdr:row>
      <xdr:rowOff>87405</xdr:rowOff>
    </xdr:from>
    <xdr:to>
      <xdr:col>6</xdr:col>
      <xdr:colOff>850189</xdr:colOff>
      <xdr:row>89</xdr:row>
      <xdr:rowOff>201705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6454" y="19777485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943534</xdr:colOff>
      <xdr:row>71</xdr:row>
      <xdr:rowOff>91887</xdr:rowOff>
    </xdr:from>
    <xdr:to>
      <xdr:col>8</xdr:col>
      <xdr:colOff>1017829</xdr:colOff>
      <xdr:row>71</xdr:row>
      <xdr:rowOff>206187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5294" y="15392847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939052</xdr:colOff>
      <xdr:row>77</xdr:row>
      <xdr:rowOff>98611</xdr:rowOff>
    </xdr:from>
    <xdr:to>
      <xdr:col>8</xdr:col>
      <xdr:colOff>1020967</xdr:colOff>
      <xdr:row>77</xdr:row>
      <xdr:rowOff>212911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812" y="16862611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939051</xdr:colOff>
      <xdr:row>83</xdr:row>
      <xdr:rowOff>87405</xdr:rowOff>
    </xdr:from>
    <xdr:to>
      <xdr:col>8</xdr:col>
      <xdr:colOff>1020966</xdr:colOff>
      <xdr:row>83</xdr:row>
      <xdr:rowOff>201705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811" y="18314445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934569</xdr:colOff>
      <xdr:row>89</xdr:row>
      <xdr:rowOff>105334</xdr:rowOff>
    </xdr:from>
    <xdr:to>
      <xdr:col>9</xdr:col>
      <xdr:colOff>3024</xdr:colOff>
      <xdr:row>89</xdr:row>
      <xdr:rowOff>219634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6329" y="19795414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838198</xdr:colOff>
      <xdr:row>71</xdr:row>
      <xdr:rowOff>64993</xdr:rowOff>
    </xdr:from>
    <xdr:to>
      <xdr:col>10</xdr:col>
      <xdr:colOff>981073</xdr:colOff>
      <xdr:row>71</xdr:row>
      <xdr:rowOff>179293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0678" y="1536595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844921</xdr:colOff>
      <xdr:row>83</xdr:row>
      <xdr:rowOff>60511</xdr:rowOff>
    </xdr:from>
    <xdr:to>
      <xdr:col>10</xdr:col>
      <xdr:colOff>987796</xdr:colOff>
      <xdr:row>83</xdr:row>
      <xdr:rowOff>174811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401" y="1828755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829233</xdr:colOff>
      <xdr:row>89</xdr:row>
      <xdr:rowOff>78440</xdr:rowOff>
    </xdr:from>
    <xdr:to>
      <xdr:col>10</xdr:col>
      <xdr:colOff>972108</xdr:colOff>
      <xdr:row>89</xdr:row>
      <xdr:rowOff>192740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1713" y="1976852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833715</xdr:colOff>
      <xdr:row>71</xdr:row>
      <xdr:rowOff>60511</xdr:rowOff>
    </xdr:from>
    <xdr:to>
      <xdr:col>13</xdr:col>
      <xdr:colOff>1230</xdr:colOff>
      <xdr:row>71</xdr:row>
      <xdr:rowOff>174811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5015" y="15361471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829233</xdr:colOff>
      <xdr:row>77</xdr:row>
      <xdr:rowOff>67235</xdr:rowOff>
    </xdr:from>
    <xdr:to>
      <xdr:col>12</xdr:col>
      <xdr:colOff>926388</xdr:colOff>
      <xdr:row>77</xdr:row>
      <xdr:rowOff>181535</xdr:rowOff>
    </xdr:to>
    <xdr:pic>
      <xdr:nvPicPr>
        <xdr:cNvPr id="98" name="그림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533" y="16831235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829232</xdr:colOff>
      <xdr:row>83</xdr:row>
      <xdr:rowOff>56029</xdr:rowOff>
    </xdr:from>
    <xdr:to>
      <xdr:col>12</xdr:col>
      <xdr:colOff>926387</xdr:colOff>
      <xdr:row>83</xdr:row>
      <xdr:rowOff>170329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532" y="18283069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835956</xdr:colOff>
      <xdr:row>89</xdr:row>
      <xdr:rowOff>73958</xdr:rowOff>
    </xdr:from>
    <xdr:to>
      <xdr:col>13</xdr:col>
      <xdr:colOff>3471</xdr:colOff>
      <xdr:row>89</xdr:row>
      <xdr:rowOff>188258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7256" y="1976403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818027</xdr:colOff>
      <xdr:row>71</xdr:row>
      <xdr:rowOff>78440</xdr:rowOff>
    </xdr:from>
    <xdr:to>
      <xdr:col>15</xdr:col>
      <xdr:colOff>782</xdr:colOff>
      <xdr:row>71</xdr:row>
      <xdr:rowOff>192740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8607" y="15379400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813545</xdr:colOff>
      <xdr:row>77</xdr:row>
      <xdr:rowOff>85164</xdr:rowOff>
    </xdr:from>
    <xdr:to>
      <xdr:col>14</xdr:col>
      <xdr:colOff>925940</xdr:colOff>
      <xdr:row>77</xdr:row>
      <xdr:rowOff>199464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4125" y="16849164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813544</xdr:colOff>
      <xdr:row>83</xdr:row>
      <xdr:rowOff>73958</xdr:rowOff>
    </xdr:from>
    <xdr:to>
      <xdr:col>14</xdr:col>
      <xdr:colOff>925939</xdr:colOff>
      <xdr:row>83</xdr:row>
      <xdr:rowOff>188258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4124" y="18300998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89</xdr:row>
      <xdr:rowOff>91887</xdr:rowOff>
    </xdr:from>
    <xdr:to>
      <xdr:col>14</xdr:col>
      <xdr:colOff>929077</xdr:colOff>
      <xdr:row>89</xdr:row>
      <xdr:rowOff>206187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9642" y="19781967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869574</xdr:colOff>
      <xdr:row>71</xdr:row>
      <xdr:rowOff>73958</xdr:rowOff>
    </xdr:from>
    <xdr:to>
      <xdr:col>16</xdr:col>
      <xdr:colOff>928629</xdr:colOff>
      <xdr:row>71</xdr:row>
      <xdr:rowOff>188258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9434" y="1537491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865091</xdr:colOff>
      <xdr:row>83</xdr:row>
      <xdr:rowOff>69476</xdr:rowOff>
    </xdr:from>
    <xdr:to>
      <xdr:col>17</xdr:col>
      <xdr:colOff>2126</xdr:colOff>
      <xdr:row>83</xdr:row>
      <xdr:rowOff>183776</xdr:rowOff>
    </xdr:to>
    <xdr:pic>
      <xdr:nvPicPr>
        <xdr:cNvPr id="106" name="그림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4951" y="18296516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860609</xdr:colOff>
      <xdr:row>89</xdr:row>
      <xdr:rowOff>87405</xdr:rowOff>
    </xdr:from>
    <xdr:to>
      <xdr:col>16</xdr:col>
      <xdr:colOff>927284</xdr:colOff>
      <xdr:row>89</xdr:row>
      <xdr:rowOff>201705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0469" y="19777485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748553</xdr:colOff>
      <xdr:row>95</xdr:row>
      <xdr:rowOff>64995</xdr:rowOff>
    </xdr:from>
    <xdr:to>
      <xdr:col>4</xdr:col>
      <xdr:colOff>3026</xdr:colOff>
      <xdr:row>95</xdr:row>
      <xdr:rowOff>179295</xdr:rowOff>
    </xdr:to>
    <xdr:pic>
      <xdr:nvPicPr>
        <xdr:cNvPr id="108" name="그림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773" y="21218115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721658</xdr:colOff>
      <xdr:row>95</xdr:row>
      <xdr:rowOff>71718</xdr:rowOff>
    </xdr:from>
    <xdr:to>
      <xdr:col>7</xdr:col>
      <xdr:colOff>3473</xdr:colOff>
      <xdr:row>95</xdr:row>
      <xdr:rowOff>186018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3178" y="21224838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874059</xdr:colOff>
      <xdr:row>72</xdr:row>
      <xdr:rowOff>67235</xdr:rowOff>
    </xdr:from>
    <xdr:to>
      <xdr:col>3</xdr:col>
      <xdr:colOff>3474</xdr:colOff>
      <xdr:row>72</xdr:row>
      <xdr:rowOff>181535</xdr:rowOff>
    </xdr:to>
    <xdr:pic>
      <xdr:nvPicPr>
        <xdr:cNvPr id="110" name="그림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679" y="15612035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757518</xdr:colOff>
      <xdr:row>72</xdr:row>
      <xdr:rowOff>62753</xdr:rowOff>
    </xdr:from>
    <xdr:to>
      <xdr:col>4</xdr:col>
      <xdr:colOff>1233</xdr:colOff>
      <xdr:row>72</xdr:row>
      <xdr:rowOff>177053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738" y="15607553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880782</xdr:colOff>
      <xdr:row>78</xdr:row>
      <xdr:rowOff>73959</xdr:rowOff>
    </xdr:from>
    <xdr:to>
      <xdr:col>3</xdr:col>
      <xdr:colOff>2577</xdr:colOff>
      <xdr:row>78</xdr:row>
      <xdr:rowOff>188259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402" y="17081799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764241</xdr:colOff>
      <xdr:row>78</xdr:row>
      <xdr:rowOff>69477</xdr:rowOff>
    </xdr:from>
    <xdr:to>
      <xdr:col>4</xdr:col>
      <xdr:colOff>336</xdr:colOff>
      <xdr:row>78</xdr:row>
      <xdr:rowOff>183777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461" y="17077317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865094</xdr:colOff>
      <xdr:row>90</xdr:row>
      <xdr:rowOff>69477</xdr:rowOff>
    </xdr:from>
    <xdr:to>
      <xdr:col>3</xdr:col>
      <xdr:colOff>2129</xdr:colOff>
      <xdr:row>90</xdr:row>
      <xdr:rowOff>183777</xdr:rowOff>
    </xdr:to>
    <xdr:pic>
      <xdr:nvPicPr>
        <xdr:cNvPr id="114" name="그림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6714" y="20003397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759759</xdr:colOff>
      <xdr:row>90</xdr:row>
      <xdr:rowOff>64995</xdr:rowOff>
    </xdr:from>
    <xdr:to>
      <xdr:col>4</xdr:col>
      <xdr:colOff>3474</xdr:colOff>
      <xdr:row>90</xdr:row>
      <xdr:rowOff>179295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1979" y="1999891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871818</xdr:colOff>
      <xdr:row>96</xdr:row>
      <xdr:rowOff>76200</xdr:rowOff>
    </xdr:from>
    <xdr:to>
      <xdr:col>3</xdr:col>
      <xdr:colOff>1233</xdr:colOff>
      <xdr:row>96</xdr:row>
      <xdr:rowOff>190500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3438" y="21473160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766483</xdr:colOff>
      <xdr:row>96</xdr:row>
      <xdr:rowOff>71718</xdr:rowOff>
    </xdr:from>
    <xdr:to>
      <xdr:col>4</xdr:col>
      <xdr:colOff>2578</xdr:colOff>
      <xdr:row>96</xdr:row>
      <xdr:rowOff>186018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8703" y="21468678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918883</xdr:colOff>
      <xdr:row>72</xdr:row>
      <xdr:rowOff>82923</xdr:rowOff>
    </xdr:from>
    <xdr:to>
      <xdr:col>5</xdr:col>
      <xdr:colOff>2578</xdr:colOff>
      <xdr:row>72</xdr:row>
      <xdr:rowOff>197223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923" y="1562772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723903</xdr:colOff>
      <xdr:row>72</xdr:row>
      <xdr:rowOff>78441</xdr:rowOff>
    </xdr:from>
    <xdr:to>
      <xdr:col>6</xdr:col>
      <xdr:colOff>851538</xdr:colOff>
      <xdr:row>72</xdr:row>
      <xdr:rowOff>192741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423" y="15623241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78</xdr:row>
      <xdr:rowOff>78440</xdr:rowOff>
    </xdr:from>
    <xdr:to>
      <xdr:col>5</xdr:col>
      <xdr:colOff>2130</xdr:colOff>
      <xdr:row>78</xdr:row>
      <xdr:rowOff>192740</xdr:rowOff>
    </xdr:to>
    <xdr:pic>
      <xdr:nvPicPr>
        <xdr:cNvPr id="120" name="그림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235" y="17086280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78</xdr:row>
      <xdr:rowOff>73958</xdr:rowOff>
    </xdr:from>
    <xdr:to>
      <xdr:col>6</xdr:col>
      <xdr:colOff>851090</xdr:colOff>
      <xdr:row>78</xdr:row>
      <xdr:rowOff>188258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9735" y="1708179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909919</xdr:colOff>
      <xdr:row>90</xdr:row>
      <xdr:rowOff>73957</xdr:rowOff>
    </xdr:from>
    <xdr:to>
      <xdr:col>5</xdr:col>
      <xdr:colOff>1234</xdr:colOff>
      <xdr:row>90</xdr:row>
      <xdr:rowOff>188257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7959" y="20007877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714939</xdr:colOff>
      <xdr:row>90</xdr:row>
      <xdr:rowOff>80681</xdr:rowOff>
    </xdr:from>
    <xdr:to>
      <xdr:col>6</xdr:col>
      <xdr:colOff>850194</xdr:colOff>
      <xdr:row>90</xdr:row>
      <xdr:rowOff>194981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6459" y="20014601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916642</xdr:colOff>
      <xdr:row>96</xdr:row>
      <xdr:rowOff>69475</xdr:rowOff>
    </xdr:from>
    <xdr:to>
      <xdr:col>5</xdr:col>
      <xdr:colOff>337</xdr:colOff>
      <xdr:row>96</xdr:row>
      <xdr:rowOff>183775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4682" y="21466435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721662</xdr:colOff>
      <xdr:row>96</xdr:row>
      <xdr:rowOff>64993</xdr:rowOff>
    </xdr:from>
    <xdr:to>
      <xdr:col>7</xdr:col>
      <xdr:colOff>3477</xdr:colOff>
      <xdr:row>96</xdr:row>
      <xdr:rowOff>179293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3182" y="21461953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844924</xdr:colOff>
      <xdr:row>72</xdr:row>
      <xdr:rowOff>76199</xdr:rowOff>
    </xdr:from>
    <xdr:to>
      <xdr:col>7</xdr:col>
      <xdr:colOff>987799</xdr:colOff>
      <xdr:row>72</xdr:row>
      <xdr:rowOff>190499</xdr:rowOff>
    </xdr:to>
    <xdr:pic>
      <xdr:nvPicPr>
        <xdr:cNvPr id="126" name="그림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9884" y="1562099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952503</xdr:colOff>
      <xdr:row>72</xdr:row>
      <xdr:rowOff>71717</xdr:rowOff>
    </xdr:from>
    <xdr:to>
      <xdr:col>8</xdr:col>
      <xdr:colOff>1019178</xdr:colOff>
      <xdr:row>72</xdr:row>
      <xdr:rowOff>186017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4263" y="15616517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829236</xdr:colOff>
      <xdr:row>78</xdr:row>
      <xdr:rowOff>82922</xdr:rowOff>
    </xdr:from>
    <xdr:to>
      <xdr:col>7</xdr:col>
      <xdr:colOff>972111</xdr:colOff>
      <xdr:row>78</xdr:row>
      <xdr:rowOff>197222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4196" y="170907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936815</xdr:colOff>
      <xdr:row>78</xdr:row>
      <xdr:rowOff>78440</xdr:rowOff>
    </xdr:from>
    <xdr:to>
      <xdr:col>8</xdr:col>
      <xdr:colOff>1018730</xdr:colOff>
      <xdr:row>78</xdr:row>
      <xdr:rowOff>192740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8575" y="17086280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84</xdr:row>
      <xdr:rowOff>78440</xdr:rowOff>
    </xdr:from>
    <xdr:to>
      <xdr:col>7</xdr:col>
      <xdr:colOff>978834</xdr:colOff>
      <xdr:row>84</xdr:row>
      <xdr:rowOff>192740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0919" y="1854932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943538</xdr:colOff>
      <xdr:row>84</xdr:row>
      <xdr:rowOff>73958</xdr:rowOff>
    </xdr:from>
    <xdr:to>
      <xdr:col>8</xdr:col>
      <xdr:colOff>1017833</xdr:colOff>
      <xdr:row>84</xdr:row>
      <xdr:rowOff>188258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5298" y="18544838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820270</xdr:colOff>
      <xdr:row>90</xdr:row>
      <xdr:rowOff>73957</xdr:rowOff>
    </xdr:from>
    <xdr:to>
      <xdr:col>7</xdr:col>
      <xdr:colOff>963145</xdr:colOff>
      <xdr:row>90</xdr:row>
      <xdr:rowOff>188257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230" y="2000787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927849</xdr:colOff>
      <xdr:row>90</xdr:row>
      <xdr:rowOff>69475</xdr:rowOff>
    </xdr:from>
    <xdr:to>
      <xdr:col>8</xdr:col>
      <xdr:colOff>1017384</xdr:colOff>
      <xdr:row>90</xdr:row>
      <xdr:rowOff>183775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9609" y="2000339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860611</xdr:colOff>
      <xdr:row>72</xdr:row>
      <xdr:rowOff>69475</xdr:rowOff>
    </xdr:from>
    <xdr:to>
      <xdr:col>9</xdr:col>
      <xdr:colOff>927286</xdr:colOff>
      <xdr:row>72</xdr:row>
      <xdr:rowOff>183775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451" y="15614275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844924</xdr:colOff>
      <xdr:row>72</xdr:row>
      <xdr:rowOff>64993</xdr:rowOff>
    </xdr:from>
    <xdr:to>
      <xdr:col>10</xdr:col>
      <xdr:colOff>987799</xdr:colOff>
      <xdr:row>72</xdr:row>
      <xdr:rowOff>179293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404" y="156097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867334</xdr:colOff>
      <xdr:row>84</xdr:row>
      <xdr:rowOff>64993</xdr:rowOff>
    </xdr:from>
    <xdr:to>
      <xdr:col>9</xdr:col>
      <xdr:colOff>926389</xdr:colOff>
      <xdr:row>84</xdr:row>
      <xdr:rowOff>179293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0174" y="18535873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840441</xdr:colOff>
      <xdr:row>84</xdr:row>
      <xdr:rowOff>60511</xdr:rowOff>
    </xdr:from>
    <xdr:to>
      <xdr:col>10</xdr:col>
      <xdr:colOff>983316</xdr:colOff>
      <xdr:row>84</xdr:row>
      <xdr:rowOff>174811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921" y="185313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851646</xdr:colOff>
      <xdr:row>90</xdr:row>
      <xdr:rowOff>82923</xdr:rowOff>
    </xdr:from>
    <xdr:to>
      <xdr:col>9</xdr:col>
      <xdr:colOff>925941</xdr:colOff>
      <xdr:row>90</xdr:row>
      <xdr:rowOff>197223</xdr:rowOff>
    </xdr:to>
    <xdr:pic>
      <xdr:nvPicPr>
        <xdr:cNvPr id="138" name="그림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486" y="2001684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824753</xdr:colOff>
      <xdr:row>90</xdr:row>
      <xdr:rowOff>78441</xdr:rowOff>
    </xdr:from>
    <xdr:to>
      <xdr:col>10</xdr:col>
      <xdr:colOff>967628</xdr:colOff>
      <xdr:row>90</xdr:row>
      <xdr:rowOff>192741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7233" y="200123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858369</xdr:colOff>
      <xdr:row>72</xdr:row>
      <xdr:rowOff>78440</xdr:rowOff>
    </xdr:from>
    <xdr:to>
      <xdr:col>12</xdr:col>
      <xdr:colOff>3024</xdr:colOff>
      <xdr:row>72</xdr:row>
      <xdr:rowOff>192740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0029" y="15623240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831476</xdr:colOff>
      <xdr:row>72</xdr:row>
      <xdr:rowOff>73958</xdr:rowOff>
    </xdr:from>
    <xdr:to>
      <xdr:col>12</xdr:col>
      <xdr:colOff>928631</xdr:colOff>
      <xdr:row>72</xdr:row>
      <xdr:rowOff>188258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2776" y="1561875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853887</xdr:colOff>
      <xdr:row>78</xdr:row>
      <xdr:rowOff>85163</xdr:rowOff>
    </xdr:from>
    <xdr:to>
      <xdr:col>11</xdr:col>
      <xdr:colOff>928182</xdr:colOff>
      <xdr:row>78</xdr:row>
      <xdr:rowOff>199463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547" y="1709300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826994</xdr:colOff>
      <xdr:row>78</xdr:row>
      <xdr:rowOff>80681</xdr:rowOff>
    </xdr:from>
    <xdr:to>
      <xdr:col>13</xdr:col>
      <xdr:colOff>2129</xdr:colOff>
      <xdr:row>78</xdr:row>
      <xdr:rowOff>194981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8294" y="17088521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860610</xdr:colOff>
      <xdr:row>84</xdr:row>
      <xdr:rowOff>69476</xdr:rowOff>
    </xdr:from>
    <xdr:to>
      <xdr:col>11</xdr:col>
      <xdr:colOff>927285</xdr:colOff>
      <xdr:row>84</xdr:row>
      <xdr:rowOff>183776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270" y="18540356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833717</xdr:colOff>
      <xdr:row>84</xdr:row>
      <xdr:rowOff>64994</xdr:rowOff>
    </xdr:from>
    <xdr:to>
      <xdr:col>13</xdr:col>
      <xdr:colOff>1232</xdr:colOff>
      <xdr:row>84</xdr:row>
      <xdr:rowOff>179294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5017" y="18535874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856127</xdr:colOff>
      <xdr:row>90</xdr:row>
      <xdr:rowOff>76200</xdr:rowOff>
    </xdr:from>
    <xdr:to>
      <xdr:col>12</xdr:col>
      <xdr:colOff>782</xdr:colOff>
      <xdr:row>90</xdr:row>
      <xdr:rowOff>190500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7787" y="20010120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829234</xdr:colOff>
      <xdr:row>90</xdr:row>
      <xdr:rowOff>71718</xdr:rowOff>
    </xdr:from>
    <xdr:to>
      <xdr:col>12</xdr:col>
      <xdr:colOff>926389</xdr:colOff>
      <xdr:row>90</xdr:row>
      <xdr:rowOff>186018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534" y="2000563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862850</xdr:colOff>
      <xdr:row>72</xdr:row>
      <xdr:rowOff>60511</xdr:rowOff>
    </xdr:from>
    <xdr:to>
      <xdr:col>13</xdr:col>
      <xdr:colOff>929525</xdr:colOff>
      <xdr:row>72</xdr:row>
      <xdr:rowOff>174811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3790" y="15605311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835957</xdr:colOff>
      <xdr:row>72</xdr:row>
      <xdr:rowOff>56029</xdr:rowOff>
    </xdr:from>
    <xdr:to>
      <xdr:col>15</xdr:col>
      <xdr:colOff>3472</xdr:colOff>
      <xdr:row>72</xdr:row>
      <xdr:rowOff>170329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537" y="15600829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835955</xdr:colOff>
      <xdr:row>78</xdr:row>
      <xdr:rowOff>78440</xdr:rowOff>
    </xdr:from>
    <xdr:to>
      <xdr:col>14</xdr:col>
      <xdr:colOff>3470</xdr:colOff>
      <xdr:row>78</xdr:row>
      <xdr:rowOff>192740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6895" y="17086280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78</xdr:row>
      <xdr:rowOff>73958</xdr:rowOff>
    </xdr:from>
    <xdr:to>
      <xdr:col>14</xdr:col>
      <xdr:colOff>929077</xdr:colOff>
      <xdr:row>78</xdr:row>
      <xdr:rowOff>188258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9642" y="17081798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831473</xdr:colOff>
      <xdr:row>84</xdr:row>
      <xdr:rowOff>73958</xdr:rowOff>
    </xdr:from>
    <xdr:to>
      <xdr:col>13</xdr:col>
      <xdr:colOff>928628</xdr:colOff>
      <xdr:row>84</xdr:row>
      <xdr:rowOff>188258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2413" y="1854483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804580</xdr:colOff>
      <xdr:row>84</xdr:row>
      <xdr:rowOff>69476</xdr:rowOff>
    </xdr:from>
    <xdr:to>
      <xdr:col>15</xdr:col>
      <xdr:colOff>2575</xdr:colOff>
      <xdr:row>84</xdr:row>
      <xdr:rowOff>183776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5160" y="18540356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826991</xdr:colOff>
      <xdr:row>90</xdr:row>
      <xdr:rowOff>69476</xdr:rowOff>
    </xdr:from>
    <xdr:to>
      <xdr:col>14</xdr:col>
      <xdr:colOff>2126</xdr:colOff>
      <xdr:row>90</xdr:row>
      <xdr:rowOff>183776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7931" y="20003396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800098</xdr:colOff>
      <xdr:row>90</xdr:row>
      <xdr:rowOff>64994</xdr:rowOff>
    </xdr:from>
    <xdr:to>
      <xdr:col>14</xdr:col>
      <xdr:colOff>927733</xdr:colOff>
      <xdr:row>90</xdr:row>
      <xdr:rowOff>179294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0678" y="19998914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856126</xdr:colOff>
      <xdr:row>72</xdr:row>
      <xdr:rowOff>76200</xdr:rowOff>
    </xdr:from>
    <xdr:to>
      <xdr:col>16</xdr:col>
      <xdr:colOff>781</xdr:colOff>
      <xdr:row>72</xdr:row>
      <xdr:rowOff>190500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6346" y="15621000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874057</xdr:colOff>
      <xdr:row>72</xdr:row>
      <xdr:rowOff>71718</xdr:rowOff>
    </xdr:from>
    <xdr:to>
      <xdr:col>17</xdr:col>
      <xdr:colOff>3472</xdr:colOff>
      <xdr:row>72</xdr:row>
      <xdr:rowOff>186018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3917" y="1561651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886943</xdr:colOff>
      <xdr:row>78</xdr:row>
      <xdr:rowOff>60511</xdr:rowOff>
    </xdr:from>
    <xdr:to>
      <xdr:col>16</xdr:col>
      <xdr:colOff>1118</xdr:colOff>
      <xdr:row>78</xdr:row>
      <xdr:rowOff>174811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7163" y="17068351"/>
          <a:ext cx="438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869575</xdr:colOff>
      <xdr:row>78</xdr:row>
      <xdr:rowOff>56029</xdr:rowOff>
    </xdr:from>
    <xdr:to>
      <xdr:col>16</xdr:col>
      <xdr:colOff>928630</xdr:colOff>
      <xdr:row>78</xdr:row>
      <xdr:rowOff>170329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9435" y="17063869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882460</xdr:colOff>
      <xdr:row>84</xdr:row>
      <xdr:rowOff>78441</xdr:rowOff>
    </xdr:from>
    <xdr:to>
      <xdr:col>15</xdr:col>
      <xdr:colOff>926275</xdr:colOff>
      <xdr:row>84</xdr:row>
      <xdr:rowOff>192741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2680" y="18549321"/>
          <a:ext cx="438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865092</xdr:colOff>
      <xdr:row>84</xdr:row>
      <xdr:rowOff>73959</xdr:rowOff>
    </xdr:from>
    <xdr:to>
      <xdr:col>17</xdr:col>
      <xdr:colOff>2127</xdr:colOff>
      <xdr:row>84</xdr:row>
      <xdr:rowOff>188259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4952" y="1854483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866772</xdr:colOff>
      <xdr:row>90</xdr:row>
      <xdr:rowOff>73959</xdr:rowOff>
    </xdr:from>
    <xdr:to>
      <xdr:col>16</xdr:col>
      <xdr:colOff>3807</xdr:colOff>
      <xdr:row>90</xdr:row>
      <xdr:rowOff>188259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6992" y="2000787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849404</xdr:colOff>
      <xdr:row>90</xdr:row>
      <xdr:rowOff>69477</xdr:rowOff>
    </xdr:from>
    <xdr:to>
      <xdr:col>17</xdr:col>
      <xdr:colOff>1679</xdr:colOff>
      <xdr:row>90</xdr:row>
      <xdr:rowOff>183777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9264" y="20003397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851647</xdr:colOff>
      <xdr:row>74</xdr:row>
      <xdr:rowOff>67233</xdr:rowOff>
    </xdr:from>
    <xdr:to>
      <xdr:col>2</xdr:col>
      <xdr:colOff>986902</xdr:colOff>
      <xdr:row>74</xdr:row>
      <xdr:rowOff>181533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267" y="16099713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746312</xdr:colOff>
      <xdr:row>74</xdr:row>
      <xdr:rowOff>62751</xdr:rowOff>
    </xdr:from>
    <xdr:to>
      <xdr:col>4</xdr:col>
      <xdr:colOff>785</xdr:colOff>
      <xdr:row>74</xdr:row>
      <xdr:rowOff>177051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532" y="16095231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918882</xdr:colOff>
      <xdr:row>74</xdr:row>
      <xdr:rowOff>82923</xdr:rowOff>
    </xdr:from>
    <xdr:to>
      <xdr:col>5</xdr:col>
      <xdr:colOff>2577</xdr:colOff>
      <xdr:row>74</xdr:row>
      <xdr:rowOff>197223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922" y="16115403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712696</xdr:colOff>
      <xdr:row>74</xdr:row>
      <xdr:rowOff>78441</xdr:rowOff>
    </xdr:from>
    <xdr:to>
      <xdr:col>7</xdr:col>
      <xdr:colOff>2131</xdr:colOff>
      <xdr:row>74</xdr:row>
      <xdr:rowOff>192741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4216" y="1611092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74</xdr:row>
      <xdr:rowOff>78441</xdr:rowOff>
    </xdr:from>
    <xdr:to>
      <xdr:col>7</xdr:col>
      <xdr:colOff>978834</xdr:colOff>
      <xdr:row>74</xdr:row>
      <xdr:rowOff>192741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0919" y="1611092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932332</xdr:colOff>
      <xdr:row>74</xdr:row>
      <xdr:rowOff>73959</xdr:rowOff>
    </xdr:from>
    <xdr:to>
      <xdr:col>9</xdr:col>
      <xdr:colOff>787</xdr:colOff>
      <xdr:row>74</xdr:row>
      <xdr:rowOff>188259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4092" y="16106439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842683</xdr:colOff>
      <xdr:row>74</xdr:row>
      <xdr:rowOff>73958</xdr:rowOff>
    </xdr:from>
    <xdr:to>
      <xdr:col>10</xdr:col>
      <xdr:colOff>2578</xdr:colOff>
      <xdr:row>74</xdr:row>
      <xdr:rowOff>188258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5523" y="16106438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849408</xdr:colOff>
      <xdr:row>74</xdr:row>
      <xdr:rowOff>80682</xdr:rowOff>
    </xdr:from>
    <xdr:to>
      <xdr:col>10</xdr:col>
      <xdr:colOff>992283</xdr:colOff>
      <xdr:row>74</xdr:row>
      <xdr:rowOff>194982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1888" y="161131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849406</xdr:colOff>
      <xdr:row>74</xdr:row>
      <xdr:rowOff>58270</xdr:rowOff>
    </xdr:from>
    <xdr:to>
      <xdr:col>12</xdr:col>
      <xdr:colOff>1681</xdr:colOff>
      <xdr:row>74</xdr:row>
      <xdr:rowOff>172570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1066" y="16090750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844925</xdr:colOff>
      <xdr:row>74</xdr:row>
      <xdr:rowOff>53787</xdr:rowOff>
    </xdr:from>
    <xdr:to>
      <xdr:col>12</xdr:col>
      <xdr:colOff>926840</xdr:colOff>
      <xdr:row>74</xdr:row>
      <xdr:rowOff>168087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6225" y="16086267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844924</xdr:colOff>
      <xdr:row>74</xdr:row>
      <xdr:rowOff>87404</xdr:rowOff>
    </xdr:from>
    <xdr:to>
      <xdr:col>13</xdr:col>
      <xdr:colOff>926839</xdr:colOff>
      <xdr:row>74</xdr:row>
      <xdr:rowOff>201704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5864" y="16119884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874061</xdr:colOff>
      <xdr:row>74</xdr:row>
      <xdr:rowOff>94128</xdr:rowOff>
    </xdr:from>
    <xdr:to>
      <xdr:col>15</xdr:col>
      <xdr:colOff>3476</xdr:colOff>
      <xdr:row>74</xdr:row>
      <xdr:rowOff>208428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4641" y="16126608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840441</xdr:colOff>
      <xdr:row>74</xdr:row>
      <xdr:rowOff>71715</xdr:rowOff>
    </xdr:from>
    <xdr:to>
      <xdr:col>16</xdr:col>
      <xdr:colOff>336</xdr:colOff>
      <xdr:row>74</xdr:row>
      <xdr:rowOff>186015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0661" y="1610419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869578</xdr:colOff>
      <xdr:row>74</xdr:row>
      <xdr:rowOff>78439</xdr:rowOff>
    </xdr:from>
    <xdr:to>
      <xdr:col>16</xdr:col>
      <xdr:colOff>928633</xdr:colOff>
      <xdr:row>74</xdr:row>
      <xdr:rowOff>192739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9438" y="16110919"/>
          <a:ext cx="5905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858370</xdr:colOff>
      <xdr:row>80</xdr:row>
      <xdr:rowOff>62752</xdr:rowOff>
    </xdr:from>
    <xdr:to>
      <xdr:col>3</xdr:col>
      <xdr:colOff>3025</xdr:colOff>
      <xdr:row>80</xdr:row>
      <xdr:rowOff>177052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9990" y="17558272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753035</xdr:colOff>
      <xdr:row>80</xdr:row>
      <xdr:rowOff>58270</xdr:rowOff>
    </xdr:from>
    <xdr:to>
      <xdr:col>3</xdr:col>
      <xdr:colOff>842570</xdr:colOff>
      <xdr:row>80</xdr:row>
      <xdr:rowOff>172570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5255" y="17553790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842682</xdr:colOff>
      <xdr:row>84</xdr:row>
      <xdr:rowOff>69475</xdr:rowOff>
    </xdr:from>
    <xdr:to>
      <xdr:col>2</xdr:col>
      <xdr:colOff>985557</xdr:colOff>
      <xdr:row>84</xdr:row>
      <xdr:rowOff>183775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302" y="1854035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737347</xdr:colOff>
      <xdr:row>84</xdr:row>
      <xdr:rowOff>64993</xdr:rowOff>
    </xdr:from>
    <xdr:to>
      <xdr:col>3</xdr:col>
      <xdr:colOff>842122</xdr:colOff>
      <xdr:row>84</xdr:row>
      <xdr:rowOff>179293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9567" y="18535873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849405</xdr:colOff>
      <xdr:row>86</xdr:row>
      <xdr:rowOff>87404</xdr:rowOff>
    </xdr:from>
    <xdr:to>
      <xdr:col>3</xdr:col>
      <xdr:colOff>1680</xdr:colOff>
      <xdr:row>86</xdr:row>
      <xdr:rowOff>201704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025" y="190459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744070</xdr:colOff>
      <xdr:row>86</xdr:row>
      <xdr:rowOff>82922</xdr:rowOff>
    </xdr:from>
    <xdr:to>
      <xdr:col>4</xdr:col>
      <xdr:colOff>3025</xdr:colOff>
      <xdr:row>86</xdr:row>
      <xdr:rowOff>197222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290" y="19041482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844922</xdr:colOff>
      <xdr:row>92</xdr:row>
      <xdr:rowOff>82922</xdr:rowOff>
    </xdr:from>
    <xdr:to>
      <xdr:col>2</xdr:col>
      <xdr:colOff>987797</xdr:colOff>
      <xdr:row>92</xdr:row>
      <xdr:rowOff>197222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6542" y="2050452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739587</xdr:colOff>
      <xdr:row>92</xdr:row>
      <xdr:rowOff>78440</xdr:rowOff>
    </xdr:from>
    <xdr:to>
      <xdr:col>4</xdr:col>
      <xdr:colOff>1680</xdr:colOff>
      <xdr:row>92</xdr:row>
      <xdr:rowOff>192740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1807" y="20500040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851645</xdr:colOff>
      <xdr:row>98</xdr:row>
      <xdr:rowOff>78439</xdr:rowOff>
    </xdr:from>
    <xdr:to>
      <xdr:col>2</xdr:col>
      <xdr:colOff>986900</xdr:colOff>
      <xdr:row>98</xdr:row>
      <xdr:rowOff>192739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265" y="21963079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746310</xdr:colOff>
      <xdr:row>98</xdr:row>
      <xdr:rowOff>73957</xdr:rowOff>
    </xdr:from>
    <xdr:to>
      <xdr:col>4</xdr:col>
      <xdr:colOff>783</xdr:colOff>
      <xdr:row>98</xdr:row>
      <xdr:rowOff>188257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530" y="21958597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80</xdr:row>
      <xdr:rowOff>78441</xdr:rowOff>
    </xdr:from>
    <xdr:to>
      <xdr:col>5</xdr:col>
      <xdr:colOff>2130</xdr:colOff>
      <xdr:row>80</xdr:row>
      <xdr:rowOff>192741</xdr:rowOff>
    </xdr:to>
    <xdr:pic>
      <xdr:nvPicPr>
        <xdr:cNvPr id="188" name="그림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235" y="17573961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80</xdr:row>
      <xdr:rowOff>73959</xdr:rowOff>
    </xdr:from>
    <xdr:to>
      <xdr:col>6</xdr:col>
      <xdr:colOff>851090</xdr:colOff>
      <xdr:row>80</xdr:row>
      <xdr:rowOff>188259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9735" y="1756947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925607</xdr:colOff>
      <xdr:row>84</xdr:row>
      <xdr:rowOff>78440</xdr:rowOff>
    </xdr:from>
    <xdr:to>
      <xdr:col>5</xdr:col>
      <xdr:colOff>1682</xdr:colOff>
      <xdr:row>84</xdr:row>
      <xdr:rowOff>192740</xdr:rowOff>
    </xdr:to>
    <xdr:pic>
      <xdr:nvPicPr>
        <xdr:cNvPr id="190" name="그림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3647" y="18549320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730627</xdr:colOff>
      <xdr:row>84</xdr:row>
      <xdr:rowOff>73958</xdr:rowOff>
    </xdr:from>
    <xdr:to>
      <xdr:col>6</xdr:col>
      <xdr:colOff>850642</xdr:colOff>
      <xdr:row>84</xdr:row>
      <xdr:rowOff>188258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2147" y="18544838"/>
          <a:ext cx="12001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921124</xdr:colOff>
      <xdr:row>86</xdr:row>
      <xdr:rowOff>96369</xdr:rowOff>
    </xdr:from>
    <xdr:to>
      <xdr:col>4</xdr:col>
      <xdr:colOff>987799</xdr:colOff>
      <xdr:row>86</xdr:row>
      <xdr:rowOff>210669</xdr:rowOff>
    </xdr:to>
    <xdr:pic>
      <xdr:nvPicPr>
        <xdr:cNvPr id="192" name="그림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9164" y="19054929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726144</xdr:colOff>
      <xdr:row>86</xdr:row>
      <xdr:rowOff>91887</xdr:rowOff>
    </xdr:from>
    <xdr:to>
      <xdr:col>7</xdr:col>
      <xdr:colOff>339</xdr:colOff>
      <xdr:row>86</xdr:row>
      <xdr:rowOff>206187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664" y="19050447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905436</xdr:colOff>
      <xdr:row>92</xdr:row>
      <xdr:rowOff>80681</xdr:rowOff>
    </xdr:from>
    <xdr:to>
      <xdr:col>4</xdr:col>
      <xdr:colOff>987351</xdr:colOff>
      <xdr:row>92</xdr:row>
      <xdr:rowOff>194981</xdr:rowOff>
    </xdr:to>
    <xdr:pic>
      <xdr:nvPicPr>
        <xdr:cNvPr id="194" name="그림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3476" y="20502281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710456</xdr:colOff>
      <xdr:row>92</xdr:row>
      <xdr:rowOff>76199</xdr:rowOff>
    </xdr:from>
    <xdr:to>
      <xdr:col>7</xdr:col>
      <xdr:colOff>1684</xdr:colOff>
      <xdr:row>92</xdr:row>
      <xdr:rowOff>190499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976" y="2049779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900954</xdr:colOff>
      <xdr:row>98</xdr:row>
      <xdr:rowOff>87404</xdr:rowOff>
    </xdr:from>
    <xdr:to>
      <xdr:col>4</xdr:col>
      <xdr:colOff>990489</xdr:colOff>
      <xdr:row>98</xdr:row>
      <xdr:rowOff>201704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8994" y="21972044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705974</xdr:colOff>
      <xdr:row>98</xdr:row>
      <xdr:rowOff>82922</xdr:rowOff>
    </xdr:from>
    <xdr:to>
      <xdr:col>6</xdr:col>
      <xdr:colOff>848849</xdr:colOff>
      <xdr:row>98</xdr:row>
      <xdr:rowOff>197222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7494" y="219675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818031</xdr:colOff>
      <xdr:row>80</xdr:row>
      <xdr:rowOff>60510</xdr:rowOff>
    </xdr:from>
    <xdr:to>
      <xdr:col>7</xdr:col>
      <xdr:colOff>960906</xdr:colOff>
      <xdr:row>80</xdr:row>
      <xdr:rowOff>174810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2991" y="1755603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925610</xdr:colOff>
      <xdr:row>80</xdr:row>
      <xdr:rowOff>56028</xdr:rowOff>
    </xdr:from>
    <xdr:to>
      <xdr:col>9</xdr:col>
      <xdr:colOff>1685</xdr:colOff>
      <xdr:row>80</xdr:row>
      <xdr:rowOff>170328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7370" y="17551548"/>
          <a:ext cx="9715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835958</xdr:colOff>
      <xdr:row>86</xdr:row>
      <xdr:rowOff>78439</xdr:rowOff>
    </xdr:from>
    <xdr:to>
      <xdr:col>7</xdr:col>
      <xdr:colOff>978833</xdr:colOff>
      <xdr:row>86</xdr:row>
      <xdr:rowOff>192739</xdr:rowOff>
    </xdr:to>
    <xdr:pic>
      <xdr:nvPicPr>
        <xdr:cNvPr id="200" name="그림 19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0918" y="1903699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943537</xdr:colOff>
      <xdr:row>86</xdr:row>
      <xdr:rowOff>73957</xdr:rowOff>
    </xdr:from>
    <xdr:to>
      <xdr:col>8</xdr:col>
      <xdr:colOff>1017832</xdr:colOff>
      <xdr:row>86</xdr:row>
      <xdr:rowOff>188257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5297" y="19032517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809064</xdr:colOff>
      <xdr:row>92</xdr:row>
      <xdr:rowOff>73957</xdr:rowOff>
    </xdr:from>
    <xdr:to>
      <xdr:col>7</xdr:col>
      <xdr:colOff>951939</xdr:colOff>
      <xdr:row>92</xdr:row>
      <xdr:rowOff>188257</xdr:rowOff>
    </xdr:to>
    <xdr:pic>
      <xdr:nvPicPr>
        <xdr:cNvPr id="202" name="그림 201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024" y="2049555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916643</xdr:colOff>
      <xdr:row>92</xdr:row>
      <xdr:rowOff>69475</xdr:rowOff>
    </xdr:from>
    <xdr:to>
      <xdr:col>9</xdr:col>
      <xdr:colOff>338</xdr:colOff>
      <xdr:row>92</xdr:row>
      <xdr:rowOff>183775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8403" y="20491075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826994</xdr:colOff>
      <xdr:row>78</xdr:row>
      <xdr:rowOff>69477</xdr:rowOff>
    </xdr:from>
    <xdr:to>
      <xdr:col>10</xdr:col>
      <xdr:colOff>2129</xdr:colOff>
      <xdr:row>78</xdr:row>
      <xdr:rowOff>183777</xdr:rowOff>
    </xdr:to>
    <xdr:pic>
      <xdr:nvPicPr>
        <xdr:cNvPr id="204" name="그림 203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9834" y="17077317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833719</xdr:colOff>
      <xdr:row>78</xdr:row>
      <xdr:rowOff>76201</xdr:rowOff>
    </xdr:from>
    <xdr:to>
      <xdr:col>10</xdr:col>
      <xdr:colOff>976594</xdr:colOff>
      <xdr:row>78</xdr:row>
      <xdr:rowOff>190501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6199" y="1708404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844923</xdr:colOff>
      <xdr:row>86</xdr:row>
      <xdr:rowOff>98612</xdr:rowOff>
    </xdr:from>
    <xdr:to>
      <xdr:col>9</xdr:col>
      <xdr:colOff>926838</xdr:colOff>
      <xdr:row>86</xdr:row>
      <xdr:rowOff>212912</xdr:rowOff>
    </xdr:to>
    <xdr:pic>
      <xdr:nvPicPr>
        <xdr:cNvPr id="206" name="그림 205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7763" y="19057172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851648</xdr:colOff>
      <xdr:row>86</xdr:row>
      <xdr:rowOff>105336</xdr:rowOff>
    </xdr:from>
    <xdr:to>
      <xdr:col>10</xdr:col>
      <xdr:colOff>994523</xdr:colOff>
      <xdr:row>86</xdr:row>
      <xdr:rowOff>219636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4128" y="1906389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840441</xdr:colOff>
      <xdr:row>92</xdr:row>
      <xdr:rowOff>71718</xdr:rowOff>
    </xdr:from>
    <xdr:to>
      <xdr:col>10</xdr:col>
      <xdr:colOff>336</xdr:colOff>
      <xdr:row>92</xdr:row>
      <xdr:rowOff>186018</xdr:rowOff>
    </xdr:to>
    <xdr:pic>
      <xdr:nvPicPr>
        <xdr:cNvPr id="208" name="그림 207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3281" y="20493318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847166</xdr:colOff>
      <xdr:row>92</xdr:row>
      <xdr:rowOff>78442</xdr:rowOff>
    </xdr:from>
    <xdr:to>
      <xdr:col>10</xdr:col>
      <xdr:colOff>990041</xdr:colOff>
      <xdr:row>92</xdr:row>
      <xdr:rowOff>192742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9646" y="2050004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865093</xdr:colOff>
      <xdr:row>80</xdr:row>
      <xdr:rowOff>73957</xdr:rowOff>
    </xdr:from>
    <xdr:to>
      <xdr:col>12</xdr:col>
      <xdr:colOff>2128</xdr:colOff>
      <xdr:row>80</xdr:row>
      <xdr:rowOff>188257</xdr:rowOff>
    </xdr:to>
    <xdr:pic>
      <xdr:nvPicPr>
        <xdr:cNvPr id="210" name="그림 209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6753" y="17569477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838200</xdr:colOff>
      <xdr:row>80</xdr:row>
      <xdr:rowOff>69475</xdr:rowOff>
    </xdr:from>
    <xdr:to>
      <xdr:col>12</xdr:col>
      <xdr:colOff>927735</xdr:colOff>
      <xdr:row>80</xdr:row>
      <xdr:rowOff>183775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1756499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849404</xdr:colOff>
      <xdr:row>86</xdr:row>
      <xdr:rowOff>80681</xdr:rowOff>
    </xdr:from>
    <xdr:to>
      <xdr:col>12</xdr:col>
      <xdr:colOff>1679</xdr:colOff>
      <xdr:row>86</xdr:row>
      <xdr:rowOff>194981</xdr:rowOff>
    </xdr:to>
    <xdr:pic>
      <xdr:nvPicPr>
        <xdr:cNvPr id="212" name="그림 211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1064" y="19039241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822511</xdr:colOff>
      <xdr:row>86</xdr:row>
      <xdr:rowOff>76199</xdr:rowOff>
    </xdr:from>
    <xdr:to>
      <xdr:col>12</xdr:col>
      <xdr:colOff>927286</xdr:colOff>
      <xdr:row>86</xdr:row>
      <xdr:rowOff>190499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3811" y="19034759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844921</xdr:colOff>
      <xdr:row>92</xdr:row>
      <xdr:rowOff>98611</xdr:rowOff>
    </xdr:from>
    <xdr:to>
      <xdr:col>11</xdr:col>
      <xdr:colOff>926836</xdr:colOff>
      <xdr:row>92</xdr:row>
      <xdr:rowOff>212911</xdr:rowOff>
    </xdr:to>
    <xdr:pic>
      <xdr:nvPicPr>
        <xdr:cNvPr id="214" name="그림 213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6581" y="20520211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818028</xdr:colOff>
      <xdr:row>92</xdr:row>
      <xdr:rowOff>94129</xdr:rowOff>
    </xdr:from>
    <xdr:to>
      <xdr:col>13</xdr:col>
      <xdr:colOff>783</xdr:colOff>
      <xdr:row>92</xdr:row>
      <xdr:rowOff>208429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328" y="20515729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813543</xdr:colOff>
      <xdr:row>80</xdr:row>
      <xdr:rowOff>89646</xdr:rowOff>
    </xdr:from>
    <xdr:to>
      <xdr:col>13</xdr:col>
      <xdr:colOff>925938</xdr:colOff>
      <xdr:row>80</xdr:row>
      <xdr:rowOff>203946</xdr:rowOff>
    </xdr:to>
    <xdr:pic>
      <xdr:nvPicPr>
        <xdr:cNvPr id="216" name="그림 215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483" y="17585166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786650</xdr:colOff>
      <xdr:row>80</xdr:row>
      <xdr:rowOff>85164</xdr:rowOff>
    </xdr:from>
    <xdr:to>
      <xdr:col>14</xdr:col>
      <xdr:colOff>929525</xdr:colOff>
      <xdr:row>80</xdr:row>
      <xdr:rowOff>199464</xdr:rowOff>
    </xdr:to>
    <xdr:pic>
      <xdr:nvPicPr>
        <xdr:cNvPr id="217" name="그림 216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7230" y="1758068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820267</xdr:colOff>
      <xdr:row>86</xdr:row>
      <xdr:rowOff>85163</xdr:rowOff>
    </xdr:from>
    <xdr:to>
      <xdr:col>14</xdr:col>
      <xdr:colOff>3022</xdr:colOff>
      <xdr:row>86</xdr:row>
      <xdr:rowOff>199463</xdr:rowOff>
    </xdr:to>
    <xdr:pic>
      <xdr:nvPicPr>
        <xdr:cNvPr id="218" name="그림 217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1207" y="19043723"/>
          <a:ext cx="11239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793374</xdr:colOff>
      <xdr:row>86</xdr:row>
      <xdr:rowOff>80681</xdr:rowOff>
    </xdr:from>
    <xdr:to>
      <xdr:col>14</xdr:col>
      <xdr:colOff>928629</xdr:colOff>
      <xdr:row>86</xdr:row>
      <xdr:rowOff>194981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3954" y="19039241"/>
          <a:ext cx="13525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804579</xdr:colOff>
      <xdr:row>92</xdr:row>
      <xdr:rowOff>91888</xdr:rowOff>
    </xdr:from>
    <xdr:to>
      <xdr:col>14</xdr:col>
      <xdr:colOff>2574</xdr:colOff>
      <xdr:row>92</xdr:row>
      <xdr:rowOff>206188</xdr:rowOff>
    </xdr:to>
    <xdr:pic>
      <xdr:nvPicPr>
        <xdr:cNvPr id="220" name="그림 219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5519" y="20513488"/>
          <a:ext cx="12763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777686</xdr:colOff>
      <xdr:row>92</xdr:row>
      <xdr:rowOff>87406</xdr:rowOff>
    </xdr:from>
    <xdr:to>
      <xdr:col>14</xdr:col>
      <xdr:colOff>920561</xdr:colOff>
      <xdr:row>92</xdr:row>
      <xdr:rowOff>201706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8266" y="2050900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875737</xdr:colOff>
      <xdr:row>80</xdr:row>
      <xdr:rowOff>60512</xdr:rowOff>
    </xdr:from>
    <xdr:to>
      <xdr:col>15</xdr:col>
      <xdr:colOff>927172</xdr:colOff>
      <xdr:row>80</xdr:row>
      <xdr:rowOff>174812</xdr:rowOff>
    </xdr:to>
    <xdr:pic>
      <xdr:nvPicPr>
        <xdr:cNvPr id="222" name="그림 221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5957" y="17556032"/>
          <a:ext cx="5143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858369</xdr:colOff>
      <xdr:row>80</xdr:row>
      <xdr:rowOff>56030</xdr:rowOff>
    </xdr:from>
    <xdr:to>
      <xdr:col>17</xdr:col>
      <xdr:colOff>3024</xdr:colOff>
      <xdr:row>80</xdr:row>
      <xdr:rowOff>170330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78229" y="17551550"/>
          <a:ext cx="7429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860049</xdr:colOff>
      <xdr:row>86</xdr:row>
      <xdr:rowOff>89647</xdr:rowOff>
    </xdr:from>
    <xdr:to>
      <xdr:col>15</xdr:col>
      <xdr:colOff>926724</xdr:colOff>
      <xdr:row>86</xdr:row>
      <xdr:rowOff>203947</xdr:rowOff>
    </xdr:to>
    <xdr:pic>
      <xdr:nvPicPr>
        <xdr:cNvPr id="224" name="그림 223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0269" y="19048207"/>
          <a:ext cx="666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842681</xdr:colOff>
      <xdr:row>86</xdr:row>
      <xdr:rowOff>85165</xdr:rowOff>
    </xdr:from>
    <xdr:to>
      <xdr:col>17</xdr:col>
      <xdr:colOff>2576</xdr:colOff>
      <xdr:row>86</xdr:row>
      <xdr:rowOff>199465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2541" y="19043725"/>
          <a:ext cx="8953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844361</xdr:colOff>
      <xdr:row>92</xdr:row>
      <xdr:rowOff>85165</xdr:rowOff>
    </xdr:from>
    <xdr:to>
      <xdr:col>15</xdr:col>
      <xdr:colOff>926276</xdr:colOff>
      <xdr:row>92</xdr:row>
      <xdr:rowOff>199465</xdr:rowOff>
    </xdr:to>
    <xdr:pic>
      <xdr:nvPicPr>
        <xdr:cNvPr id="226" name="그림 225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4581" y="20506765"/>
          <a:ext cx="8191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826993</xdr:colOff>
      <xdr:row>92</xdr:row>
      <xdr:rowOff>80683</xdr:rowOff>
    </xdr:from>
    <xdr:to>
      <xdr:col>17</xdr:col>
      <xdr:colOff>2128</xdr:colOff>
      <xdr:row>92</xdr:row>
      <xdr:rowOff>194983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6853" y="20502283"/>
          <a:ext cx="104775" cy="114300"/>
        </a:xfrm>
        <a:prstGeom prst="rect">
          <a:avLst/>
        </a:prstGeom>
      </xdr:spPr>
    </xdr:pic>
    <xdr:clientData/>
  </xdr:twoCellAnchor>
  <xdr:twoCellAnchor editAs="oneCell">
    <xdr:from>
      <xdr:col>0</xdr:col>
      <xdr:colOff>235323</xdr:colOff>
      <xdr:row>4</xdr:row>
      <xdr:rowOff>0</xdr:rowOff>
    </xdr:from>
    <xdr:to>
      <xdr:col>10</xdr:col>
      <xdr:colOff>451597</xdr:colOff>
      <xdr:row>26</xdr:row>
      <xdr:rowOff>8405</xdr:rowOff>
    </xdr:to>
    <xdr:pic>
      <xdr:nvPicPr>
        <xdr:cNvPr id="228" name="그림 227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815340"/>
          <a:ext cx="8628754" cy="3864125"/>
        </a:xfrm>
        <a:prstGeom prst="rect">
          <a:avLst/>
        </a:prstGeom>
      </xdr:spPr>
    </xdr:pic>
    <xdr:clientData/>
  </xdr:twoCellAnchor>
  <xdr:twoCellAnchor>
    <xdr:from>
      <xdr:col>2</xdr:col>
      <xdr:colOff>44824</xdr:colOff>
      <xdr:row>29</xdr:row>
      <xdr:rowOff>33618</xdr:rowOff>
    </xdr:from>
    <xdr:to>
      <xdr:col>2</xdr:col>
      <xdr:colOff>874060</xdr:colOff>
      <xdr:row>29</xdr:row>
      <xdr:rowOff>246530</xdr:rowOff>
    </xdr:to>
    <xdr:sp macro="" textlink="">
      <xdr:nvSpPr>
        <xdr:cNvPr id="229" name="직사각형 228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/>
      </xdr:nvSpPr>
      <xdr:spPr bwMode="auto">
        <a:xfrm>
          <a:off x="1576444" y="5436198"/>
          <a:ext cx="829236" cy="21291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2018-07-01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212914</xdr:colOff>
      <xdr:row>29</xdr:row>
      <xdr:rowOff>33618</xdr:rowOff>
    </xdr:from>
    <xdr:to>
      <xdr:col>4</xdr:col>
      <xdr:colOff>67237</xdr:colOff>
      <xdr:row>29</xdr:row>
      <xdr:rowOff>257736</xdr:rowOff>
    </xdr:to>
    <xdr:sp macro="" textlink="">
      <xdr:nvSpPr>
        <xdr:cNvPr id="230" name="직사각형 229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/>
      </xdr:nvSpPr>
      <xdr:spPr bwMode="auto">
        <a:xfrm>
          <a:off x="2735134" y="5436198"/>
          <a:ext cx="700143" cy="22411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2018-08-04</a:t>
          </a:r>
        </a:p>
      </xdr:txBody>
    </xdr:sp>
    <xdr:clientData/>
  </xdr:twoCellAnchor>
  <xdr:twoCellAnchor>
    <xdr:from>
      <xdr:col>4</xdr:col>
      <xdr:colOff>156879</xdr:colOff>
      <xdr:row>28</xdr:row>
      <xdr:rowOff>33618</xdr:rowOff>
    </xdr:from>
    <xdr:to>
      <xdr:col>4</xdr:col>
      <xdr:colOff>705967</xdr:colOff>
      <xdr:row>28</xdr:row>
      <xdr:rowOff>246529</xdr:rowOff>
    </xdr:to>
    <xdr:sp macro="" textlink="">
      <xdr:nvSpPr>
        <xdr:cNvPr id="231" name="직사각형 230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/>
      </xdr:nvSpPr>
      <xdr:spPr bwMode="auto">
        <a:xfrm>
          <a:off x="3524919" y="5055198"/>
          <a:ext cx="549088" cy="21291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>
              <a:latin typeface="+mn-ea"/>
              <a:ea typeface="+mn-ea"/>
            </a:rPr>
            <a:t>주</a:t>
          </a:r>
          <a:r>
            <a:rPr lang="en-US" altLang="ko-KR" sz="1100">
              <a:latin typeface="+mn-ea"/>
              <a:ea typeface="+mn-ea"/>
            </a:rPr>
            <a:t>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17933</xdr:colOff>
      <xdr:row>28</xdr:row>
      <xdr:rowOff>29136</xdr:rowOff>
    </xdr:from>
    <xdr:to>
      <xdr:col>4</xdr:col>
      <xdr:colOff>448239</xdr:colOff>
      <xdr:row>28</xdr:row>
      <xdr:rowOff>257735</xdr:rowOff>
    </xdr:to>
    <xdr:sp macro="" textlink="">
      <xdr:nvSpPr>
        <xdr:cNvPr id="232" name="직사각형 231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/>
      </xdr:nvSpPr>
      <xdr:spPr bwMode="auto">
        <a:xfrm>
          <a:off x="3385973" y="5050716"/>
          <a:ext cx="430306" cy="2285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0</xdr:col>
      <xdr:colOff>481852</xdr:colOff>
      <xdr:row>100</xdr:row>
      <xdr:rowOff>134468</xdr:rowOff>
    </xdr:from>
    <xdr:to>
      <xdr:col>8</xdr:col>
      <xdr:colOff>181534</xdr:colOff>
      <xdr:row>112</xdr:row>
      <xdr:rowOff>138390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372" y="22506788"/>
          <a:ext cx="6191922" cy="23432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9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9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9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9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9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58400" cy="271145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2711450"/>
        </a:xfrm>
        <a:prstGeom prst="rect">
          <a:avLst/>
        </a:prstGeom>
      </xdr:spPr>
    </xdr:pic>
    <xdr:clientData/>
  </xdr:oneCellAnchor>
  <xdr:twoCellAnchor>
    <xdr:from>
      <xdr:col>2</xdr:col>
      <xdr:colOff>548640</xdr:colOff>
      <xdr:row>9</xdr:row>
      <xdr:rowOff>38099</xdr:rowOff>
    </xdr:from>
    <xdr:to>
      <xdr:col>7</xdr:col>
      <xdr:colOff>253365</xdr:colOff>
      <xdr:row>14</xdr:row>
      <xdr:rowOff>142874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 bwMode="auto">
        <a:xfrm>
          <a:off x="1889760" y="1684019"/>
          <a:ext cx="3057525" cy="10191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[2019.10.22]</a:t>
          </a:r>
        </a:p>
        <a:p>
          <a:pPr algn="l"/>
          <a:r>
            <a:rPr lang="en-US" altLang="ko-KR" sz="1100"/>
            <a:t>[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Major</a:t>
          </a:r>
          <a:r>
            <a:rPr lang="en-US" altLang="ko-KR" sz="1100"/>
            <a:t>]</a:t>
          </a:r>
        </a:p>
        <a:p>
          <a:pPr algn="l"/>
          <a:r>
            <a:rPr lang="ko-KR" altLang="en-US" sz="1100"/>
            <a:t>검색 초기값의 신청일자가 현재일자가 아닌 해당 년도 말 일로 설정되어 있음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07880" cy="670560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07880" cy="6705600"/>
        </a:xfrm>
        <a:prstGeom prst="rect">
          <a:avLst/>
        </a:prstGeom>
      </xdr:spPr>
    </xdr:pic>
    <xdr:clientData/>
  </xdr:oneCellAnchor>
  <xdr:twoCellAnchor>
    <xdr:from>
      <xdr:col>14</xdr:col>
      <xdr:colOff>365760</xdr:colOff>
      <xdr:row>22</xdr:row>
      <xdr:rowOff>30479</xdr:rowOff>
    </xdr:from>
    <xdr:to>
      <xdr:col>19</xdr:col>
      <xdr:colOff>70485</xdr:colOff>
      <xdr:row>28</xdr:row>
      <xdr:rowOff>9524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 bwMode="auto">
        <a:xfrm>
          <a:off x="9753600" y="4053839"/>
          <a:ext cx="3057525" cy="1076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[2019.10.22]</a:t>
          </a:r>
        </a:p>
        <a:p>
          <a:pPr algn="l"/>
          <a:r>
            <a:rPr lang="en-US" altLang="ko-KR" sz="1100"/>
            <a:t>[Enhancement]</a:t>
          </a:r>
        </a:p>
        <a:p>
          <a:pPr algn="l"/>
          <a:r>
            <a:rPr lang="ko-KR" altLang="en-US" sz="1100"/>
            <a:t>결재완료된 상세내역서에 행 추가시 위치 선택 버튼이 계속 노출됨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0</xdr:row>
      <xdr:rowOff>38100</xdr:rowOff>
    </xdr:from>
    <xdr:ext cx="10058400" cy="616523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38100"/>
          <a:ext cx="10058400" cy="6165237"/>
        </a:xfrm>
        <a:prstGeom prst="rect">
          <a:avLst/>
        </a:prstGeom>
      </xdr:spPr>
    </xdr:pic>
    <xdr:clientData/>
  </xdr:oneCellAnchor>
  <xdr:twoCellAnchor>
    <xdr:from>
      <xdr:col>15</xdr:col>
      <xdr:colOff>213360</xdr:colOff>
      <xdr:row>23</xdr:row>
      <xdr:rowOff>99060</xdr:rowOff>
    </xdr:from>
    <xdr:to>
      <xdr:col>19</xdr:col>
      <xdr:colOff>588645</xdr:colOff>
      <xdr:row>29</xdr:row>
      <xdr:rowOff>181640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 bwMode="auto">
        <a:xfrm>
          <a:off x="10271760" y="4305300"/>
          <a:ext cx="3057525" cy="117986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[2019.10.22]</a:t>
          </a:r>
        </a:p>
        <a:p>
          <a:pPr algn="l"/>
          <a:r>
            <a:rPr lang="en-US" altLang="ko-KR" sz="1100"/>
            <a:t>[Major]</a:t>
          </a:r>
        </a:p>
        <a:p>
          <a:pPr algn="l"/>
          <a:r>
            <a:rPr lang="ko-KR" altLang="en-US" sz="1100"/>
            <a:t>신규 </a:t>
          </a:r>
          <a:r>
            <a:rPr lang="en-US" altLang="ko-KR" sz="1100"/>
            <a:t>&gt;  </a:t>
          </a:r>
          <a:r>
            <a:rPr lang="ko-KR" altLang="en-US" sz="1100"/>
            <a:t>임의의 날짜 선택 </a:t>
          </a:r>
          <a:r>
            <a:rPr lang="en-US" altLang="ko-KR" sz="1100"/>
            <a:t>&gt; </a:t>
          </a:r>
          <a:r>
            <a:rPr lang="ko-KR" altLang="en-US" sz="1100"/>
            <a:t>행추가시 선택한 행 하단이 아닌 상단에 추가되는 현상</a:t>
          </a:r>
          <a:r>
            <a:rPr lang="en-US" altLang="ko-KR" sz="1100"/>
            <a:t>(</a:t>
          </a:r>
          <a:r>
            <a:rPr lang="ko-KR" altLang="en-US" sz="1100"/>
            <a:t>목요일 선택 후 행</a:t>
          </a:r>
          <a:r>
            <a:rPr lang="ko-KR" altLang="en-US" sz="1100" baseline="0"/>
            <a:t> 추가시 수요일 하단에 행이 추가됨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861460" cy="547116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861460" cy="5471160"/>
        </a:xfrm>
        <a:prstGeom prst="rect">
          <a:avLst/>
        </a:prstGeom>
      </xdr:spPr>
    </xdr:pic>
    <xdr:clientData/>
  </xdr:oneCellAnchor>
  <xdr:twoCellAnchor>
    <xdr:from>
      <xdr:col>17</xdr:col>
      <xdr:colOff>285750</xdr:colOff>
      <xdr:row>13</xdr:row>
      <xdr:rowOff>152400</xdr:rowOff>
    </xdr:from>
    <xdr:to>
      <xdr:col>23</xdr:col>
      <xdr:colOff>93345</xdr:colOff>
      <xdr:row>20</xdr:row>
      <xdr:rowOff>52100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 bwMode="auto">
        <a:xfrm>
          <a:off x="11685270" y="2529840"/>
          <a:ext cx="3830955" cy="117986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[2019.10.22]</a:t>
          </a:r>
        </a:p>
        <a:p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[Minor]</a:t>
          </a:r>
          <a:endParaRPr lang="ko-KR" altLang="ko-KR">
            <a:effectLst/>
          </a:endParaRPr>
        </a:p>
        <a:p>
          <a:pPr algn="l"/>
          <a:r>
            <a:rPr lang="ko-KR" altLang="en-US" sz="1100"/>
            <a:t>평일에 근무형태 비근무로 선택시 선택 할 수 없다는 알럿 발행하고 확인시 근무형태 이전 내용 사라짐</a:t>
          </a:r>
          <a:r>
            <a:rPr lang="en-US" altLang="ko-KR" sz="1100"/>
            <a:t>(</a:t>
          </a:r>
          <a:r>
            <a:rPr lang="ko-KR" altLang="en-US" sz="1100"/>
            <a:t>미입력 상태로 노출됨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00260" cy="728472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00260" cy="7284720"/>
        </a:xfrm>
        <a:prstGeom prst="rect">
          <a:avLst/>
        </a:prstGeom>
      </xdr:spPr>
    </xdr:pic>
    <xdr:clientData/>
  </xdr:oneCellAnchor>
  <xdr:twoCellAnchor>
    <xdr:from>
      <xdr:col>11</xdr:col>
      <xdr:colOff>617220</xdr:colOff>
      <xdr:row>15</xdr:row>
      <xdr:rowOff>60960</xdr:rowOff>
    </xdr:from>
    <xdr:to>
      <xdr:col>16</xdr:col>
      <xdr:colOff>321945</xdr:colOff>
      <xdr:row>20</xdr:row>
      <xdr:rowOff>45720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 bwMode="auto">
        <a:xfrm>
          <a:off x="7993380" y="2804160"/>
          <a:ext cx="3057525" cy="89916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[2019.10.22]</a:t>
          </a:r>
        </a:p>
        <a:p>
          <a:pPr algn="l"/>
          <a:r>
            <a:rPr lang="en-US" altLang="ko-KR" sz="1100"/>
            <a:t>[Major]</a:t>
          </a:r>
        </a:p>
        <a:p>
          <a:pPr algn="l"/>
          <a:r>
            <a:rPr lang="ko-KR" altLang="en-US" sz="1100"/>
            <a:t>평일에 추가 근무 입력시 휴가</a:t>
          </a:r>
          <a:r>
            <a:rPr lang="en-US" altLang="ko-KR" sz="1100"/>
            <a:t>(</a:t>
          </a:r>
          <a:r>
            <a:rPr lang="ko-KR" altLang="en-US" sz="1100"/>
            <a:t>오전반차</a:t>
          </a:r>
          <a:r>
            <a:rPr lang="en-US" altLang="ko-KR" sz="1100"/>
            <a:t>/</a:t>
          </a:r>
          <a:r>
            <a:rPr lang="ko-KR" altLang="en-US" sz="1100"/>
            <a:t>오후반차</a:t>
          </a:r>
          <a:r>
            <a:rPr lang="en-US" altLang="ko-KR" sz="1100"/>
            <a:t>)</a:t>
          </a:r>
          <a:r>
            <a:rPr lang="ko-KR" altLang="en-US" sz="1100"/>
            <a:t>는 선택 가능함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DEXT5Temp/&#54788;&#51109;%20&#44540;&#47924;&#44228;&#54925;&#49436;%20&#49688;&#47549;%20Process%20&#48143;%20&#44540;&#47924;&#44228;&#54925;&#49436;%20&#54364;&#51456;&#50577;&#498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zoomScaleNormal="100" workbookViewId="0">
      <selection activeCell="B21" sqref="B21:F21"/>
    </sheetView>
  </sheetViews>
  <sheetFormatPr defaultColWidth="15.33203125" defaultRowHeight="12"/>
  <cols>
    <col min="1" max="1" width="3" style="92" customWidth="1"/>
    <col min="2" max="2" width="17.44140625" style="92" customWidth="1"/>
    <col min="3" max="3" width="49.88671875" style="92" customWidth="1"/>
    <col min="4" max="6" width="17.44140625" style="92" customWidth="1"/>
    <col min="7" max="8" width="6.77734375" style="92" customWidth="1"/>
    <col min="9" max="244" width="8.88671875" style="92" customWidth="1"/>
    <col min="245" max="248" width="6.77734375" style="92" customWidth="1"/>
    <col min="249" max="16384" width="15.33203125" style="92"/>
  </cols>
  <sheetData>
    <row r="1" spans="1:7">
      <c r="A1" s="91"/>
      <c r="B1" s="407" t="s">
        <v>196</v>
      </c>
      <c r="C1" s="407"/>
      <c r="D1" s="407"/>
      <c r="E1" s="407"/>
      <c r="F1" s="407"/>
    </row>
    <row r="2" spans="1:7" s="93" customFormat="1">
      <c r="B2" s="407"/>
      <c r="C2" s="407"/>
      <c r="D2" s="407"/>
      <c r="E2" s="407"/>
      <c r="F2" s="407"/>
      <c r="G2" s="94"/>
    </row>
    <row r="3" spans="1:7" s="95" customFormat="1">
      <c r="B3" s="95" t="s">
        <v>197</v>
      </c>
    </row>
    <row r="4" spans="1:7">
      <c r="B4" s="96" t="s">
        <v>221</v>
      </c>
      <c r="C4" s="97" t="s">
        <v>226</v>
      </c>
      <c r="D4" s="96" t="s">
        <v>222</v>
      </c>
      <c r="E4" s="408" t="s">
        <v>227</v>
      </c>
      <c r="F4" s="408"/>
    </row>
    <row r="5" spans="1:7">
      <c r="A5" s="98"/>
      <c r="B5" s="96" t="s">
        <v>201</v>
      </c>
      <c r="C5" s="97" t="s">
        <v>336</v>
      </c>
      <c r="D5" s="96" t="s">
        <v>202</v>
      </c>
      <c r="E5" s="409"/>
      <c r="F5" s="409"/>
    </row>
    <row r="6" spans="1:7">
      <c r="B6" s="96" t="s">
        <v>219</v>
      </c>
      <c r="C6" s="97" t="s">
        <v>335</v>
      </c>
      <c r="D6" s="96" t="s">
        <v>220</v>
      </c>
      <c r="E6" s="408" t="s">
        <v>957</v>
      </c>
      <c r="F6" s="408"/>
    </row>
    <row r="7" spans="1:7">
      <c r="B7" s="96" t="s">
        <v>224</v>
      </c>
      <c r="C7" s="97" t="s">
        <v>228</v>
      </c>
      <c r="D7" s="96" t="s">
        <v>223</v>
      </c>
      <c r="E7" s="409" t="s">
        <v>337</v>
      </c>
      <c r="F7" s="409"/>
    </row>
    <row r="8" spans="1:7" ht="72.75" customHeight="1">
      <c r="B8" s="96" t="s">
        <v>225</v>
      </c>
      <c r="C8" s="410" t="s">
        <v>338</v>
      </c>
      <c r="D8" s="410"/>
      <c r="E8" s="410"/>
      <c r="F8" s="410"/>
    </row>
    <row r="9" spans="1:7" ht="35.25" customHeight="1">
      <c r="B9" s="96" t="s">
        <v>203</v>
      </c>
      <c r="C9" s="410"/>
      <c r="D9" s="410"/>
      <c r="E9" s="410"/>
      <c r="F9" s="410"/>
    </row>
    <row r="11" spans="1:7" s="95" customFormat="1">
      <c r="B11" s="95" t="s">
        <v>198</v>
      </c>
    </row>
    <row r="12" spans="1:7">
      <c r="B12" s="96" t="s">
        <v>199</v>
      </c>
      <c r="C12" s="96" t="s">
        <v>200</v>
      </c>
      <c r="D12" s="96" t="s">
        <v>121</v>
      </c>
      <c r="E12" s="96" t="s">
        <v>122</v>
      </c>
      <c r="F12" s="96" t="s">
        <v>123</v>
      </c>
    </row>
    <row r="13" spans="1:7">
      <c r="B13" s="99">
        <v>20181002</v>
      </c>
      <c r="C13" s="100" t="s">
        <v>231</v>
      </c>
      <c r="D13" s="100" t="s">
        <v>229</v>
      </c>
      <c r="E13" s="99" t="s">
        <v>229</v>
      </c>
      <c r="F13" s="155"/>
    </row>
    <row r="14" spans="1:7">
      <c r="B14" s="99">
        <v>20181106</v>
      </c>
      <c r="C14" s="100" t="s">
        <v>339</v>
      </c>
      <c r="D14" s="99" t="s">
        <v>232</v>
      </c>
      <c r="E14" s="100" t="s">
        <v>232</v>
      </c>
      <c r="F14" s="155"/>
    </row>
    <row r="15" spans="1:7">
      <c r="B15" s="99">
        <v>20181129</v>
      </c>
      <c r="C15" s="100" t="s">
        <v>340</v>
      </c>
      <c r="D15" s="99" t="s">
        <v>229</v>
      </c>
      <c r="E15" s="100" t="s">
        <v>229</v>
      </c>
      <c r="F15" s="155"/>
    </row>
    <row r="16" spans="1:7">
      <c r="B16" s="99">
        <v>20200630</v>
      </c>
      <c r="C16" s="100" t="s">
        <v>341</v>
      </c>
      <c r="D16" s="99" t="s">
        <v>229</v>
      </c>
      <c r="E16" s="100" t="s">
        <v>229</v>
      </c>
      <c r="F16" s="99" t="s">
        <v>958</v>
      </c>
    </row>
    <row r="17" spans="2:6" ht="24">
      <c r="B17" s="99">
        <v>20200714</v>
      </c>
      <c r="C17" s="100" t="s">
        <v>980</v>
      </c>
      <c r="D17" s="99" t="s">
        <v>229</v>
      </c>
      <c r="E17" s="100" t="s">
        <v>229</v>
      </c>
      <c r="F17" s="99" t="s">
        <v>962</v>
      </c>
    </row>
    <row r="18" spans="2:6" ht="24">
      <c r="B18" s="360">
        <v>20200811</v>
      </c>
      <c r="C18" s="361" t="s">
        <v>990</v>
      </c>
      <c r="D18" s="360" t="s">
        <v>229</v>
      </c>
      <c r="E18" s="360" t="s">
        <v>229</v>
      </c>
      <c r="F18" s="360" t="s">
        <v>991</v>
      </c>
    </row>
    <row r="19" spans="2:6">
      <c r="B19" s="99">
        <v>20200901</v>
      </c>
      <c r="C19" s="100" t="s">
        <v>999</v>
      </c>
      <c r="D19" s="100" t="s">
        <v>1000</v>
      </c>
      <c r="E19" s="99" t="s">
        <v>1000</v>
      </c>
      <c r="F19" s="100" t="s">
        <v>1001</v>
      </c>
    </row>
    <row r="20" spans="2:6">
      <c r="B20" s="99">
        <v>20201117</v>
      </c>
      <c r="C20" s="100" t="s">
        <v>1011</v>
      </c>
      <c r="D20" s="100" t="s">
        <v>229</v>
      </c>
      <c r="E20" s="99" t="s">
        <v>229</v>
      </c>
      <c r="F20" s="100" t="s">
        <v>1010</v>
      </c>
    </row>
    <row r="21" spans="2:6">
      <c r="B21" s="399">
        <v>44998</v>
      </c>
      <c r="C21" s="100" t="s">
        <v>1058</v>
      </c>
      <c r="D21" s="100" t="s">
        <v>1020</v>
      </c>
      <c r="E21" s="99" t="s">
        <v>1021</v>
      </c>
      <c r="F21" s="100" t="s">
        <v>1022</v>
      </c>
    </row>
    <row r="22" spans="2:6" ht="13.5">
      <c r="B22" s="370">
        <v>20231124</v>
      </c>
      <c r="C22" s="387" t="s">
        <v>1080</v>
      </c>
      <c r="D22" s="388" t="s">
        <v>1020</v>
      </c>
      <c r="E22" s="389" t="s">
        <v>1081</v>
      </c>
      <c r="F22" s="388" t="s">
        <v>1082</v>
      </c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8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7" customWidth="1"/>
    <col min="2" max="2" width="11.77734375" style="8" customWidth="1"/>
    <col min="3" max="3" width="12.5546875" style="8" customWidth="1"/>
    <col min="4" max="4" width="11" style="64" bestFit="1" customWidth="1"/>
    <col min="5" max="6" width="11" style="64" customWidth="1"/>
    <col min="7" max="7" width="12.109375" style="8" customWidth="1"/>
    <col min="8" max="8" width="14.21875" style="8" customWidth="1"/>
    <col min="9" max="9" width="12.109375" style="8" bestFit="1" customWidth="1"/>
    <col min="10" max="10" width="10.33203125" style="8" customWidth="1"/>
    <col min="11" max="14" width="8.88671875" style="8"/>
    <col min="15" max="15" width="10.5546875" style="8" customWidth="1"/>
    <col min="16" max="16" width="30.21875" style="8" bestFit="1" customWidth="1"/>
    <col min="17" max="16384" width="8.77734375" style="47"/>
  </cols>
  <sheetData>
    <row r="1" spans="1:16">
      <c r="A1" s="65" t="s">
        <v>25</v>
      </c>
    </row>
    <row r="2" spans="1:16" ht="14.25" thickBot="1">
      <c r="B2" s="65" t="s">
        <v>218</v>
      </c>
      <c r="D2" s="22"/>
      <c r="E2" s="22"/>
      <c r="F2" s="22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4.25" thickTop="1">
      <c r="B3" s="500" t="s">
        <v>26</v>
      </c>
      <c r="C3" s="502" t="s">
        <v>27</v>
      </c>
      <c r="D3" s="504" t="s">
        <v>28</v>
      </c>
      <c r="E3" s="507" t="s">
        <v>67</v>
      </c>
      <c r="F3" s="509"/>
      <c r="G3" s="114" t="s">
        <v>29</v>
      </c>
      <c r="H3" s="115" t="s">
        <v>29</v>
      </c>
      <c r="I3" s="115" t="s">
        <v>29</v>
      </c>
      <c r="J3" s="115" t="s">
        <v>30</v>
      </c>
      <c r="K3" s="115" t="s">
        <v>30</v>
      </c>
      <c r="L3" s="115" t="s">
        <v>30</v>
      </c>
      <c r="M3" s="115" t="s">
        <v>31</v>
      </c>
      <c r="N3" s="115" t="s">
        <v>32</v>
      </c>
      <c r="O3" s="115" t="s">
        <v>32</v>
      </c>
      <c r="P3" s="506" t="s">
        <v>33</v>
      </c>
    </row>
    <row r="4" spans="1:16">
      <c r="B4" s="501"/>
      <c r="C4" s="503"/>
      <c r="D4" s="505"/>
      <c r="E4" s="23" t="s">
        <v>68</v>
      </c>
      <c r="F4" s="23" t="s">
        <v>69</v>
      </c>
      <c r="G4" s="116" t="s">
        <v>34</v>
      </c>
      <c r="H4" s="117" t="s">
        <v>35</v>
      </c>
      <c r="I4" s="117" t="s">
        <v>36</v>
      </c>
      <c r="J4" s="117" t="s">
        <v>37</v>
      </c>
      <c r="K4" s="117" t="s">
        <v>38</v>
      </c>
      <c r="L4" s="117" t="s">
        <v>39</v>
      </c>
      <c r="M4" s="117" t="s">
        <v>37</v>
      </c>
      <c r="N4" s="117" t="s">
        <v>38</v>
      </c>
      <c r="O4" s="117" t="s">
        <v>39</v>
      </c>
      <c r="P4" s="504"/>
    </row>
    <row r="5" spans="1:16">
      <c r="B5" s="14" t="s">
        <v>40</v>
      </c>
      <c r="C5" s="51" t="s">
        <v>41</v>
      </c>
      <c r="D5" s="52" t="s">
        <v>42</v>
      </c>
      <c r="E5" s="110"/>
      <c r="F5" s="110"/>
      <c r="G5" s="53" t="s">
        <v>43</v>
      </c>
      <c r="H5" s="54" t="s">
        <v>43</v>
      </c>
      <c r="I5" s="51"/>
      <c r="J5" s="14"/>
      <c r="K5" s="54"/>
      <c r="L5" s="54"/>
      <c r="M5" s="14"/>
      <c r="N5" s="54"/>
      <c r="O5" s="54"/>
      <c r="P5" s="55" t="s">
        <v>44</v>
      </c>
    </row>
    <row r="6" spans="1:16">
      <c r="B6" s="15"/>
      <c r="C6" s="56" t="s">
        <v>45</v>
      </c>
      <c r="D6" s="57" t="s">
        <v>42</v>
      </c>
      <c r="E6" s="111"/>
      <c r="F6" s="111"/>
      <c r="G6" s="58" t="s">
        <v>43</v>
      </c>
      <c r="H6" s="59" t="s">
        <v>46</v>
      </c>
      <c r="I6" s="56"/>
      <c r="J6" s="15"/>
      <c r="K6" s="59"/>
      <c r="L6" s="59"/>
      <c r="M6" s="15"/>
      <c r="N6" s="59"/>
      <c r="O6" s="59"/>
      <c r="P6" s="60" t="s">
        <v>47</v>
      </c>
    </row>
    <row r="7" spans="1:16">
      <c r="B7" s="14" t="s">
        <v>48</v>
      </c>
      <c r="C7" s="51" t="s">
        <v>49</v>
      </c>
      <c r="D7" s="52" t="s">
        <v>42</v>
      </c>
      <c r="E7" s="110"/>
      <c r="F7" s="110"/>
      <c r="G7" s="53" t="s">
        <v>43</v>
      </c>
      <c r="H7" s="54" t="s">
        <v>46</v>
      </c>
      <c r="I7" s="51"/>
      <c r="J7" s="14"/>
      <c r="K7" s="54"/>
      <c r="L7" s="54"/>
      <c r="M7" s="14"/>
      <c r="N7" s="54"/>
      <c r="O7" s="54"/>
      <c r="P7" s="55" t="s">
        <v>50</v>
      </c>
    </row>
    <row r="8" spans="1:16">
      <c r="B8" s="16"/>
      <c r="C8" s="17"/>
      <c r="D8" s="18"/>
      <c r="E8" s="75"/>
      <c r="F8" s="75"/>
      <c r="G8" s="19"/>
      <c r="H8" s="20"/>
      <c r="I8" s="17"/>
      <c r="J8" s="16"/>
      <c r="K8" s="20"/>
      <c r="L8" s="20"/>
      <c r="M8" s="16"/>
      <c r="N8" s="20"/>
      <c r="O8" s="20"/>
      <c r="P8" s="21"/>
    </row>
    <row r="10" spans="1:16">
      <c r="A10" s="118"/>
      <c r="B10" s="65" t="s">
        <v>70</v>
      </c>
    </row>
    <row r="11" spans="1:16">
      <c r="A11" s="61"/>
      <c r="B11" s="61" t="s">
        <v>214</v>
      </c>
    </row>
    <row r="12" spans="1:16">
      <c r="A12" s="61"/>
      <c r="B12" s="61" t="s">
        <v>215</v>
      </c>
    </row>
    <row r="13" spans="1:16">
      <c r="A13" s="61"/>
      <c r="B13" s="61"/>
    </row>
    <row r="14" spans="1:16">
      <c r="A14" s="65" t="s">
        <v>216</v>
      </c>
      <c r="D14" s="8"/>
      <c r="E14" s="8"/>
      <c r="F14" s="8"/>
      <c r="O14" s="118"/>
      <c r="P14" s="61"/>
    </row>
    <row r="15" spans="1:16" ht="14.25" thickBot="1">
      <c r="A15" s="8"/>
      <c r="B15" s="65" t="s">
        <v>217</v>
      </c>
      <c r="D15" s="8"/>
      <c r="E15" s="8"/>
      <c r="F15" s="8"/>
      <c r="O15" s="61"/>
      <c r="P15" s="61"/>
    </row>
    <row r="16" spans="1:16" ht="14.25" thickTop="1">
      <c r="A16" s="10"/>
      <c r="B16" s="69" t="s">
        <v>51</v>
      </c>
      <c r="C16" s="69" t="s">
        <v>52</v>
      </c>
      <c r="D16" s="70" t="s">
        <v>53</v>
      </c>
      <c r="E16" s="70"/>
      <c r="F16" s="70"/>
      <c r="G16" s="507" t="s">
        <v>54</v>
      </c>
      <c r="H16" s="508"/>
      <c r="I16" s="508"/>
      <c r="J16" s="509"/>
      <c r="K16" s="507" t="s">
        <v>55</v>
      </c>
      <c r="L16" s="508"/>
      <c r="M16" s="508"/>
      <c r="N16" s="509"/>
      <c r="O16" s="61"/>
    </row>
    <row r="17" spans="1:14">
      <c r="A17" s="8"/>
      <c r="B17" s="510" t="s">
        <v>56</v>
      </c>
      <c r="C17" s="513" t="s">
        <v>57</v>
      </c>
      <c r="D17" s="516"/>
      <c r="E17" s="112"/>
      <c r="F17" s="112"/>
      <c r="G17" s="519" t="s">
        <v>58</v>
      </c>
      <c r="H17" s="519"/>
      <c r="I17" s="519"/>
      <c r="J17" s="519"/>
      <c r="K17" s="519"/>
      <c r="L17" s="519"/>
      <c r="M17" s="519"/>
      <c r="N17" s="519"/>
    </row>
    <row r="18" spans="1:14" ht="66.599999999999994" customHeight="1">
      <c r="A18" s="8"/>
      <c r="B18" s="511"/>
      <c r="C18" s="514"/>
      <c r="D18" s="517"/>
      <c r="E18" s="73"/>
      <c r="F18" s="73"/>
      <c r="G18" s="520" t="s">
        <v>212</v>
      </c>
      <c r="H18" s="521"/>
      <c r="I18" s="521"/>
      <c r="J18" s="521"/>
      <c r="K18" s="520" t="s">
        <v>59</v>
      </c>
      <c r="L18" s="521"/>
      <c r="M18" s="521"/>
      <c r="N18" s="521"/>
    </row>
    <row r="19" spans="1:14">
      <c r="A19" s="8"/>
      <c r="B19" s="511"/>
      <c r="C19" s="514"/>
      <c r="D19" s="517"/>
      <c r="E19" s="73"/>
      <c r="F19" s="73"/>
      <c r="G19" s="519" t="s">
        <v>60</v>
      </c>
      <c r="H19" s="519"/>
      <c r="I19" s="519"/>
      <c r="J19" s="519"/>
      <c r="K19" s="519"/>
      <c r="L19" s="519"/>
      <c r="M19" s="519"/>
      <c r="N19" s="519"/>
    </row>
    <row r="20" spans="1:14">
      <c r="A20" s="8"/>
      <c r="B20" s="512"/>
      <c r="C20" s="515"/>
      <c r="D20" s="518"/>
      <c r="E20" s="74"/>
      <c r="F20" s="74"/>
      <c r="G20" s="519" t="s">
        <v>61</v>
      </c>
      <c r="H20" s="519"/>
      <c r="I20" s="519"/>
      <c r="J20" s="519"/>
      <c r="K20" s="519"/>
      <c r="L20" s="519"/>
      <c r="M20" s="519"/>
      <c r="N20" s="519"/>
    </row>
    <row r="21" spans="1:14">
      <c r="A21" s="8"/>
      <c r="B21" s="510" t="s">
        <v>62</v>
      </c>
      <c r="C21" s="513"/>
      <c r="D21" s="513"/>
      <c r="E21" s="113"/>
      <c r="F21" s="113"/>
      <c r="G21" s="519" t="s">
        <v>58</v>
      </c>
      <c r="H21" s="519"/>
      <c r="I21" s="519"/>
      <c r="J21" s="519"/>
      <c r="K21" s="519"/>
      <c r="L21" s="519"/>
      <c r="M21" s="519"/>
      <c r="N21" s="519"/>
    </row>
    <row r="22" spans="1:14">
      <c r="A22" s="8"/>
      <c r="B22" s="511"/>
      <c r="C22" s="514"/>
      <c r="D22" s="514"/>
      <c r="E22" s="71"/>
      <c r="F22" s="71"/>
      <c r="G22" s="519" t="s">
        <v>63</v>
      </c>
      <c r="H22" s="519"/>
      <c r="I22" s="519"/>
      <c r="J22" s="519"/>
      <c r="K22" s="519"/>
      <c r="L22" s="519"/>
      <c r="M22" s="519"/>
      <c r="N22" s="519"/>
    </row>
    <row r="23" spans="1:14">
      <c r="A23" s="8"/>
      <c r="B23" s="511"/>
      <c r="C23" s="514"/>
      <c r="D23" s="514"/>
      <c r="E23" s="71"/>
      <c r="F23" s="71"/>
      <c r="G23" s="519" t="s">
        <v>60</v>
      </c>
      <c r="H23" s="519"/>
      <c r="I23" s="519"/>
      <c r="J23" s="519"/>
      <c r="K23" s="519"/>
      <c r="L23" s="519"/>
      <c r="M23" s="519"/>
      <c r="N23" s="519"/>
    </row>
    <row r="24" spans="1:14">
      <c r="A24" s="8"/>
      <c r="B24" s="512"/>
      <c r="C24" s="515"/>
      <c r="D24" s="515"/>
      <c r="E24" s="72"/>
      <c r="F24" s="72"/>
      <c r="G24" s="519" t="s">
        <v>61</v>
      </c>
      <c r="H24" s="519"/>
      <c r="I24" s="519"/>
      <c r="J24" s="519"/>
      <c r="K24" s="519"/>
      <c r="L24" s="519"/>
      <c r="M24" s="519"/>
      <c r="N24" s="519"/>
    </row>
    <row r="25" spans="1:14">
      <c r="A25" s="8"/>
      <c r="B25" s="510" t="s">
        <v>64</v>
      </c>
      <c r="C25" s="513" t="s">
        <v>65</v>
      </c>
      <c r="D25" s="513"/>
      <c r="E25" s="113"/>
      <c r="F25" s="113"/>
      <c r="G25" s="519" t="s">
        <v>58</v>
      </c>
      <c r="H25" s="519"/>
      <c r="I25" s="519"/>
      <c r="J25" s="519"/>
      <c r="K25" s="519" t="s">
        <v>66</v>
      </c>
      <c r="L25" s="519"/>
      <c r="M25" s="519"/>
      <c r="N25" s="519"/>
    </row>
    <row r="26" spans="1:14">
      <c r="A26" s="8"/>
      <c r="B26" s="511"/>
      <c r="C26" s="514"/>
      <c r="D26" s="514"/>
      <c r="E26" s="71"/>
      <c r="F26" s="71"/>
      <c r="G26" s="519" t="s">
        <v>213</v>
      </c>
      <c r="H26" s="519"/>
      <c r="I26" s="519"/>
      <c r="J26" s="519"/>
      <c r="K26" s="519"/>
      <c r="L26" s="519"/>
      <c r="M26" s="519"/>
      <c r="N26" s="519"/>
    </row>
    <row r="27" spans="1:14">
      <c r="A27" s="8"/>
      <c r="B27" s="511"/>
      <c r="C27" s="514"/>
      <c r="D27" s="514"/>
      <c r="E27" s="71"/>
      <c r="F27" s="71"/>
      <c r="G27" s="519" t="s">
        <v>60</v>
      </c>
      <c r="H27" s="519"/>
      <c r="I27" s="519"/>
      <c r="J27" s="519"/>
      <c r="K27" s="519"/>
      <c r="L27" s="519"/>
      <c r="M27" s="519"/>
      <c r="N27" s="519"/>
    </row>
    <row r="28" spans="1:14">
      <c r="A28" s="8"/>
      <c r="B28" s="512"/>
      <c r="C28" s="515"/>
      <c r="D28" s="515"/>
      <c r="E28" s="72"/>
      <c r="F28" s="72"/>
      <c r="G28" s="519" t="s">
        <v>61</v>
      </c>
      <c r="H28" s="519"/>
      <c r="I28" s="519"/>
      <c r="J28" s="519"/>
      <c r="K28" s="519"/>
      <c r="L28" s="519"/>
      <c r="M28" s="519"/>
      <c r="N28" s="519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45" t="s">
        <v>6</v>
      </c>
    </row>
    <row r="2" spans="1:12">
      <c r="A2" s="46" t="s">
        <v>7</v>
      </c>
    </row>
    <row r="3" spans="1:12">
      <c r="A3" s="47" t="s">
        <v>8</v>
      </c>
    </row>
    <row r="4" spans="1:12">
      <c r="A4" s="47" t="s">
        <v>9</v>
      </c>
    </row>
    <row r="5" spans="1:12">
      <c r="A5" s="46" t="s">
        <v>10</v>
      </c>
    </row>
    <row r="6" spans="1:12">
      <c r="A6" s="47" t="s">
        <v>11</v>
      </c>
    </row>
    <row r="7" spans="1:12">
      <c r="A7" s="46" t="s">
        <v>12</v>
      </c>
    </row>
    <row r="8" spans="1:12">
      <c r="A8" s="47" t="s">
        <v>13</v>
      </c>
    </row>
    <row r="9" spans="1:12">
      <c r="A9" s="47"/>
    </row>
    <row r="10" spans="1:12">
      <c r="A10" s="45" t="s">
        <v>14</v>
      </c>
    </row>
    <row r="11" spans="1:12">
      <c r="A11" s="46" t="s">
        <v>15</v>
      </c>
    </row>
    <row r="12" spans="1:12" ht="16.5">
      <c r="A12" s="47" t="s">
        <v>16</v>
      </c>
      <c r="L12" s="48"/>
    </row>
    <row r="13" spans="1:12">
      <c r="A13" s="47"/>
    </row>
    <row r="14" spans="1:12">
      <c r="A14" s="45" t="s">
        <v>17</v>
      </c>
    </row>
    <row r="15" spans="1:12">
      <c r="A15" s="46" t="s">
        <v>18</v>
      </c>
    </row>
    <row r="16" spans="1:12">
      <c r="A16" s="47" t="s">
        <v>19</v>
      </c>
    </row>
    <row r="17" spans="1:4" ht="16.5">
      <c r="A17" s="49"/>
      <c r="D17" s="48"/>
    </row>
    <row r="18" spans="1:4">
      <c r="A18" s="45" t="s">
        <v>20</v>
      </c>
    </row>
    <row r="19" spans="1:4">
      <c r="A19" s="46" t="s">
        <v>21</v>
      </c>
    </row>
    <row r="20" spans="1:4" ht="36">
      <c r="A20" s="50" t="s">
        <v>160</v>
      </c>
    </row>
    <row r="22" spans="1:4">
      <c r="A22" s="45" t="s">
        <v>22</v>
      </c>
    </row>
    <row r="23" spans="1:4">
      <c r="A23" s="46" t="s">
        <v>23</v>
      </c>
    </row>
    <row r="24" spans="1:4">
      <c r="A24" s="47" t="s">
        <v>24</v>
      </c>
    </row>
    <row r="25" spans="1:4">
      <c r="A25" s="46" t="s">
        <v>71</v>
      </c>
    </row>
    <row r="26" spans="1:4">
      <c r="A26" s="47" t="s">
        <v>72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B19"/>
  <sheetViews>
    <sheetView workbookViewId="0">
      <selection activeCell="V15" sqref="V15"/>
    </sheetView>
  </sheetViews>
  <sheetFormatPr defaultColWidth="8.77734375" defaultRowHeight="13.5"/>
  <cols>
    <col min="1" max="1" width="28.88671875" customWidth="1"/>
    <col min="2" max="2" width="89.6640625" customWidth="1"/>
  </cols>
  <sheetData>
    <row r="1" spans="1:2">
      <c r="A1" s="339"/>
      <c r="B1" s="339"/>
    </row>
    <row r="2" spans="1:2">
      <c r="A2" s="100" t="s">
        <v>951</v>
      </c>
      <c r="B2" s="99" t="s">
        <v>950</v>
      </c>
    </row>
    <row r="3" spans="1:2">
      <c r="A3" s="99" t="s">
        <v>949</v>
      </c>
      <c r="B3" s="101" t="s">
        <v>948</v>
      </c>
    </row>
    <row r="4" spans="1:2">
      <c r="A4" s="99" t="s">
        <v>947</v>
      </c>
      <c r="B4" s="101" t="s">
        <v>946</v>
      </c>
    </row>
    <row r="5" spans="1:2">
      <c r="A5" s="99" t="s">
        <v>945</v>
      </c>
      <c r="B5" s="101" t="s">
        <v>942</v>
      </c>
    </row>
    <row r="6" spans="1:2">
      <c r="A6" s="99" t="s">
        <v>944</v>
      </c>
      <c r="B6" s="101" t="s">
        <v>942</v>
      </c>
    </row>
    <row r="7" spans="1:2">
      <c r="A7" s="99" t="s">
        <v>943</v>
      </c>
      <c r="B7" s="101" t="s">
        <v>942</v>
      </c>
    </row>
    <row r="8" spans="1:2">
      <c r="A8" s="99" t="s">
        <v>941</v>
      </c>
      <c r="B8" s="101" t="s">
        <v>940</v>
      </c>
    </row>
    <row r="9" spans="1:2">
      <c r="A9" s="99" t="s">
        <v>939</v>
      </c>
      <c r="B9" s="101" t="s">
        <v>938</v>
      </c>
    </row>
    <row r="10" spans="1:2">
      <c r="A10" s="99" t="s">
        <v>937</v>
      </c>
      <c r="B10" s="101" t="s">
        <v>936</v>
      </c>
    </row>
    <row r="11" spans="1:2">
      <c r="A11" s="99" t="s">
        <v>935</v>
      </c>
      <c r="B11" s="101" t="s">
        <v>934</v>
      </c>
    </row>
    <row r="12" spans="1:2">
      <c r="A12" s="99" t="s">
        <v>933</v>
      </c>
      <c r="B12" s="101" t="s">
        <v>932</v>
      </c>
    </row>
    <row r="13" spans="1:2">
      <c r="A13" s="340"/>
      <c r="B13" s="339"/>
    </row>
    <row r="14" spans="1:2">
      <c r="A14" s="100" t="s">
        <v>931</v>
      </c>
      <c r="B14" s="99" t="s">
        <v>930</v>
      </c>
    </row>
    <row r="15" spans="1:2">
      <c r="A15" s="100" t="s">
        <v>929</v>
      </c>
      <c r="B15" s="101" t="s">
        <v>928</v>
      </c>
    </row>
    <row r="16" spans="1:2">
      <c r="A16" s="100" t="s">
        <v>927</v>
      </c>
      <c r="B16" s="101" t="s">
        <v>926</v>
      </c>
    </row>
    <row r="17" spans="1:2">
      <c r="A17" s="100" t="s">
        <v>925</v>
      </c>
      <c r="B17" s="101" t="s">
        <v>924</v>
      </c>
    </row>
    <row r="18" spans="1:2">
      <c r="A18" s="100" t="s">
        <v>923</v>
      </c>
      <c r="B18" s="101" t="s">
        <v>922</v>
      </c>
    </row>
    <row r="19" spans="1:2">
      <c r="A19" s="100" t="s">
        <v>921</v>
      </c>
      <c r="B19" s="101" t="s">
        <v>920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G11"/>
  <sheetViews>
    <sheetView workbookViewId="0">
      <selection activeCell="V15" sqref="V15"/>
    </sheetView>
  </sheetViews>
  <sheetFormatPr defaultColWidth="8.77734375" defaultRowHeight="13.5"/>
  <cols>
    <col min="3" max="3" width="83.6640625" customWidth="1"/>
    <col min="4" max="4" width="12.109375" bestFit="1" customWidth="1"/>
    <col min="5" max="5" width="10.77734375" customWidth="1"/>
    <col min="6" max="6" width="16.44140625" customWidth="1"/>
    <col min="7" max="7" width="23.33203125" customWidth="1"/>
  </cols>
  <sheetData>
    <row r="2" spans="2:7">
      <c r="B2" s="145" t="s">
        <v>324</v>
      </c>
      <c r="C2" s="148" t="s">
        <v>325</v>
      </c>
      <c r="D2" s="148" t="s">
        <v>326</v>
      </c>
      <c r="E2" s="148" t="s">
        <v>327</v>
      </c>
      <c r="F2" s="148" t="s">
        <v>328</v>
      </c>
      <c r="G2" s="148" t="s">
        <v>183</v>
      </c>
    </row>
    <row r="3" spans="2:7">
      <c r="B3" s="145">
        <v>1</v>
      </c>
      <c r="C3" s="343" t="s">
        <v>953</v>
      </c>
      <c r="D3" s="146" t="s">
        <v>865</v>
      </c>
      <c r="E3" s="147" t="s">
        <v>303</v>
      </c>
      <c r="F3" s="338" t="s">
        <v>301</v>
      </c>
      <c r="G3" s="148" t="s">
        <v>189</v>
      </c>
    </row>
    <row r="4" spans="2:7">
      <c r="B4" s="145">
        <v>2</v>
      </c>
      <c r="C4" s="149" t="s">
        <v>901</v>
      </c>
      <c r="D4" s="146" t="s">
        <v>952</v>
      </c>
      <c r="E4" s="147" t="s">
        <v>303</v>
      </c>
      <c r="F4" s="338" t="s">
        <v>900</v>
      </c>
      <c r="G4" s="148" t="s">
        <v>906</v>
      </c>
    </row>
    <row r="5" spans="2:7" ht="27">
      <c r="B5" s="145">
        <v>3</v>
      </c>
      <c r="C5" s="149" t="s">
        <v>884</v>
      </c>
      <c r="D5" s="146" t="s">
        <v>865</v>
      </c>
      <c r="E5" s="147" t="s">
        <v>303</v>
      </c>
      <c r="F5" s="338" t="s">
        <v>883</v>
      </c>
      <c r="G5" s="148" t="s">
        <v>887</v>
      </c>
    </row>
    <row r="6" spans="2:7">
      <c r="B6" s="145">
        <v>4</v>
      </c>
      <c r="C6" s="341" t="s">
        <v>877</v>
      </c>
      <c r="D6" s="146" t="s">
        <v>302</v>
      </c>
      <c r="E6" s="147" t="s">
        <v>303</v>
      </c>
      <c r="F6" s="338" t="s">
        <v>876</v>
      </c>
      <c r="G6" s="148" t="s">
        <v>880</v>
      </c>
    </row>
    <row r="7" spans="2:7" ht="15">
      <c r="B7" s="145">
        <v>5</v>
      </c>
      <c r="C7" s="341" t="s">
        <v>867</v>
      </c>
      <c r="D7" s="146" t="s">
        <v>749</v>
      </c>
      <c r="E7" s="147" t="s">
        <v>303</v>
      </c>
      <c r="F7" s="338" t="s">
        <v>866</v>
      </c>
      <c r="G7" s="342" t="s">
        <v>871</v>
      </c>
    </row>
    <row r="8" spans="2:7" ht="15">
      <c r="B8" s="145">
        <v>6</v>
      </c>
      <c r="C8" s="341" t="s">
        <v>857</v>
      </c>
      <c r="D8" s="146" t="s">
        <v>302</v>
      </c>
      <c r="E8" s="147" t="s">
        <v>303</v>
      </c>
      <c r="F8" s="338" t="s">
        <v>856</v>
      </c>
      <c r="G8" s="342" t="s">
        <v>862</v>
      </c>
    </row>
    <row r="9" spans="2:7" ht="15">
      <c r="B9" s="145">
        <v>7</v>
      </c>
      <c r="C9" s="341" t="s">
        <v>761</v>
      </c>
      <c r="D9" s="146" t="s">
        <v>302</v>
      </c>
      <c r="E9" s="147" t="s">
        <v>303</v>
      </c>
      <c r="F9" s="338" t="s">
        <v>760</v>
      </c>
      <c r="G9" s="342" t="s">
        <v>767</v>
      </c>
    </row>
    <row r="10" spans="2:7" ht="15">
      <c r="B10" s="145">
        <v>8</v>
      </c>
      <c r="C10" s="341" t="s">
        <v>751</v>
      </c>
      <c r="D10" s="146" t="s">
        <v>749</v>
      </c>
      <c r="E10" s="147" t="s">
        <v>303</v>
      </c>
      <c r="F10" s="338" t="s">
        <v>750</v>
      </c>
      <c r="G10" s="342" t="s">
        <v>758</v>
      </c>
    </row>
    <row r="11" spans="2:7" ht="27">
      <c r="B11" s="145">
        <v>9</v>
      </c>
      <c r="C11" s="341" t="s">
        <v>742</v>
      </c>
      <c r="D11" s="146" t="s">
        <v>952</v>
      </c>
      <c r="E11" s="147" t="s">
        <v>303</v>
      </c>
      <c r="F11" s="338" t="s">
        <v>741</v>
      </c>
      <c r="G11" s="148" t="s">
        <v>748</v>
      </c>
    </row>
  </sheetData>
  <phoneticPr fontId="8" type="noConversion"/>
  <dataValidations count="1">
    <dataValidation type="list" allowBlank="1" showInputMessage="1" showErrorMessage="1" sqref="D3:D11" xr:uid="{00000000-0002-0000-0C00-000000000000}">
      <formula1>"Block, Critical, Major, Minor, Enhancement"</formula1>
    </dataValidation>
  </dataValidations>
  <hyperlinks>
    <hyperlink ref="F5" location="T1_Fail_003!A1" display="T1_Fail_003" xr:uid="{00000000-0004-0000-0C00-000000000000}"/>
    <hyperlink ref="F6" location="T1_Fail_004!A1" display="T1_Fail_004" xr:uid="{00000000-0004-0000-0C00-000001000000}"/>
    <hyperlink ref="F7" location="T1_Fail_005!A1" display="T1_Fail_005" xr:uid="{00000000-0004-0000-0C00-000002000000}"/>
    <hyperlink ref="F8" location="T1_Fail_006!A1" display="T1_Fail_006" xr:uid="{00000000-0004-0000-0C00-000003000000}"/>
    <hyperlink ref="F4" location="T1_Fail_002!A1" display="T1_Fail_002" xr:uid="{00000000-0004-0000-0C00-000004000000}"/>
    <hyperlink ref="F9:F10" location="T1_Fail_004!A1" display="T1_Fail_004" xr:uid="{00000000-0004-0000-0C00-000005000000}"/>
    <hyperlink ref="F3" location="T1_Fail_001!A1" display="T1_Fail_001" xr:uid="{00000000-0004-0000-0C00-000006000000}"/>
    <hyperlink ref="F9" location="T1_Fail_007!A1" display="T1_Fail_007" xr:uid="{00000000-0004-0000-0C00-000007000000}"/>
    <hyperlink ref="F10" location="T1_Fail_008!A1" display="T1_Fail_008" xr:uid="{00000000-0004-0000-0C00-000008000000}"/>
    <hyperlink ref="F11" location="T1_Fail_009!A1" display="T1_Fail_009" xr:uid="{00000000-0004-0000-0C00-000009000000}"/>
  </hyperlink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V15" sqref="V15"/>
    </sheetView>
  </sheetViews>
  <sheetFormatPr defaultColWidth="8.77734375" defaultRowHeight="13.5"/>
  <sheetData/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V24"/>
  <sheetViews>
    <sheetView workbookViewId="0">
      <selection activeCell="V15" sqref="V15"/>
    </sheetView>
  </sheetViews>
  <sheetFormatPr defaultColWidth="8.77734375" defaultRowHeight="13.5"/>
  <sheetData>
    <row r="24" spans="22:22" ht="16.5">
      <c r="V24" s="344" t="s">
        <v>954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V15" sqref="V15"/>
    </sheetView>
  </sheetViews>
  <sheetFormatPr defaultColWidth="8.77734375" defaultRowHeight="13.5"/>
  <sheetData/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V15" sqref="V15"/>
    </sheetView>
  </sheetViews>
  <sheetFormatPr defaultColWidth="8.77734375" defaultRowHeight="13.5"/>
  <sheetData/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V15" sqref="V15"/>
    </sheetView>
  </sheetViews>
  <sheetFormatPr defaultColWidth="8.77734375" defaultRowHeight="13.5"/>
  <sheetData/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V15" sqref="V15"/>
    </sheetView>
  </sheetViews>
  <sheetFormatPr defaultColWidth="8.77734375" defaultRowHeight="13.5"/>
  <sheetData/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M28" sqref="M28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204</v>
      </c>
    </row>
    <row r="3" spans="2:14"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4"/>
    </row>
    <row r="4" spans="2:14">
      <c r="B4" s="105"/>
      <c r="N4" s="106"/>
    </row>
    <row r="5" spans="2:14">
      <c r="B5" s="105"/>
      <c r="N5" s="106"/>
    </row>
    <row r="6" spans="2:14">
      <c r="B6" s="105"/>
      <c r="N6" s="106"/>
    </row>
    <row r="7" spans="2:14">
      <c r="B7" s="105"/>
      <c r="N7" s="106"/>
    </row>
    <row r="8" spans="2:14">
      <c r="B8" s="105"/>
      <c r="N8" s="106"/>
    </row>
    <row r="9" spans="2:14">
      <c r="B9" s="105"/>
      <c r="N9" s="106"/>
    </row>
    <row r="10" spans="2:14">
      <c r="B10" s="105"/>
      <c r="N10" s="106"/>
    </row>
    <row r="11" spans="2:14">
      <c r="B11" s="105"/>
      <c r="N11" s="106"/>
    </row>
    <row r="12" spans="2:14">
      <c r="B12" s="105"/>
      <c r="N12" s="106"/>
    </row>
    <row r="13" spans="2:14">
      <c r="B13" s="105"/>
      <c r="N13" s="106"/>
    </row>
    <row r="14" spans="2:14">
      <c r="B14" s="105"/>
      <c r="N14" s="106"/>
    </row>
    <row r="15" spans="2:14">
      <c r="B15" s="105"/>
      <c r="N15" s="106"/>
    </row>
    <row r="16" spans="2:14">
      <c r="B16" s="105"/>
      <c r="N16" s="106"/>
    </row>
    <row r="17" spans="2:14">
      <c r="B17" s="105"/>
      <c r="N17" s="106"/>
    </row>
    <row r="18" spans="2:14">
      <c r="B18" s="105"/>
      <c r="N18" s="106"/>
    </row>
    <row r="19" spans="2:14">
      <c r="B19" s="105"/>
      <c r="N19" s="106"/>
    </row>
    <row r="20" spans="2:14">
      <c r="B20" s="105"/>
      <c r="N20" s="106"/>
    </row>
    <row r="21" spans="2:14">
      <c r="B21" s="105"/>
      <c r="N21" s="106"/>
    </row>
    <row r="22" spans="2:14">
      <c r="B22" s="105"/>
      <c r="N22" s="106"/>
    </row>
    <row r="23" spans="2:14">
      <c r="B23" s="107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9"/>
    </row>
    <row r="25" spans="2:14">
      <c r="B25" s="2" t="s">
        <v>205</v>
      </c>
    </row>
    <row r="26" spans="2:14" s="4" customFormat="1">
      <c r="C26" s="27" t="s">
        <v>342</v>
      </c>
      <c r="E26" s="4" t="s">
        <v>230</v>
      </c>
    </row>
    <row r="27" spans="2:14" s="4" customFormat="1">
      <c r="C27" s="27" t="s">
        <v>343</v>
      </c>
      <c r="E27" s="4" t="s">
        <v>345</v>
      </c>
    </row>
    <row r="28" spans="2:14" s="4" customFormat="1">
      <c r="C28" s="27" t="s">
        <v>344</v>
      </c>
      <c r="E28" s="4" t="s">
        <v>345</v>
      </c>
    </row>
    <row r="29" spans="2:14" s="4" customFormat="1">
      <c r="C29" s="27"/>
    </row>
    <row r="30" spans="2:14">
      <c r="C30" s="27"/>
    </row>
    <row r="31" spans="2:14">
      <c r="C31" s="27"/>
    </row>
    <row r="32" spans="2:14">
      <c r="C32" s="27"/>
    </row>
    <row r="34" spans="2:19">
      <c r="B34" s="2" t="s">
        <v>206</v>
      </c>
    </row>
    <row r="35" spans="2:19" s="4" customFormat="1">
      <c r="C35" s="27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3"/>
      <c r="C41" s="6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</sheetData>
  <phoneticPr fontId="8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V15" sqref="V15"/>
    </sheetView>
  </sheetViews>
  <sheetFormatPr defaultColWidth="8.77734375" defaultRowHeight="13.5"/>
  <sheetData/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V15" sqref="V15"/>
    </sheetView>
  </sheetViews>
  <sheetFormatPr defaultColWidth="8.77734375" defaultRowHeight="13.5"/>
  <sheetData/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V15" sqref="V15"/>
    </sheetView>
  </sheetViews>
  <sheetFormatPr defaultColWidth="8.77734375" defaultRowHeight="13.5"/>
  <sheetData/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29"/>
  <sheetViews>
    <sheetView showGridLines="0" zoomScale="85" zoomScaleNormal="85" workbookViewId="0">
      <selection activeCell="J14" sqref="J14"/>
    </sheetView>
  </sheetViews>
  <sheetFormatPr defaultColWidth="8.88671875" defaultRowHeight="13.5"/>
  <cols>
    <col min="1" max="1" width="7.5546875" style="161" customWidth="1"/>
    <col min="2" max="2" width="16.109375" style="161" customWidth="1"/>
    <col min="3" max="3" width="13" style="161" customWidth="1"/>
    <col min="4" max="4" width="12.33203125" style="161" customWidth="1"/>
    <col min="5" max="5" width="13" style="161" customWidth="1"/>
    <col min="6" max="6" width="1.5546875" style="161" customWidth="1"/>
    <col min="7" max="7" width="11.77734375" style="161" customWidth="1"/>
    <col min="8" max="8" width="15" style="161" customWidth="1"/>
    <col min="9" max="9" width="16.6640625" style="161" customWidth="1"/>
    <col min="10" max="10" width="12.21875" style="161" customWidth="1"/>
    <col min="11" max="11" width="13.88671875" style="161" customWidth="1"/>
    <col min="12" max="12" width="13.21875" style="161" customWidth="1"/>
    <col min="13" max="17" width="12.21875" style="161" customWidth="1"/>
    <col min="18" max="18" width="11.44140625" style="161" customWidth="1"/>
    <col min="19" max="19" width="10.5546875" style="161" bestFit="1" customWidth="1"/>
    <col min="20" max="20" width="23.6640625" style="161" customWidth="1"/>
    <col min="21" max="21" width="11.88671875" style="161" bestFit="1" customWidth="1"/>
    <col min="22" max="16384" width="8.88671875" style="161"/>
  </cols>
  <sheetData>
    <row r="1" spans="2:75" customFormat="1" ht="16.5">
      <c r="B1" s="7" t="s">
        <v>330</v>
      </c>
      <c r="BF1" s="156"/>
      <c r="BG1" s="64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</row>
    <row r="2" spans="2:75" customFormat="1" ht="15">
      <c r="I2" s="349" t="s">
        <v>968</v>
      </c>
      <c r="BF2" s="156"/>
      <c r="BG2" s="64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</row>
    <row r="3" spans="2:75" customFormat="1" ht="15">
      <c r="B3" s="65" t="s">
        <v>331</v>
      </c>
      <c r="I3" s="457" t="s">
        <v>966</v>
      </c>
      <c r="K3" s="157" t="s">
        <v>346</v>
      </c>
      <c r="L3" s="157"/>
      <c r="M3" s="157"/>
      <c r="N3" s="157"/>
      <c r="BF3" s="156"/>
      <c r="BG3" s="64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</row>
    <row r="4" spans="2:75" customFormat="1" ht="15">
      <c r="B4" s="65"/>
      <c r="I4" s="457"/>
      <c r="K4" s="157"/>
      <c r="L4" s="157"/>
      <c r="M4" s="157"/>
      <c r="N4" s="157"/>
      <c r="S4" s="158"/>
      <c r="BF4" s="156"/>
      <c r="BG4" s="64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</row>
    <row r="5" spans="2:75" customFormat="1" ht="17.25">
      <c r="B5" s="346" t="s">
        <v>349</v>
      </c>
      <c r="I5" s="349" t="s">
        <v>967</v>
      </c>
      <c r="J5" s="8"/>
      <c r="K5" s="159" t="s">
        <v>347</v>
      </c>
      <c r="L5" s="159">
        <f>365/12</f>
        <v>30.416666666666668</v>
      </c>
      <c r="M5" s="159" t="s">
        <v>348</v>
      </c>
      <c r="N5" s="159">
        <f>365/12/7</f>
        <v>4.3452380952380958</v>
      </c>
      <c r="S5" s="160"/>
      <c r="BF5" s="156"/>
      <c r="BG5" s="64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</row>
    <row r="6" spans="2:75" customFormat="1" ht="15">
      <c r="B6" s="347" t="s">
        <v>956</v>
      </c>
      <c r="D6" s="347"/>
      <c r="I6" s="457" t="s">
        <v>969</v>
      </c>
      <c r="J6" s="8"/>
      <c r="K6" s="159" t="s">
        <v>350</v>
      </c>
      <c r="L6" s="159">
        <f>52*(365/12/7)</f>
        <v>225.95238095238099</v>
      </c>
      <c r="M6" s="159" t="s">
        <v>351</v>
      </c>
      <c r="N6" s="159">
        <f>L6/L5</f>
        <v>7.4285714285714297</v>
      </c>
      <c r="S6" s="161"/>
      <c r="BF6" s="156"/>
      <c r="BG6" s="64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</row>
    <row r="7" spans="2:75" customFormat="1" ht="8.25" customHeight="1">
      <c r="I7" s="457"/>
      <c r="S7" s="160"/>
      <c r="BF7" s="156"/>
      <c r="BG7" s="64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</row>
    <row r="8" spans="2:75" customFormat="1" ht="24.75" customHeight="1">
      <c r="B8" s="162" t="s">
        <v>234</v>
      </c>
      <c r="I8" s="457"/>
      <c r="S8" s="160"/>
      <c r="BF8" s="156"/>
      <c r="BG8" s="64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</row>
    <row r="9" spans="2:75" s="167" customFormat="1" ht="23.25" customHeight="1">
      <c r="B9" s="163" t="s">
        <v>352</v>
      </c>
      <c r="C9" s="164" t="s">
        <v>353</v>
      </c>
      <c r="D9" s="163" t="s">
        <v>354</v>
      </c>
      <c r="E9" s="165"/>
      <c r="F9" s="411" t="s">
        <v>355</v>
      </c>
      <c r="G9" s="412"/>
      <c r="H9" s="166" t="s">
        <v>356</v>
      </c>
      <c r="I9"/>
      <c r="J9"/>
      <c r="M9" s="168"/>
      <c r="N9" s="413"/>
      <c r="O9" s="413"/>
      <c r="P9" s="168"/>
      <c r="Q9" s="169"/>
      <c r="R9" s="168"/>
      <c r="S9" s="168"/>
      <c r="T9" s="168"/>
    </row>
    <row r="10" spans="2:75" s="167" customFormat="1" ht="23.25" customHeight="1">
      <c r="B10" s="163" t="s">
        <v>357</v>
      </c>
      <c r="C10" s="165" t="s">
        <v>358</v>
      </c>
      <c r="D10" s="163" t="s">
        <v>359</v>
      </c>
      <c r="E10" s="165" t="s">
        <v>360</v>
      </c>
      <c r="F10" s="411" t="s">
        <v>361</v>
      </c>
      <c r="G10" s="412"/>
      <c r="H10" s="170"/>
      <c r="I10"/>
      <c r="J10"/>
      <c r="K10"/>
      <c r="L10"/>
      <c r="M10"/>
      <c r="N10"/>
      <c r="O10"/>
      <c r="P10" s="168"/>
      <c r="Q10" s="169"/>
      <c r="R10" s="168"/>
      <c r="S10" s="168"/>
      <c r="T10" s="168"/>
    </row>
    <row r="11" spans="2:75" s="171" customFormat="1" ht="8.25" customHeight="1">
      <c r="E11" s="172"/>
      <c r="F11" s="172"/>
      <c r="J11"/>
      <c r="K11"/>
      <c r="L11"/>
      <c r="M11"/>
      <c r="N11"/>
      <c r="O11"/>
      <c r="P11" s="172"/>
      <c r="Q11" s="173"/>
      <c r="R11" s="172"/>
      <c r="S11" s="169"/>
      <c r="T11" s="172"/>
    </row>
    <row r="12" spans="2:75" customFormat="1" ht="17.25">
      <c r="B12" s="150" t="s">
        <v>362</v>
      </c>
      <c r="S12" s="161"/>
      <c r="BF12" s="156"/>
      <c r="BG12" s="64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</row>
    <row r="13" spans="2:75" customFormat="1" ht="4.5" customHeight="1">
      <c r="S13" s="160"/>
      <c r="BF13" s="156"/>
      <c r="BG13" s="64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</row>
    <row r="14" spans="2:75" customFormat="1" ht="14.25" customHeight="1">
      <c r="B14" s="162" t="s">
        <v>234</v>
      </c>
      <c r="S14" s="160"/>
      <c r="BF14" s="156"/>
      <c r="BG14" s="64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</row>
    <row r="15" spans="2:75" s="167" customFormat="1" ht="23.25" customHeight="1">
      <c r="B15" s="163" t="s">
        <v>363</v>
      </c>
      <c r="C15" s="174" t="s">
        <v>364</v>
      </c>
      <c r="D15" s="175" t="s">
        <v>365</v>
      </c>
      <c r="E15" s="176"/>
      <c r="F15" s="414" t="s">
        <v>366</v>
      </c>
      <c r="G15" s="415"/>
      <c r="H15" s="170" t="s">
        <v>367</v>
      </c>
      <c r="I15" s="177"/>
      <c r="J15"/>
      <c r="K15"/>
      <c r="L15"/>
      <c r="M15"/>
      <c r="N15"/>
      <c r="O15"/>
      <c r="P15" s="168"/>
      <c r="Q15" s="169"/>
      <c r="R15" s="168"/>
      <c r="S15" s="168"/>
      <c r="T15" s="168"/>
    </row>
    <row r="16" spans="2:75" s="167" customFormat="1" ht="23.25" customHeight="1">
      <c r="B16" s="163" t="s">
        <v>368</v>
      </c>
      <c r="C16" s="165" t="s">
        <v>369</v>
      </c>
      <c r="D16" s="178"/>
      <c r="E16" s="179"/>
      <c r="F16" s="416"/>
      <c r="G16" s="416"/>
      <c r="H16" s="180"/>
      <c r="I16" s="177"/>
      <c r="J16"/>
      <c r="K16"/>
      <c r="L16"/>
      <c r="M16"/>
      <c r="N16"/>
      <c r="O16"/>
      <c r="P16" s="168"/>
      <c r="Q16" s="169"/>
      <c r="R16" s="168"/>
      <c r="S16" s="168"/>
      <c r="T16" s="168"/>
    </row>
    <row r="17" spans="1:75" s="171" customFormat="1" ht="4.5" customHeight="1">
      <c r="C17" s="172"/>
      <c r="E17" s="172"/>
      <c r="F17" s="172"/>
      <c r="J17"/>
      <c r="K17"/>
      <c r="L17"/>
      <c r="M17"/>
      <c r="N17"/>
      <c r="O17"/>
      <c r="P17" s="172"/>
      <c r="Q17" s="173"/>
      <c r="R17" s="172"/>
      <c r="S17" s="169"/>
      <c r="T17" s="172"/>
    </row>
    <row r="18" spans="1:75" customFormat="1" ht="17.25">
      <c r="B18" s="150" t="s">
        <v>370</v>
      </c>
      <c r="I18" s="181"/>
      <c r="BF18" s="156"/>
      <c r="BG18" s="64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</row>
    <row r="19" spans="1:75" customFormat="1" ht="6.75" customHeight="1">
      <c r="S19" s="160"/>
      <c r="BF19" s="156"/>
      <c r="BG19" s="64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</row>
    <row r="20" spans="1:75" customFormat="1" ht="17.25" customHeight="1">
      <c r="B20" s="162" t="s">
        <v>371</v>
      </c>
      <c r="S20" s="160"/>
      <c r="BF20" s="156"/>
      <c r="BG20" s="64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</row>
    <row r="21" spans="1:75" customFormat="1" ht="26.25" customHeight="1">
      <c r="B21" s="417" t="s">
        <v>372</v>
      </c>
      <c r="C21" s="417" t="s">
        <v>373</v>
      </c>
      <c r="D21" s="417"/>
      <c r="E21" s="417"/>
      <c r="F21" s="182"/>
      <c r="G21" s="417" t="s">
        <v>374</v>
      </c>
      <c r="H21" s="417" t="s">
        <v>375</v>
      </c>
      <c r="I21" s="417"/>
      <c r="J21" s="417"/>
      <c r="S21" s="160"/>
      <c r="BF21" s="156"/>
      <c r="BG21" s="64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</row>
    <row r="22" spans="1:75" customFormat="1" ht="30" customHeight="1">
      <c r="B22" s="417"/>
      <c r="C22" s="183" t="s">
        <v>376</v>
      </c>
      <c r="D22" s="183" t="s">
        <v>377</v>
      </c>
      <c r="E22" s="183" t="s">
        <v>378</v>
      </c>
      <c r="F22" s="182"/>
      <c r="G22" s="417"/>
      <c r="H22" s="184" t="s">
        <v>379</v>
      </c>
      <c r="I22" s="184" t="s">
        <v>380</v>
      </c>
      <c r="J22" s="184" t="s">
        <v>381</v>
      </c>
      <c r="BF22" s="156"/>
      <c r="BG22" s="64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</row>
    <row r="23" spans="1:75" s="190" customFormat="1" ht="81" customHeight="1">
      <c r="A23" s="185" t="s">
        <v>382</v>
      </c>
      <c r="B23" s="186" t="s">
        <v>383</v>
      </c>
      <c r="C23" s="187" t="s">
        <v>384</v>
      </c>
      <c r="D23" s="187" t="s">
        <v>385</v>
      </c>
      <c r="E23" s="187" t="s">
        <v>386</v>
      </c>
      <c r="F23" s="188"/>
      <c r="G23" s="189" t="s">
        <v>387</v>
      </c>
      <c r="H23" s="186" t="s">
        <v>388</v>
      </c>
      <c r="I23" s="186" t="s">
        <v>389</v>
      </c>
      <c r="J23" s="186" t="s">
        <v>390</v>
      </c>
      <c r="N23" s="191"/>
      <c r="O23" s="191"/>
      <c r="BF23" s="192"/>
      <c r="BG23" s="193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</row>
    <row r="24" spans="1:75" s="195" customFormat="1" ht="20.25" customHeight="1">
      <c r="A24" s="195" t="s">
        <v>391</v>
      </c>
      <c r="B24" s="196" t="s">
        <v>392</v>
      </c>
      <c r="C24" s="197">
        <f>TRUNC(M7*7,1)</f>
        <v>0</v>
      </c>
      <c r="D24" s="198"/>
      <c r="E24" s="198"/>
      <c r="F24" s="199"/>
      <c r="G24" s="196" t="s">
        <v>393</v>
      </c>
      <c r="H24" s="197">
        <f>((8+1.5)*21)+(8*2)</f>
        <v>215.5</v>
      </c>
      <c r="I24" s="198"/>
      <c r="J24" s="198"/>
      <c r="K24" s="200"/>
      <c r="L24" s="200"/>
      <c r="M24" s="200"/>
      <c r="N24" s="6"/>
      <c r="O24" s="6"/>
      <c r="P24" s="201"/>
      <c r="BF24" s="202"/>
      <c r="BG24" s="203"/>
    </row>
    <row r="25" spans="1:75" s="195" customFormat="1" ht="20.25" customHeight="1">
      <c r="A25" s="195" t="s">
        <v>391</v>
      </c>
      <c r="B25" s="196" t="s">
        <v>394</v>
      </c>
      <c r="C25" s="197">
        <f>TRUNC(M7*31,1)</f>
        <v>0</v>
      </c>
      <c r="D25" s="198"/>
      <c r="E25" s="198"/>
      <c r="F25" s="199"/>
      <c r="G25" s="196" t="s">
        <v>395</v>
      </c>
      <c r="H25" s="197"/>
      <c r="I25" s="198"/>
      <c r="J25" s="198"/>
      <c r="K25" s="200"/>
      <c r="L25" s="200"/>
      <c r="M25" s="200"/>
      <c r="BF25" s="202"/>
      <c r="BG25" s="203"/>
    </row>
    <row r="26" spans="1:75" s="6" customFormat="1" ht="20.25" customHeight="1">
      <c r="B26" s="204"/>
      <c r="C26" s="205"/>
      <c r="D26" s="198"/>
      <c r="E26" s="198"/>
      <c r="F26" s="182"/>
      <c r="G26" s="204"/>
      <c r="H26" s="206"/>
      <c r="I26" s="206"/>
      <c r="J26" s="206"/>
      <c r="BF26" s="207"/>
      <c r="BG26" s="201"/>
    </row>
    <row r="27" spans="1:75" s="6" customFormat="1" ht="20.25" customHeight="1">
      <c r="B27" s="208" t="s">
        <v>396</v>
      </c>
      <c r="C27" s="209">
        <f>SUM(C21:C23)</f>
        <v>0</v>
      </c>
      <c r="D27" s="210">
        <f t="shared" ref="D27:E27" si="0">SUM(D21:D23)</f>
        <v>0</v>
      </c>
      <c r="E27" s="210">
        <f t="shared" si="0"/>
        <v>0</v>
      </c>
      <c r="F27" s="182"/>
      <c r="G27" s="208" t="s">
        <v>396</v>
      </c>
      <c r="H27" s="210">
        <f>SUM(H24:H26)</f>
        <v>215.5</v>
      </c>
      <c r="I27" s="210">
        <f>SUM(I24:I26)</f>
        <v>0</v>
      </c>
      <c r="J27" s="210">
        <f>SUM(J24:J26)</f>
        <v>0</v>
      </c>
      <c r="BF27" s="207"/>
      <c r="BG27" s="201"/>
    </row>
    <row r="28" spans="1:75" s="6" customFormat="1" ht="20.25" customHeight="1">
      <c r="B28" s="211" t="s">
        <v>397</v>
      </c>
      <c r="C28" s="212">
        <f>C27/3</f>
        <v>0</v>
      </c>
      <c r="D28" s="213">
        <f t="shared" ref="D28:E28" si="1">D27/3</f>
        <v>0</v>
      </c>
      <c r="E28" s="213">
        <f t="shared" si="1"/>
        <v>0</v>
      </c>
      <c r="F28" s="182"/>
      <c r="G28" s="211" t="s">
        <v>397</v>
      </c>
      <c r="H28" s="213">
        <f>H27/3</f>
        <v>71.833333333333329</v>
      </c>
      <c r="I28" s="213">
        <f>I27/3</f>
        <v>0</v>
      </c>
      <c r="J28" s="213">
        <f>J27/3</f>
        <v>0</v>
      </c>
      <c r="BF28" s="207"/>
      <c r="BG28" s="201"/>
    </row>
    <row r="29" spans="1:75" ht="12.75" customHeight="1">
      <c r="B29" s="214"/>
      <c r="C29" s="214"/>
      <c r="D29" s="214"/>
      <c r="E29" s="214"/>
      <c r="F29" s="182"/>
      <c r="G29" s="182"/>
      <c r="H29" s="182"/>
      <c r="I29" s="182"/>
      <c r="J29" s="214"/>
      <c r="K29" s="214"/>
      <c r="L29" s="215"/>
      <c r="N29" s="216"/>
      <c r="P29" s="217"/>
    </row>
    <row r="30" spans="1:75" customFormat="1" ht="18" customHeight="1">
      <c r="B30" s="162" t="s">
        <v>398</v>
      </c>
      <c r="M30" s="6"/>
      <c r="N30" s="201"/>
      <c r="O30" s="201"/>
      <c r="P30" s="6"/>
      <c r="Q30" s="6"/>
      <c r="S30" s="160"/>
      <c r="BF30" s="156"/>
      <c r="BG30" s="64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</row>
    <row r="31" spans="1:75" customFormat="1" ht="21.75" customHeight="1">
      <c r="B31" s="417" t="s">
        <v>399</v>
      </c>
      <c r="C31" s="417"/>
      <c r="D31" s="417"/>
      <c r="E31" s="418" t="s">
        <v>370</v>
      </c>
      <c r="F31" s="419"/>
      <c r="G31" s="419"/>
      <c r="H31" s="419"/>
      <c r="I31" s="419"/>
      <c r="J31" s="419"/>
      <c r="K31" s="419"/>
      <c r="L31" s="420"/>
      <c r="M31" s="6"/>
      <c r="N31" s="201"/>
      <c r="O31" s="201"/>
      <c r="P31" s="6"/>
      <c r="Q31" s="6"/>
      <c r="S31" s="7"/>
      <c r="V31" s="7"/>
      <c r="X31" s="7"/>
      <c r="BF31" s="156"/>
      <c r="BG31" s="64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</row>
    <row r="32" spans="1:75" s="218" customFormat="1" ht="26.25" customHeight="1">
      <c r="B32" s="219" t="s">
        <v>400</v>
      </c>
      <c r="C32" s="219" t="s">
        <v>401</v>
      </c>
      <c r="D32" s="219" t="s">
        <v>402</v>
      </c>
      <c r="E32" s="219" t="s">
        <v>403</v>
      </c>
      <c r="F32" s="417" t="s">
        <v>404</v>
      </c>
      <c r="G32" s="417"/>
      <c r="H32" s="219" t="s">
        <v>405</v>
      </c>
      <c r="I32" s="219" t="s">
        <v>406</v>
      </c>
      <c r="J32" s="219" t="s">
        <v>407</v>
      </c>
      <c r="K32" s="219" t="s">
        <v>408</v>
      </c>
      <c r="L32" s="220" t="s">
        <v>409</v>
      </c>
      <c r="M32" s="221"/>
      <c r="N32" s="221"/>
      <c r="O32" s="221"/>
      <c r="P32" s="221"/>
      <c r="Q32" s="221"/>
      <c r="S32" s="217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</row>
    <row r="33" spans="1:75" s="191" customFormat="1" ht="107.25" customHeight="1">
      <c r="A33" s="185" t="s">
        <v>382</v>
      </c>
      <c r="B33" s="223" t="s">
        <v>410</v>
      </c>
      <c r="C33" s="224" t="s">
        <v>411</v>
      </c>
      <c r="D33" s="225" t="s">
        <v>412</v>
      </c>
      <c r="E33" s="225" t="s">
        <v>413</v>
      </c>
      <c r="F33" s="421" t="s">
        <v>414</v>
      </c>
      <c r="G33" s="421"/>
      <c r="H33" s="224" t="s">
        <v>415</v>
      </c>
      <c r="I33" s="224" t="s">
        <v>416</v>
      </c>
      <c r="J33" s="226" t="s">
        <v>414</v>
      </c>
      <c r="K33" s="224" t="s">
        <v>417</v>
      </c>
      <c r="L33" s="224" t="s">
        <v>418</v>
      </c>
      <c r="M33" s="227"/>
      <c r="N33" s="227"/>
      <c r="O33" s="227"/>
      <c r="P33" s="227"/>
      <c r="Q33" s="190"/>
      <c r="BF33" s="228"/>
      <c r="BG33" s="227"/>
    </row>
    <row r="34" spans="1:75" s="6" customFormat="1" ht="20.25" customHeight="1">
      <c r="B34" s="208" t="s">
        <v>396</v>
      </c>
      <c r="C34" s="209"/>
      <c r="D34" s="210"/>
      <c r="E34" s="210"/>
      <c r="F34" s="422"/>
      <c r="G34" s="422"/>
      <c r="H34" s="210"/>
      <c r="I34" s="210"/>
      <c r="J34" s="210"/>
      <c r="K34" s="229"/>
      <c r="L34" s="229"/>
      <c r="N34" s="201"/>
      <c r="O34" s="201"/>
      <c r="P34" s="201"/>
      <c r="W34" s="182"/>
      <c r="X34" s="182"/>
      <c r="BF34" s="207"/>
      <c r="BG34" s="201"/>
    </row>
    <row r="35" spans="1:75" ht="13.5" customHeight="1">
      <c r="B35" s="214"/>
      <c r="C35" s="214"/>
      <c r="D35" s="214"/>
      <c r="E35" s="214"/>
      <c r="F35" s="182"/>
      <c r="G35" s="182"/>
      <c r="H35" s="182"/>
      <c r="I35" s="182"/>
      <c r="J35" s="214"/>
      <c r="K35" s="214"/>
      <c r="L35" s="215"/>
      <c r="N35" s="201"/>
      <c r="O35" s="201"/>
      <c r="P35" s="201"/>
    </row>
    <row r="36" spans="1:75" customFormat="1" ht="17.25">
      <c r="B36" s="150" t="s">
        <v>419</v>
      </c>
      <c r="C36" s="164" t="s">
        <v>420</v>
      </c>
      <c r="E36" s="7"/>
      <c r="H36" s="7"/>
      <c r="J36" s="7"/>
      <c r="BF36" s="156"/>
      <c r="BG36" s="64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</row>
    <row r="37" spans="1:75" customFormat="1" ht="8.25" customHeight="1">
      <c r="B37" s="150"/>
      <c r="BF37" s="156"/>
      <c r="BG37" s="64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</row>
    <row r="38" spans="1:75" customFormat="1" ht="17.25" customHeight="1">
      <c r="B38" s="162" t="s">
        <v>371</v>
      </c>
      <c r="S38" s="160"/>
      <c r="BF38" s="156"/>
      <c r="BG38" s="64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</row>
    <row r="39" spans="1:75" ht="24.75" customHeight="1">
      <c r="A39" s="230"/>
      <c r="B39" s="231" t="s">
        <v>421</v>
      </c>
      <c r="C39" s="423" t="s">
        <v>422</v>
      </c>
      <c r="D39" s="423" t="e">
        <f>IF(WEEKDAY(DATEVALUE(Month1&amp;" 1, "&amp;Year1))=COLUMN(#REF!),1,IF(LEN(Q39)&gt;0,Q39+1,""))</f>
        <v>#NAME?</v>
      </c>
      <c r="E39" s="424" t="s">
        <v>423</v>
      </c>
      <c r="F39" s="425"/>
      <c r="G39" s="426" t="e">
        <f>IF(WEEKDAY(DATEVALUE(Month1&amp;" 1, "&amp;Year1))=COLUMN(#REF!),1,IF(LEN(D39)&gt;0,D39+1,""))</f>
        <v>#NAME?</v>
      </c>
      <c r="H39" s="423" t="s">
        <v>424</v>
      </c>
      <c r="I39" s="423" t="e">
        <f>IF(WEEKDAY(DATEVALUE(Month1&amp;" 1, "&amp;Year1))=COLUMN(#REF!),1,IF(LEN(G39)&gt;0,G39+1,""))</f>
        <v>#NAME?</v>
      </c>
      <c r="J39" s="423" t="s">
        <v>425</v>
      </c>
      <c r="K39" s="423" t="e">
        <f>IF(WEEKDAY(DATEVALUE(Month1&amp;" 1, "&amp;Year1))=COLUMN(#REF!),1,IF(LEN(I39)&gt;0,I39+1,""))</f>
        <v>#NAME?</v>
      </c>
      <c r="L39" s="423" t="s">
        <v>426</v>
      </c>
      <c r="M39" s="423" t="e">
        <f>IF(WEEKDAY(DATEVALUE(Month1&amp;" 1, "&amp;Year1))=COLUMN(#REF!),1,IF(LEN(K39)&gt;0,K39+1,""))</f>
        <v>#NAME?</v>
      </c>
      <c r="N39" s="433" t="s">
        <v>427</v>
      </c>
      <c r="O39" s="433" t="e">
        <f>IF(WEEKDAY(DATEVALUE(Month1&amp;" 1, "&amp;Year1))=COLUMN(#REF!),1,IF(LEN(M39)&gt;0,M39+1,""))</f>
        <v>#NAME?</v>
      </c>
      <c r="P39" s="433" t="s">
        <v>428</v>
      </c>
      <c r="Q39" s="433"/>
      <c r="R39" s="232" t="s">
        <v>429</v>
      </c>
    </row>
    <row r="40" spans="1:75" ht="19.5" customHeight="1">
      <c r="A40" s="233"/>
      <c r="B40" s="234" t="s">
        <v>430</v>
      </c>
      <c r="C40" s="235"/>
      <c r="D40" s="236"/>
      <c r="E40" s="237"/>
      <c r="F40" s="434"/>
      <c r="G40" s="435"/>
      <c r="H40" s="237"/>
      <c r="I40" s="238"/>
      <c r="J40" s="237"/>
      <c r="K40" s="238"/>
      <c r="L40" s="237"/>
      <c r="M40" s="238"/>
      <c r="N40" s="235"/>
      <c r="O40" s="236"/>
      <c r="P40" s="239">
        <v>1</v>
      </c>
      <c r="Q40" s="239"/>
      <c r="R40" s="240" t="s">
        <v>431</v>
      </c>
    </row>
    <row r="41" spans="1:75" ht="19.5" customHeight="1">
      <c r="A41" s="230"/>
      <c r="B41" s="241" t="s">
        <v>432</v>
      </c>
      <c r="C41" s="436"/>
      <c r="D41" s="437"/>
      <c r="E41" s="436"/>
      <c r="F41" s="438"/>
      <c r="G41" s="437"/>
      <c r="H41" s="436"/>
      <c r="I41" s="437"/>
      <c r="J41" s="436"/>
      <c r="K41" s="437"/>
      <c r="L41" s="436"/>
      <c r="M41" s="437"/>
      <c r="N41" s="436"/>
      <c r="O41" s="437"/>
      <c r="P41" s="439"/>
      <c r="Q41" s="439"/>
      <c r="R41" s="242"/>
    </row>
    <row r="42" spans="1:75" ht="19.5" customHeight="1">
      <c r="A42" s="230"/>
      <c r="B42" s="241" t="s">
        <v>433</v>
      </c>
      <c r="C42" s="243"/>
      <c r="D42" s="244"/>
      <c r="E42" s="243"/>
      <c r="F42" s="427"/>
      <c r="G42" s="428"/>
      <c r="H42" s="243"/>
      <c r="I42" s="244"/>
      <c r="J42" s="243"/>
      <c r="K42" s="244"/>
      <c r="L42" s="243"/>
      <c r="M42" s="244"/>
      <c r="N42" s="243"/>
      <c r="O42" s="244"/>
      <c r="P42" s="243"/>
      <c r="Q42" s="244"/>
      <c r="R42" s="243"/>
    </row>
    <row r="43" spans="1:75" ht="19.5" customHeight="1">
      <c r="A43" s="245"/>
      <c r="B43" s="246" t="s">
        <v>434</v>
      </c>
      <c r="C43" s="429">
        <f>IF(C42=0,0,D42-C42-TIME(1,0,0))</f>
        <v>0</v>
      </c>
      <c r="D43" s="429"/>
      <c r="E43" s="430">
        <f>IF(E42=0,0,G42-E42-TIME(1,0,0))</f>
        <v>0</v>
      </c>
      <c r="F43" s="431"/>
      <c r="G43" s="432"/>
      <c r="H43" s="429">
        <f>IF(H42=0,0,I42-H42-TIME(1,0,0))</f>
        <v>0</v>
      </c>
      <c r="I43" s="429"/>
      <c r="J43" s="429">
        <f>IF(J42=0,0,K42-J42-TIME(1,0,0))</f>
        <v>0</v>
      </c>
      <c r="K43" s="429"/>
      <c r="L43" s="429">
        <f>IF(L42=0,0,M42-L42-TIME(1,0,0))</f>
        <v>0</v>
      </c>
      <c r="M43" s="429"/>
      <c r="N43" s="429">
        <f>IF(N42=0,0,O42-N42-TIME(1,0,0))</f>
        <v>0</v>
      </c>
      <c r="O43" s="429"/>
      <c r="P43" s="429">
        <f>IF(P42=0,0,Q42-P42-TIME(1,0,0))</f>
        <v>0</v>
      </c>
      <c r="Q43" s="429"/>
      <c r="R43" s="247">
        <f>SUM(C43:O43)</f>
        <v>0</v>
      </c>
    </row>
    <row r="44" spans="1:75" ht="19.5" customHeight="1">
      <c r="A44" s="233"/>
      <c r="B44" s="234" t="s">
        <v>430</v>
      </c>
      <c r="C44" s="239">
        <v>2</v>
      </c>
      <c r="D44" s="239"/>
      <c r="E44" s="239">
        <f>C44+1</f>
        <v>3</v>
      </c>
      <c r="F44" s="239"/>
      <c r="G44" s="239"/>
      <c r="H44" s="239">
        <f>E44+1</f>
        <v>4</v>
      </c>
      <c r="I44" s="239"/>
      <c r="J44" s="239">
        <f>H44+1</f>
        <v>5</v>
      </c>
      <c r="K44" s="239"/>
      <c r="L44" s="239">
        <f>J44+1</f>
        <v>6</v>
      </c>
      <c r="M44" s="239"/>
      <c r="N44" s="248">
        <f>L44+1</f>
        <v>7</v>
      </c>
      <c r="O44" s="248"/>
      <c r="P44" s="248">
        <v>8</v>
      </c>
      <c r="Q44" s="248"/>
      <c r="R44" s="234"/>
    </row>
    <row r="45" spans="1:75" ht="19.5" customHeight="1">
      <c r="A45" s="230"/>
      <c r="B45" s="241" t="s">
        <v>432</v>
      </c>
      <c r="C45" s="439" t="s">
        <v>435</v>
      </c>
      <c r="D45" s="439"/>
      <c r="E45" s="436" t="s">
        <v>435</v>
      </c>
      <c r="F45" s="438"/>
      <c r="G45" s="437"/>
      <c r="H45" s="439" t="s">
        <v>435</v>
      </c>
      <c r="I45" s="439"/>
      <c r="J45" s="439" t="s">
        <v>435</v>
      </c>
      <c r="K45" s="439"/>
      <c r="L45" s="439" t="s">
        <v>435</v>
      </c>
      <c r="M45" s="439"/>
      <c r="N45" s="439"/>
      <c r="O45" s="439"/>
      <c r="P45" s="439" t="s">
        <v>436</v>
      </c>
      <c r="Q45" s="439"/>
      <c r="R45" s="242"/>
    </row>
    <row r="46" spans="1:75" ht="19.5" customHeight="1">
      <c r="A46" s="230"/>
      <c r="B46" s="241" t="s">
        <v>433</v>
      </c>
      <c r="C46" s="243">
        <v>0.29166666666666669</v>
      </c>
      <c r="D46" s="244">
        <v>0.72916666666666663</v>
      </c>
      <c r="E46" s="243">
        <v>0.29166666666666669</v>
      </c>
      <c r="F46" s="440">
        <v>0.72916666666666663</v>
      </c>
      <c r="G46" s="441"/>
      <c r="H46" s="243">
        <v>0.29166666666666669</v>
      </c>
      <c r="I46" s="244">
        <v>0.72916666666666663</v>
      </c>
      <c r="J46" s="243">
        <v>0.29166666666666669</v>
      </c>
      <c r="K46" s="244">
        <v>0.72916666666666663</v>
      </c>
      <c r="L46" s="243">
        <v>0.29166666666666669</v>
      </c>
      <c r="M46" s="244">
        <v>0.72916666666666663</v>
      </c>
      <c r="N46" s="243"/>
      <c r="O46" s="244"/>
      <c r="P46" s="243">
        <v>0.33333333333333331</v>
      </c>
      <c r="Q46" s="244">
        <v>0.70833333333333337</v>
      </c>
      <c r="R46" s="243"/>
      <c r="S46" s="249"/>
      <c r="T46" s="158"/>
    </row>
    <row r="47" spans="1:75" ht="19.5" customHeight="1">
      <c r="A47" s="245"/>
      <c r="B47" s="246" t="s">
        <v>434</v>
      </c>
      <c r="C47" s="429">
        <f>IF(C46=0,0,D46-C46-TIME(1,0,0))</f>
        <v>0.39583333333333326</v>
      </c>
      <c r="D47" s="429"/>
      <c r="E47" s="430">
        <f>IF(E46=0,0,F46-E46-TIME(1,0,0))</f>
        <v>0.39583333333333326</v>
      </c>
      <c r="F47" s="431"/>
      <c r="G47" s="432"/>
      <c r="H47" s="429">
        <f>IF(H46=0,0,I46-H46-TIME(1,0,0))</f>
        <v>0.39583333333333326</v>
      </c>
      <c r="I47" s="429"/>
      <c r="J47" s="429">
        <f>IF(J46=0,0,K46-J46-TIME(1,0,0))</f>
        <v>0.39583333333333326</v>
      </c>
      <c r="K47" s="429"/>
      <c r="L47" s="429">
        <f>IF(L46=0,0,M46-L46-TIME(1,0,0))</f>
        <v>0.39583333333333326</v>
      </c>
      <c r="M47" s="429"/>
      <c r="N47" s="429">
        <f>IF(N46=0,0,O46-N46-TIME(1,0,0))</f>
        <v>0</v>
      </c>
      <c r="O47" s="429"/>
      <c r="P47" s="429">
        <f>IF(P46=0,0,Q46-P46-TIME(1,0,0))</f>
        <v>0.33333333333333337</v>
      </c>
      <c r="Q47" s="429"/>
      <c r="R47" s="247">
        <f>SUM(C47:Q47)</f>
        <v>2.3124999999999996</v>
      </c>
      <c r="S47" s="250"/>
      <c r="T47" s="251"/>
      <c r="U47" s="252"/>
    </row>
    <row r="48" spans="1:75" ht="19.5" customHeight="1">
      <c r="A48" s="233"/>
      <c r="B48" s="234" t="s">
        <v>430</v>
      </c>
      <c r="C48" s="239">
        <v>9</v>
      </c>
      <c r="D48" s="239"/>
      <c r="E48" s="239">
        <f>C48+1</f>
        <v>10</v>
      </c>
      <c r="F48" s="239"/>
      <c r="G48" s="239"/>
      <c r="H48" s="239">
        <f>E48+1</f>
        <v>11</v>
      </c>
      <c r="I48" s="239"/>
      <c r="J48" s="239">
        <f>H48+1</f>
        <v>12</v>
      </c>
      <c r="K48" s="239"/>
      <c r="L48" s="239">
        <f>J48+1</f>
        <v>13</v>
      </c>
      <c r="M48" s="239"/>
      <c r="N48" s="248">
        <f>L48+1</f>
        <v>14</v>
      </c>
      <c r="O48" s="248"/>
      <c r="P48" s="248">
        <v>15</v>
      </c>
      <c r="Q48" s="248"/>
      <c r="R48" s="234"/>
    </row>
    <row r="49" spans="1:21" ht="19.5" customHeight="1">
      <c r="A49" s="230"/>
      <c r="B49" s="241" t="s">
        <v>432</v>
      </c>
      <c r="C49" s="439" t="s">
        <v>435</v>
      </c>
      <c r="D49" s="439"/>
      <c r="E49" s="436" t="s">
        <v>435</v>
      </c>
      <c r="F49" s="438"/>
      <c r="G49" s="437"/>
      <c r="H49" s="439" t="s">
        <v>435</v>
      </c>
      <c r="I49" s="439"/>
      <c r="J49" s="442" t="s">
        <v>437</v>
      </c>
      <c r="K49" s="442"/>
      <c r="L49" s="439" t="s">
        <v>435</v>
      </c>
      <c r="M49" s="439"/>
      <c r="N49" s="439"/>
      <c r="O49" s="439"/>
      <c r="P49" s="442" t="s">
        <v>438</v>
      </c>
      <c r="Q49" s="442"/>
      <c r="R49" s="242"/>
    </row>
    <row r="50" spans="1:21" ht="19.5" customHeight="1">
      <c r="A50" s="230"/>
      <c r="B50" s="241" t="s">
        <v>433</v>
      </c>
      <c r="C50" s="243">
        <v>0.29166666666666669</v>
      </c>
      <c r="D50" s="244">
        <v>0.72916666666666663</v>
      </c>
      <c r="E50" s="243">
        <v>0.29166666666666669</v>
      </c>
      <c r="F50" s="440">
        <v>0.72916666666666663</v>
      </c>
      <c r="G50" s="441"/>
      <c r="H50" s="243">
        <v>0.29166666666666669</v>
      </c>
      <c r="I50" s="244">
        <v>0.72916666666666663</v>
      </c>
      <c r="J50" s="243"/>
      <c r="K50" s="244"/>
      <c r="L50" s="243">
        <v>0.29166666666666669</v>
      </c>
      <c r="M50" s="244">
        <v>0.72916666666666663</v>
      </c>
      <c r="N50" s="243"/>
      <c r="O50" s="244"/>
      <c r="P50" s="243">
        <v>0.29166666666666669</v>
      </c>
      <c r="Q50" s="244">
        <v>0.72916666666666663</v>
      </c>
      <c r="R50" s="243"/>
    </row>
    <row r="51" spans="1:21" ht="19.5" customHeight="1">
      <c r="A51" s="245"/>
      <c r="B51" s="246" t="s">
        <v>434</v>
      </c>
      <c r="C51" s="429">
        <f>IF(C50=0,0,D50-C50-TIME(1,0,0))</f>
        <v>0.39583333333333326</v>
      </c>
      <c r="D51" s="429"/>
      <c r="E51" s="430">
        <f>IF(E50=0,0,F50-E50-TIME(1,0,0))</f>
        <v>0.39583333333333326</v>
      </c>
      <c r="F51" s="431"/>
      <c r="G51" s="432"/>
      <c r="H51" s="429">
        <f>IF(H50=0,0,I50-H50-TIME(1,0,0))</f>
        <v>0.39583333333333326</v>
      </c>
      <c r="I51" s="429"/>
      <c r="J51" s="429">
        <f>IF(J50=0,0,K50-J50-TIME(1,0,0))</f>
        <v>0</v>
      </c>
      <c r="K51" s="429"/>
      <c r="L51" s="429">
        <f>IF(L50=0,0,M50-L50-TIME(1,0,0))</f>
        <v>0.39583333333333326</v>
      </c>
      <c r="M51" s="429"/>
      <c r="N51" s="429">
        <f>IF(N50=0,0,O50-N50-TIME(1,0,0))</f>
        <v>0</v>
      </c>
      <c r="O51" s="429"/>
      <c r="P51" s="429">
        <f>IF(P50=0,0,Q50-P50-TIME(1,0,0))</f>
        <v>0.39583333333333326</v>
      </c>
      <c r="Q51" s="429"/>
      <c r="R51" s="247">
        <f>SUM(C51:Q51)</f>
        <v>1.9791666666666663</v>
      </c>
      <c r="S51" s="249"/>
      <c r="T51" s="249"/>
    </row>
    <row r="52" spans="1:21" ht="19.5" customHeight="1">
      <c r="A52" s="233"/>
      <c r="B52" s="234" t="s">
        <v>430</v>
      </c>
      <c r="C52" s="239">
        <v>16</v>
      </c>
      <c r="D52" s="239"/>
      <c r="E52" s="239">
        <f>C52+1</f>
        <v>17</v>
      </c>
      <c r="F52" s="239"/>
      <c r="G52" s="239"/>
      <c r="H52" s="239">
        <f>E52+1</f>
        <v>18</v>
      </c>
      <c r="I52" s="239"/>
      <c r="J52" s="239">
        <f>H52+1</f>
        <v>19</v>
      </c>
      <c r="K52" s="239"/>
      <c r="L52" s="239">
        <f>J52+1</f>
        <v>20</v>
      </c>
      <c r="M52" s="239"/>
      <c r="N52" s="248">
        <f>L52+1</f>
        <v>21</v>
      </c>
      <c r="O52" s="248"/>
      <c r="P52" s="248">
        <v>22</v>
      </c>
      <c r="Q52" s="248"/>
      <c r="R52" s="234"/>
    </row>
    <row r="53" spans="1:21" ht="19.5" customHeight="1">
      <c r="A53" s="230"/>
      <c r="B53" s="241" t="s">
        <v>432</v>
      </c>
      <c r="C53" s="442" t="s">
        <v>439</v>
      </c>
      <c r="D53" s="442"/>
      <c r="E53" s="443" t="s">
        <v>440</v>
      </c>
      <c r="F53" s="444"/>
      <c r="G53" s="445"/>
      <c r="H53" s="439" t="s">
        <v>435</v>
      </c>
      <c r="I53" s="439"/>
      <c r="J53" s="439" t="s">
        <v>435</v>
      </c>
      <c r="K53" s="439"/>
      <c r="L53" s="439" t="s">
        <v>435</v>
      </c>
      <c r="M53" s="439"/>
      <c r="N53" s="439"/>
      <c r="O53" s="439"/>
      <c r="P53" s="439" t="s">
        <v>436</v>
      </c>
      <c r="Q53" s="439"/>
      <c r="R53" s="242"/>
    </row>
    <row r="54" spans="1:21" ht="19.5" customHeight="1">
      <c r="A54" s="230"/>
      <c r="B54" s="241" t="s">
        <v>433</v>
      </c>
      <c r="C54" s="253"/>
      <c r="D54" s="253"/>
      <c r="E54" s="243">
        <v>0.29166666666666669</v>
      </c>
      <c r="F54" s="440">
        <v>0.72916666666666663</v>
      </c>
      <c r="G54" s="441"/>
      <c r="H54" s="243">
        <v>0.29166666666666669</v>
      </c>
      <c r="I54" s="244">
        <v>0.72916666666666663</v>
      </c>
      <c r="J54" s="243">
        <v>0.29166666666666669</v>
      </c>
      <c r="K54" s="244">
        <v>0.72916666666666663</v>
      </c>
      <c r="L54" s="243">
        <v>0.29166666666666669</v>
      </c>
      <c r="M54" s="244">
        <v>0.72916666666666663</v>
      </c>
      <c r="N54" s="243"/>
      <c r="O54" s="244"/>
      <c r="P54" s="243">
        <v>0.33333333333333331</v>
      </c>
      <c r="Q54" s="244">
        <v>0.70833333333333337</v>
      </c>
      <c r="R54" s="243"/>
    </row>
    <row r="55" spans="1:21" ht="19.5" customHeight="1">
      <c r="A55" s="245"/>
      <c r="B55" s="246" t="s">
        <v>434</v>
      </c>
      <c r="C55" s="429">
        <f>IF(C54=0,0,D54-C54-TIME(1,0,0))</f>
        <v>0</v>
      </c>
      <c r="D55" s="429"/>
      <c r="E55" s="430">
        <f>IF(E54=0,0,F54-E54-TIME(1,0,0))</f>
        <v>0.39583333333333326</v>
      </c>
      <c r="F55" s="431"/>
      <c r="G55" s="432"/>
      <c r="H55" s="429">
        <f>IF(H54=0,0,I54-H54-TIME(1,0,0))</f>
        <v>0.39583333333333326</v>
      </c>
      <c r="I55" s="429"/>
      <c r="J55" s="429">
        <f>IF(J54=0,0,K54-J54-TIME(1,0,0))</f>
        <v>0.39583333333333326</v>
      </c>
      <c r="K55" s="429"/>
      <c r="L55" s="429">
        <f>IF(L54=0,0,M54-L54-TIME(1,0,0))</f>
        <v>0.39583333333333326</v>
      </c>
      <c r="M55" s="429"/>
      <c r="N55" s="429">
        <f>IF(N54=0,0,O54-N54-TIME(1,0,0))</f>
        <v>0</v>
      </c>
      <c r="O55" s="429"/>
      <c r="P55" s="429">
        <f>IF(P54=0,0,Q54-P54-TIME(1,0,0))</f>
        <v>0.33333333333333337</v>
      </c>
      <c r="Q55" s="429"/>
      <c r="R55" s="247">
        <f>SUM(C55:Q55)</f>
        <v>1.9166666666666665</v>
      </c>
    </row>
    <row r="56" spans="1:21" ht="19.5" customHeight="1">
      <c r="A56" s="233"/>
      <c r="B56" s="234" t="s">
        <v>430</v>
      </c>
      <c r="C56" s="239">
        <v>23</v>
      </c>
      <c r="D56" s="239"/>
      <c r="E56" s="239">
        <v>24</v>
      </c>
      <c r="F56" s="239"/>
      <c r="G56" s="239"/>
      <c r="H56" s="254">
        <v>25</v>
      </c>
      <c r="I56" s="254"/>
      <c r="J56" s="254">
        <v>26</v>
      </c>
      <c r="K56" s="254"/>
      <c r="L56" s="254">
        <v>27</v>
      </c>
      <c r="M56" s="254"/>
      <c r="N56" s="248">
        <v>28</v>
      </c>
      <c r="O56" s="248"/>
      <c r="P56" s="248">
        <v>29</v>
      </c>
      <c r="Q56" s="248"/>
      <c r="R56" s="234"/>
    </row>
    <row r="57" spans="1:21" ht="19.5" customHeight="1">
      <c r="A57" s="230"/>
      <c r="B57" s="241" t="s">
        <v>432</v>
      </c>
      <c r="C57" s="439" t="s">
        <v>435</v>
      </c>
      <c r="D57" s="439"/>
      <c r="E57" s="436" t="s">
        <v>435</v>
      </c>
      <c r="F57" s="438"/>
      <c r="G57" s="437"/>
      <c r="H57" s="439" t="s">
        <v>435</v>
      </c>
      <c r="I57" s="439"/>
      <c r="J57" s="439" t="s">
        <v>435</v>
      </c>
      <c r="K57" s="439"/>
      <c r="L57" s="439" t="s">
        <v>435</v>
      </c>
      <c r="M57" s="439"/>
      <c r="N57" s="439"/>
      <c r="O57" s="439"/>
      <c r="P57" s="439"/>
      <c r="Q57" s="439"/>
      <c r="R57" s="242"/>
      <c r="T57" s="249"/>
    </row>
    <row r="58" spans="1:21" ht="19.5" customHeight="1">
      <c r="A58" s="230"/>
      <c r="B58" s="241" t="s">
        <v>433</v>
      </c>
      <c r="C58" s="243">
        <v>0.29166666666666669</v>
      </c>
      <c r="D58" s="244">
        <v>0.72916666666666663</v>
      </c>
      <c r="E58" s="243">
        <v>0.29166666666666669</v>
      </c>
      <c r="F58" s="440">
        <v>0.72916666666666663</v>
      </c>
      <c r="G58" s="441"/>
      <c r="H58" s="243">
        <v>0.29166666666666669</v>
      </c>
      <c r="I58" s="244">
        <v>0.72916666666666663</v>
      </c>
      <c r="J58" s="243">
        <v>0.29166666666666669</v>
      </c>
      <c r="K58" s="244">
        <v>0.72916666666666663</v>
      </c>
      <c r="L58" s="243">
        <v>0.29166666666666669</v>
      </c>
      <c r="M58" s="244">
        <v>0.72916666666666663</v>
      </c>
      <c r="N58" s="243"/>
      <c r="O58" s="244"/>
      <c r="P58" s="243"/>
      <c r="Q58" s="244"/>
      <c r="R58" s="243"/>
    </row>
    <row r="59" spans="1:21" ht="19.5" customHeight="1">
      <c r="A59" s="245"/>
      <c r="B59" s="246" t="s">
        <v>434</v>
      </c>
      <c r="C59" s="429">
        <f>IF(C58=0,0,D58-C58-TIME(1,0,0))</f>
        <v>0.39583333333333326</v>
      </c>
      <c r="D59" s="429"/>
      <c r="E59" s="430">
        <f>IF(E58=0,0,F58-E58-TIME(1,0,0))</f>
        <v>0.39583333333333326</v>
      </c>
      <c r="F59" s="431"/>
      <c r="G59" s="432"/>
      <c r="H59" s="429">
        <f>IF(H58=0,0,I58-H58-TIME(1,0,0))</f>
        <v>0.39583333333333326</v>
      </c>
      <c r="I59" s="429"/>
      <c r="J59" s="429">
        <f>IF(J58=0,0,K58-J58-TIME(1,0,0))</f>
        <v>0.39583333333333326</v>
      </c>
      <c r="K59" s="429"/>
      <c r="L59" s="429">
        <f>IF(L58=0,0,M58-L58-TIME(1,0,0))</f>
        <v>0.39583333333333326</v>
      </c>
      <c r="M59" s="429"/>
      <c r="N59" s="429">
        <f>IF(N58=0,0,O58-N58-TIME(1,0,0))</f>
        <v>0</v>
      </c>
      <c r="O59" s="429"/>
      <c r="P59" s="429">
        <f>IF(P58=0,0,Q58-P58-TIME(1,0,0))</f>
        <v>0</v>
      </c>
      <c r="Q59" s="429"/>
      <c r="R59" s="247">
        <f>SUM(C59:Q59)</f>
        <v>1.9791666666666663</v>
      </c>
    </row>
    <row r="60" spans="1:21" ht="19.5" customHeight="1">
      <c r="A60" s="233"/>
      <c r="B60" s="234" t="s">
        <v>430</v>
      </c>
      <c r="C60" s="237">
        <v>30</v>
      </c>
      <c r="D60" s="238"/>
      <c r="E60" s="255">
        <v>31</v>
      </c>
      <c r="F60" s="434"/>
      <c r="G60" s="435"/>
      <c r="H60" s="256"/>
      <c r="I60" s="257"/>
      <c r="J60" s="256"/>
      <c r="K60" s="257"/>
      <c r="L60" s="256"/>
      <c r="M60" s="257"/>
      <c r="N60" s="256"/>
      <c r="O60" s="257"/>
      <c r="P60" s="237"/>
      <c r="Q60" s="238"/>
      <c r="R60" s="234"/>
    </row>
    <row r="61" spans="1:21" ht="19.5" customHeight="1">
      <c r="A61" s="230"/>
      <c r="B61" s="241" t="s">
        <v>432</v>
      </c>
      <c r="C61" s="439" t="s">
        <v>435</v>
      </c>
      <c r="D61" s="439"/>
      <c r="E61" s="436" t="s">
        <v>435</v>
      </c>
      <c r="F61" s="438"/>
      <c r="G61" s="437"/>
      <c r="H61" s="439"/>
      <c r="I61" s="439"/>
      <c r="J61" s="439"/>
      <c r="K61" s="439"/>
      <c r="L61" s="439"/>
      <c r="M61" s="439"/>
      <c r="N61" s="439"/>
      <c r="O61" s="439"/>
      <c r="P61" s="439"/>
      <c r="Q61" s="439"/>
      <c r="R61" s="242"/>
    </row>
    <row r="62" spans="1:21" ht="19.5" customHeight="1">
      <c r="A62" s="230"/>
      <c r="B62" s="241" t="s">
        <v>433</v>
      </c>
      <c r="C62" s="243">
        <v>0.29166666666666669</v>
      </c>
      <c r="D62" s="244">
        <v>0.72916666666666663</v>
      </c>
      <c r="E62" s="243">
        <v>0.29166666666666669</v>
      </c>
      <c r="F62" s="440">
        <v>0.72916666666666663</v>
      </c>
      <c r="G62" s="441"/>
      <c r="H62" s="243"/>
      <c r="I62" s="244"/>
      <c r="J62" s="243"/>
      <c r="K62" s="244"/>
      <c r="L62" s="243"/>
      <c r="M62" s="244"/>
      <c r="N62" s="243"/>
      <c r="O62" s="244"/>
      <c r="P62" s="243"/>
      <c r="Q62" s="244"/>
      <c r="R62" s="243"/>
      <c r="U62" s="249"/>
    </row>
    <row r="63" spans="1:21" ht="19.5" customHeight="1">
      <c r="A63" s="245"/>
      <c r="B63" s="246" t="s">
        <v>434</v>
      </c>
      <c r="C63" s="429">
        <f>IF(C62=0,0,D62-C62-TIME(1,0,0))</f>
        <v>0.39583333333333326</v>
      </c>
      <c r="D63" s="429"/>
      <c r="E63" s="430">
        <f>IF(E62=0,0,F62-E62-TIME(1,0,0))</f>
        <v>0.39583333333333326</v>
      </c>
      <c r="F63" s="431"/>
      <c r="G63" s="432"/>
      <c r="H63" s="429">
        <f>IF(H62=0,0,I62-H62-TIME(1,0,0))</f>
        <v>0</v>
      </c>
      <c r="I63" s="429"/>
      <c r="J63" s="429">
        <f>IF(J62=0,0,K62-J62-TIME(1,0,0))</f>
        <v>0</v>
      </c>
      <c r="K63" s="429"/>
      <c r="L63" s="429">
        <f>IF(L62=0,0,M62-L62-TIME(1,0,0))</f>
        <v>0</v>
      </c>
      <c r="M63" s="429"/>
      <c r="N63" s="429">
        <f>IF(N62=0,0,O62-N62-TIME(1,0,0))</f>
        <v>0</v>
      </c>
      <c r="O63" s="429"/>
      <c r="P63" s="429">
        <f>IF(P62=0,0,Q62-P62-TIME(1,0,0))</f>
        <v>0</v>
      </c>
      <c r="Q63" s="429"/>
      <c r="R63" s="247">
        <f>SUM(C63:Q63)</f>
        <v>0.79166666666666652</v>
      </c>
      <c r="U63" s="249"/>
    </row>
    <row r="64" spans="1:21" ht="10.5" customHeight="1">
      <c r="A64" s="230"/>
      <c r="B64" s="158"/>
      <c r="C64" s="446"/>
      <c r="D64" s="446"/>
      <c r="E64" s="446"/>
      <c r="F64" s="446"/>
      <c r="G64" s="446"/>
      <c r="H64" s="258"/>
      <c r="I64" s="258"/>
      <c r="J64" s="258"/>
      <c r="K64" s="258"/>
      <c r="L64" s="258"/>
      <c r="M64" s="258"/>
      <c r="N64" s="258"/>
      <c r="O64" s="258"/>
      <c r="P64" s="258"/>
      <c r="Q64" s="258"/>
      <c r="R64" s="259"/>
    </row>
    <row r="65" spans="1:75" customFormat="1" ht="18" customHeight="1">
      <c r="B65" s="162" t="s">
        <v>398</v>
      </c>
      <c r="M65" s="6"/>
      <c r="N65" s="201"/>
      <c r="O65" s="201"/>
      <c r="P65" s="6"/>
      <c r="Q65" s="6"/>
      <c r="S65" s="160"/>
      <c r="BF65" s="156"/>
      <c r="BG65" s="64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</row>
    <row r="66" spans="1:75" customFormat="1" ht="18" customHeight="1">
      <c r="B66" s="260" t="s">
        <v>441</v>
      </c>
      <c r="M66" s="6"/>
      <c r="N66" s="201"/>
      <c r="O66" s="201"/>
      <c r="P66" s="6"/>
      <c r="Q66" s="6"/>
      <c r="S66" s="160"/>
      <c r="BF66" s="156"/>
      <c r="BG66" s="64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</row>
    <row r="67" spans="1:75" ht="24.75" customHeight="1">
      <c r="A67" s="230"/>
      <c r="B67" s="231" t="s">
        <v>421</v>
      </c>
      <c r="C67" s="423" t="s">
        <v>422</v>
      </c>
      <c r="D67" s="423" t="e">
        <f>IF(WEEKDAY(DATEVALUE(Month1&amp;" 1, "&amp;Year1))=COLUMN(#REF!),1,IF(LEN(Q67)&gt;0,Q67+1,""))</f>
        <v>#NAME?</v>
      </c>
      <c r="E67" s="424" t="s">
        <v>423</v>
      </c>
      <c r="F67" s="425"/>
      <c r="G67" s="426" t="e">
        <f>IF(WEEKDAY(DATEVALUE(Month1&amp;" 1, "&amp;Year1))=COLUMN(#REF!),1,IF(LEN(D67)&gt;0,D67+1,""))</f>
        <v>#NAME?</v>
      </c>
      <c r="H67" s="423" t="s">
        <v>424</v>
      </c>
      <c r="I67" s="423" t="e">
        <f>IF(WEEKDAY(DATEVALUE(Month1&amp;" 1, "&amp;Year1))=COLUMN(#REF!),1,IF(LEN(G67)&gt;0,G67+1,""))</f>
        <v>#NAME?</v>
      </c>
      <c r="J67" s="423" t="s">
        <v>425</v>
      </c>
      <c r="K67" s="423" t="e">
        <f>IF(WEEKDAY(DATEVALUE(Month1&amp;" 1, "&amp;Year1))=COLUMN(#REF!),1,IF(LEN(I67)&gt;0,I67+1,""))</f>
        <v>#NAME?</v>
      </c>
      <c r="L67" s="423" t="s">
        <v>426</v>
      </c>
      <c r="M67" s="423" t="e">
        <f>IF(WEEKDAY(DATEVALUE(Month1&amp;" 1, "&amp;Year1))=COLUMN(#REF!),1,IF(LEN(K67)&gt;0,K67+1,""))</f>
        <v>#NAME?</v>
      </c>
      <c r="N67" s="433" t="s">
        <v>427</v>
      </c>
      <c r="O67" s="433" t="e">
        <f>IF(WEEKDAY(DATEVALUE(Month1&amp;" 1, "&amp;Year1))=COLUMN(#REF!),1,IF(LEN(M67)&gt;0,M67+1,""))</f>
        <v>#NAME?</v>
      </c>
      <c r="P67" s="433" t="s">
        <v>428</v>
      </c>
      <c r="Q67" s="433"/>
      <c r="R67" s="232" t="s">
        <v>429</v>
      </c>
    </row>
    <row r="68" spans="1:75" ht="19.5" customHeight="1">
      <c r="A68" s="233"/>
      <c r="B68" s="234" t="s">
        <v>430</v>
      </c>
      <c r="C68" s="235"/>
      <c r="D68" s="236"/>
      <c r="E68" s="237"/>
      <c r="F68" s="434"/>
      <c r="G68" s="435"/>
      <c r="H68" s="237"/>
      <c r="I68" s="238"/>
      <c r="J68" s="237"/>
      <c r="K68" s="238"/>
      <c r="L68" s="237"/>
      <c r="M68" s="238"/>
      <c r="N68" s="235"/>
      <c r="O68" s="236"/>
      <c r="P68" s="239">
        <v>1</v>
      </c>
      <c r="Q68" s="239"/>
      <c r="R68" s="240" t="s">
        <v>431</v>
      </c>
    </row>
    <row r="69" spans="1:75" ht="19.5" customHeight="1">
      <c r="A69" s="230"/>
      <c r="B69" s="241" t="s">
        <v>432</v>
      </c>
      <c r="C69" s="436"/>
      <c r="D69" s="437"/>
      <c r="E69" s="436"/>
      <c r="F69" s="438"/>
      <c r="G69" s="437"/>
      <c r="H69" s="436"/>
      <c r="I69" s="437"/>
      <c r="J69" s="436"/>
      <c r="K69" s="437"/>
      <c r="L69" s="436"/>
      <c r="M69" s="437"/>
      <c r="N69" s="436"/>
      <c r="O69" s="437"/>
      <c r="P69" s="439"/>
      <c r="Q69" s="439"/>
      <c r="R69" s="242"/>
    </row>
    <row r="70" spans="1:75" ht="19.5" customHeight="1">
      <c r="A70" s="230"/>
      <c r="B70" s="241" t="s">
        <v>433</v>
      </c>
      <c r="C70" s="243"/>
      <c r="D70" s="244"/>
      <c r="E70" s="243"/>
      <c r="F70" s="427"/>
      <c r="G70" s="428"/>
      <c r="H70" s="243"/>
      <c r="I70" s="244"/>
      <c r="J70" s="243"/>
      <c r="K70" s="244"/>
      <c r="L70" s="243"/>
      <c r="M70" s="244"/>
      <c r="N70" s="243"/>
      <c r="O70" s="244"/>
      <c r="P70" s="243"/>
      <c r="Q70" s="244"/>
      <c r="R70" s="243"/>
    </row>
    <row r="71" spans="1:75" ht="19.5" customHeight="1">
      <c r="A71" s="245"/>
      <c r="B71" s="261" t="s">
        <v>442</v>
      </c>
      <c r="C71" s="451">
        <f>IF(C70=0,0,D70-C70-TIME(1,0,0))</f>
        <v>0</v>
      </c>
      <c r="D71" s="451"/>
      <c r="E71" s="452">
        <f>IF(E70=0,0,G70-E70-TIME(1,0,0))</f>
        <v>0</v>
      </c>
      <c r="F71" s="453"/>
      <c r="G71" s="454"/>
      <c r="H71" s="451">
        <f>IF(H70=0,0,I70-H70-TIME(1,0,0))</f>
        <v>0</v>
      </c>
      <c r="I71" s="451"/>
      <c r="J71" s="451">
        <f>IF(J70=0,0,K70-J70-TIME(1,0,0))</f>
        <v>0</v>
      </c>
      <c r="K71" s="451"/>
      <c r="L71" s="451">
        <f>IF(L70=0,0,M70-L70-TIME(1,0,0))</f>
        <v>0</v>
      </c>
      <c r="M71" s="451"/>
      <c r="N71" s="451">
        <f>IF(N70=0,0,O70-N70-TIME(1,0,0))</f>
        <v>0</v>
      </c>
      <c r="O71" s="451"/>
      <c r="P71" s="451">
        <f>IF(P70=0,0,Q70-P70-TIME(1,0,0))</f>
        <v>0</v>
      </c>
      <c r="Q71" s="451"/>
      <c r="R71" s="262">
        <f>SUM(C71:O71)</f>
        <v>0</v>
      </c>
    </row>
    <row r="72" spans="1:75" ht="19.5" customHeight="1">
      <c r="A72" s="230"/>
      <c r="B72" s="241" t="s">
        <v>443</v>
      </c>
      <c r="C72" s="243"/>
      <c r="D72" s="244"/>
      <c r="E72" s="243"/>
      <c r="F72" s="427"/>
      <c r="G72" s="428"/>
      <c r="H72" s="243"/>
      <c r="I72" s="244"/>
      <c r="J72" s="243"/>
      <c r="K72" s="244"/>
      <c r="L72" s="243"/>
      <c r="M72" s="244"/>
      <c r="N72" s="243"/>
      <c r="O72" s="244"/>
      <c r="P72" s="243"/>
      <c r="Q72" s="244"/>
      <c r="R72" s="243"/>
    </row>
    <row r="73" spans="1:75" ht="19.5" customHeight="1">
      <c r="A73" s="245"/>
      <c r="B73" s="263" t="s">
        <v>444</v>
      </c>
      <c r="C73" s="447">
        <f>IF(C72=0,0,D72-C72-TIME(1,0,0))</f>
        <v>0</v>
      </c>
      <c r="D73" s="447"/>
      <c r="E73" s="448">
        <f>IF(E72=0,0,G72-E72-TIME(1,0,0))</f>
        <v>0</v>
      </c>
      <c r="F73" s="449"/>
      <c r="G73" s="450"/>
      <c r="H73" s="447">
        <f>IF(H72=0,0,I72-H72-TIME(1,0,0))</f>
        <v>0</v>
      </c>
      <c r="I73" s="447"/>
      <c r="J73" s="447">
        <f>IF(J72=0,0,K72-J72-TIME(1,0,0))</f>
        <v>0</v>
      </c>
      <c r="K73" s="447"/>
      <c r="L73" s="447">
        <f>IF(L72=0,0,M72-L72-TIME(1,0,0))</f>
        <v>0</v>
      </c>
      <c r="M73" s="447"/>
      <c r="N73" s="447">
        <f>IF(N72=0,0,O72-N72-TIME(1,0,0))</f>
        <v>0</v>
      </c>
      <c r="O73" s="447"/>
      <c r="P73" s="447">
        <f>IF(P72=0,0,Q72-P72-TIME(1,0,0))</f>
        <v>0</v>
      </c>
      <c r="Q73" s="447"/>
      <c r="R73" s="264">
        <f>SUM(C73:O73)</f>
        <v>0</v>
      </c>
    </row>
    <row r="74" spans="1:75" ht="19.5" customHeight="1">
      <c r="A74" s="233"/>
      <c r="B74" s="234" t="s">
        <v>430</v>
      </c>
      <c r="C74" s="239">
        <v>2</v>
      </c>
      <c r="D74" s="239"/>
      <c r="E74" s="239">
        <f>C74+1</f>
        <v>3</v>
      </c>
      <c r="F74" s="239"/>
      <c r="G74" s="239"/>
      <c r="H74" s="239">
        <f>E74+1</f>
        <v>4</v>
      </c>
      <c r="I74" s="239"/>
      <c r="J74" s="239">
        <f>H74+1</f>
        <v>5</v>
      </c>
      <c r="K74" s="239"/>
      <c r="L74" s="239">
        <f>J74+1</f>
        <v>6</v>
      </c>
      <c r="M74" s="239"/>
      <c r="N74" s="248">
        <f>L74+1</f>
        <v>7</v>
      </c>
      <c r="O74" s="248"/>
      <c r="P74" s="248">
        <v>8</v>
      </c>
      <c r="Q74" s="248"/>
      <c r="R74" s="234"/>
    </row>
    <row r="75" spans="1:75" ht="19.5" customHeight="1">
      <c r="A75" s="230"/>
      <c r="B75" s="241" t="s">
        <v>432</v>
      </c>
      <c r="C75" s="439" t="s">
        <v>435</v>
      </c>
      <c r="D75" s="439"/>
      <c r="E75" s="436" t="s">
        <v>435</v>
      </c>
      <c r="F75" s="438"/>
      <c r="G75" s="437"/>
      <c r="H75" s="439" t="s">
        <v>435</v>
      </c>
      <c r="I75" s="439"/>
      <c r="J75" s="439" t="s">
        <v>435</v>
      </c>
      <c r="K75" s="439"/>
      <c r="L75" s="439" t="s">
        <v>435</v>
      </c>
      <c r="M75" s="439"/>
      <c r="N75" s="439"/>
      <c r="O75" s="439"/>
      <c r="P75" s="439"/>
      <c r="Q75" s="439"/>
      <c r="R75" s="242"/>
    </row>
    <row r="76" spans="1:75" ht="19.5" customHeight="1">
      <c r="A76" s="230"/>
      <c r="B76" s="241" t="s">
        <v>433</v>
      </c>
      <c r="C76" s="243">
        <v>0.29166666666666669</v>
      </c>
      <c r="D76" s="244">
        <v>0.66666666666666663</v>
      </c>
      <c r="E76" s="243">
        <v>0.29166666666666669</v>
      </c>
      <c r="F76" s="440">
        <v>0.66666666666666663</v>
      </c>
      <c r="G76" s="441"/>
      <c r="H76" s="243">
        <v>0.29166666666666669</v>
      </c>
      <c r="I76" s="244">
        <v>0.66666666666666663</v>
      </c>
      <c r="J76" s="243">
        <v>0.29166666666666669</v>
      </c>
      <c r="K76" s="244">
        <v>0.66666666666666663</v>
      </c>
      <c r="L76" s="243">
        <v>0.29166666666666669</v>
      </c>
      <c r="M76" s="244">
        <v>0.66666666666666663</v>
      </c>
      <c r="N76" s="243"/>
      <c r="O76" s="244"/>
      <c r="P76" s="243"/>
      <c r="Q76" s="244"/>
      <c r="R76" s="243"/>
      <c r="T76" s="158"/>
    </row>
    <row r="77" spans="1:75" ht="19.5" customHeight="1">
      <c r="A77" s="245"/>
      <c r="B77" s="261" t="s">
        <v>442</v>
      </c>
      <c r="C77" s="451">
        <f>IF(C76=0,0,D76-C76-TIME(1,0,0))</f>
        <v>0.33333333333333326</v>
      </c>
      <c r="D77" s="451"/>
      <c r="E77" s="452">
        <f>IF(E76=0,0,F76-E76-TIME(1,0,0))</f>
        <v>0.33333333333333326</v>
      </c>
      <c r="F77" s="453"/>
      <c r="G77" s="454"/>
      <c r="H77" s="451">
        <f>IF(H76=0,0,I76-H76-TIME(1,0,0))</f>
        <v>0.33333333333333326</v>
      </c>
      <c r="I77" s="451"/>
      <c r="J77" s="451">
        <f>IF(J76=0,0,K76-J76-TIME(1,0,0))</f>
        <v>0.33333333333333326</v>
      </c>
      <c r="K77" s="451"/>
      <c r="L77" s="451">
        <f>IF(L76=0,0,M76-L76-TIME(1,0,0))</f>
        <v>0.33333333333333326</v>
      </c>
      <c r="M77" s="451"/>
      <c r="N77" s="451">
        <f>IF(N76=0,0,O76-N76-TIME(1,0,0))</f>
        <v>0</v>
      </c>
      <c r="O77" s="451"/>
      <c r="P77" s="455">
        <f>IF(P76=0,0,Q76-P76-TIME(1,0,0))</f>
        <v>0</v>
      </c>
      <c r="Q77" s="456"/>
      <c r="R77" s="262">
        <f>SUM(C77:Q77)</f>
        <v>1.6666666666666663</v>
      </c>
      <c r="S77" s="252"/>
      <c r="T77" s="251"/>
      <c r="U77" s="252"/>
    </row>
    <row r="78" spans="1:75" ht="19.5" customHeight="1">
      <c r="A78" s="230"/>
      <c r="B78" s="241" t="s">
        <v>443</v>
      </c>
      <c r="C78" s="243">
        <v>0.66666666666666663</v>
      </c>
      <c r="D78" s="244">
        <v>0.72916666666666663</v>
      </c>
      <c r="E78" s="243">
        <v>0.66666666666666663</v>
      </c>
      <c r="F78" s="427">
        <v>0.72916666666666663</v>
      </c>
      <c r="G78" s="428"/>
      <c r="H78" s="243">
        <v>0.66666666666666663</v>
      </c>
      <c r="I78" s="244">
        <v>0.72916666666666663</v>
      </c>
      <c r="J78" s="243">
        <v>0.66666666666666663</v>
      </c>
      <c r="K78" s="244">
        <v>0.72916666666666663</v>
      </c>
      <c r="L78" s="243">
        <v>0.66666666666666663</v>
      </c>
      <c r="M78" s="244">
        <v>0.72916666666666663</v>
      </c>
      <c r="N78" s="243"/>
      <c r="O78" s="244"/>
      <c r="P78" s="243"/>
      <c r="Q78" s="244"/>
      <c r="R78" s="243"/>
    </row>
    <row r="79" spans="1:75" ht="19.5" customHeight="1">
      <c r="A79" s="245"/>
      <c r="B79" s="263" t="s">
        <v>444</v>
      </c>
      <c r="C79" s="447">
        <f>D78-C78</f>
        <v>6.25E-2</v>
      </c>
      <c r="D79" s="447"/>
      <c r="E79" s="448">
        <v>6.25E-2</v>
      </c>
      <c r="F79" s="449"/>
      <c r="G79" s="450"/>
      <c r="H79" s="447">
        <f>I78-H78</f>
        <v>6.25E-2</v>
      </c>
      <c r="I79" s="447"/>
      <c r="J79" s="447">
        <f>K78-J78</f>
        <v>6.25E-2</v>
      </c>
      <c r="K79" s="447"/>
      <c r="L79" s="447">
        <f>M78-L78</f>
        <v>6.25E-2</v>
      </c>
      <c r="M79" s="447"/>
      <c r="N79" s="447">
        <f>O78-N78</f>
        <v>0</v>
      </c>
      <c r="O79" s="447"/>
      <c r="P79" s="447">
        <f>Q78-P78</f>
        <v>0</v>
      </c>
      <c r="Q79" s="447"/>
      <c r="R79" s="264">
        <f>SUM(C79:O79)</f>
        <v>0.3125</v>
      </c>
    </row>
    <row r="80" spans="1:75" ht="19.5" customHeight="1">
      <c r="A80" s="233"/>
      <c r="B80" s="234" t="s">
        <v>430</v>
      </c>
      <c r="C80" s="239">
        <v>9</v>
      </c>
      <c r="D80" s="239"/>
      <c r="E80" s="239">
        <f>C80+1</f>
        <v>10</v>
      </c>
      <c r="F80" s="239"/>
      <c r="G80" s="239"/>
      <c r="H80" s="239">
        <f>E80+1</f>
        <v>11</v>
      </c>
      <c r="I80" s="239"/>
      <c r="J80" s="239">
        <f>H80+1</f>
        <v>12</v>
      </c>
      <c r="K80" s="239"/>
      <c r="L80" s="239">
        <f>J80+1</f>
        <v>13</v>
      </c>
      <c r="M80" s="239"/>
      <c r="N80" s="248">
        <f>L80+1</f>
        <v>14</v>
      </c>
      <c r="O80" s="248"/>
      <c r="P80" s="248">
        <v>15</v>
      </c>
      <c r="Q80" s="248"/>
      <c r="R80" s="234"/>
    </row>
    <row r="81" spans="1:20" ht="19.5" customHeight="1">
      <c r="A81" s="230"/>
      <c r="B81" s="241" t="s">
        <v>432</v>
      </c>
      <c r="C81" s="439" t="s">
        <v>435</v>
      </c>
      <c r="D81" s="439"/>
      <c r="E81" s="436" t="s">
        <v>435</v>
      </c>
      <c r="F81" s="438"/>
      <c r="G81" s="437"/>
      <c r="H81" s="439" t="s">
        <v>435</v>
      </c>
      <c r="I81" s="439"/>
      <c r="J81" s="442" t="s">
        <v>437</v>
      </c>
      <c r="K81" s="442"/>
      <c r="L81" s="439" t="s">
        <v>435</v>
      </c>
      <c r="M81" s="439"/>
      <c r="N81" s="439"/>
      <c r="O81" s="439"/>
      <c r="P81" s="442" t="s">
        <v>438</v>
      </c>
      <c r="Q81" s="442"/>
      <c r="R81" s="242"/>
      <c r="S81" s="265"/>
    </row>
    <row r="82" spans="1:20" ht="19.5" customHeight="1">
      <c r="A82" s="230"/>
      <c r="B82" s="241" t="s">
        <v>433</v>
      </c>
      <c r="C82" s="243">
        <v>0.29166666666666669</v>
      </c>
      <c r="D82" s="244">
        <v>0.625</v>
      </c>
      <c r="E82" s="243">
        <v>0.29166666666666669</v>
      </c>
      <c r="F82" s="440">
        <v>0.625</v>
      </c>
      <c r="G82" s="441"/>
      <c r="H82" s="243">
        <v>0.29166666666666669</v>
      </c>
      <c r="I82" s="244">
        <v>0.625</v>
      </c>
      <c r="J82" s="243"/>
      <c r="K82" s="244"/>
      <c r="L82" s="243">
        <v>0.29166666666666669</v>
      </c>
      <c r="M82" s="244">
        <v>0.625</v>
      </c>
      <c r="N82" s="243"/>
      <c r="O82" s="244"/>
      <c r="P82" s="243">
        <v>0.29166666666666669</v>
      </c>
      <c r="Q82" s="244">
        <v>0.625</v>
      </c>
      <c r="R82" s="243"/>
    </row>
    <row r="83" spans="1:20" ht="19.5" customHeight="1">
      <c r="A83" s="245"/>
      <c r="B83" s="261" t="s">
        <v>442</v>
      </c>
      <c r="C83" s="451">
        <f>IF(C82=0,0,D82-C82-TIME(1,0,0))</f>
        <v>0.29166666666666663</v>
      </c>
      <c r="D83" s="451"/>
      <c r="E83" s="452">
        <f>IF(E82=0,0,F82-E82-TIME(1,0,0))</f>
        <v>0.29166666666666663</v>
      </c>
      <c r="F83" s="453"/>
      <c r="G83" s="454"/>
      <c r="H83" s="451">
        <f>IF(H82=0,0,I82-H82-TIME(1,0,0))</f>
        <v>0.29166666666666663</v>
      </c>
      <c r="I83" s="451"/>
      <c r="J83" s="451">
        <f>IF(J82=0,0,K82-J82-TIME(1,0,0))</f>
        <v>0</v>
      </c>
      <c r="K83" s="451"/>
      <c r="L83" s="451">
        <f>IF(L82=0,0,M82-L82-TIME(1,0,0))</f>
        <v>0.29166666666666663</v>
      </c>
      <c r="M83" s="451"/>
      <c r="N83" s="451">
        <f>IF(N82=0,0,O82-N82-TIME(1,0,0))</f>
        <v>0</v>
      </c>
      <c r="O83" s="451"/>
      <c r="P83" s="451">
        <f>IF(P82=0,0,Q82-P82-TIME(1,0,0))</f>
        <v>0.29166666666666663</v>
      </c>
      <c r="Q83" s="451"/>
      <c r="R83" s="262">
        <f>SUM(C83:Q83)</f>
        <v>1.458333333333333</v>
      </c>
      <c r="S83" s="249"/>
      <c r="T83" s="249"/>
    </row>
    <row r="84" spans="1:20" ht="19.5" customHeight="1">
      <c r="A84" s="230"/>
      <c r="B84" s="241" t="s">
        <v>443</v>
      </c>
      <c r="C84" s="243">
        <v>0.70833333333333337</v>
      </c>
      <c r="D84" s="244">
        <v>0.72916666666666663</v>
      </c>
      <c r="E84" s="243">
        <v>0.70833333333333337</v>
      </c>
      <c r="F84" s="427">
        <v>0.72916666666666663</v>
      </c>
      <c r="G84" s="428"/>
      <c r="H84" s="243">
        <v>0.70833333333333337</v>
      </c>
      <c r="I84" s="244">
        <v>0.72916666666666663</v>
      </c>
      <c r="J84" s="243"/>
      <c r="K84" s="244"/>
      <c r="L84" s="243">
        <v>0.70833333333333337</v>
      </c>
      <c r="M84" s="244">
        <v>0.72916666666666663</v>
      </c>
      <c r="N84" s="243"/>
      <c r="O84" s="244"/>
      <c r="P84" s="243"/>
      <c r="Q84" s="244"/>
      <c r="R84" s="243"/>
    </row>
    <row r="85" spans="1:20" ht="19.5" customHeight="1">
      <c r="A85" s="245"/>
      <c r="B85" s="263" t="s">
        <v>444</v>
      </c>
      <c r="C85" s="447">
        <f>D84-C84</f>
        <v>2.0833333333333259E-2</v>
      </c>
      <c r="D85" s="447"/>
      <c r="E85" s="448">
        <f>F84-E84</f>
        <v>2.0833333333333259E-2</v>
      </c>
      <c r="F85" s="449"/>
      <c r="G85" s="450"/>
      <c r="H85" s="447">
        <f>I84-H84</f>
        <v>2.0833333333333259E-2</v>
      </c>
      <c r="I85" s="447"/>
      <c r="J85" s="447">
        <f>K84-J84</f>
        <v>0</v>
      </c>
      <c r="K85" s="447"/>
      <c r="L85" s="447">
        <f>M84-L84</f>
        <v>2.0833333333333259E-2</v>
      </c>
      <c r="M85" s="447"/>
      <c r="N85" s="447">
        <f>O84-N84</f>
        <v>0</v>
      </c>
      <c r="O85" s="447"/>
      <c r="P85" s="447">
        <f>Q84-P84</f>
        <v>0</v>
      </c>
      <c r="Q85" s="447"/>
      <c r="R85" s="264">
        <f>SUM(C85,E85,H85,J85,L85,N85,P85)</f>
        <v>8.3333333333333037E-2</v>
      </c>
      <c r="S85" s="249"/>
    </row>
    <row r="86" spans="1:20" ht="19.5" customHeight="1">
      <c r="A86" s="233"/>
      <c r="B86" s="234" t="s">
        <v>430</v>
      </c>
      <c r="C86" s="239">
        <v>16</v>
      </c>
      <c r="D86" s="239"/>
      <c r="E86" s="239">
        <f>C86+1</f>
        <v>17</v>
      </c>
      <c r="F86" s="239"/>
      <c r="G86" s="239"/>
      <c r="H86" s="239">
        <f>E86+1</f>
        <v>18</v>
      </c>
      <c r="I86" s="239"/>
      <c r="J86" s="239">
        <f>H86+1</f>
        <v>19</v>
      </c>
      <c r="K86" s="239"/>
      <c r="L86" s="239">
        <f>J86+1</f>
        <v>20</v>
      </c>
      <c r="M86" s="239"/>
      <c r="N86" s="248">
        <f>L86+1</f>
        <v>21</v>
      </c>
      <c r="O86" s="248"/>
      <c r="P86" s="248">
        <v>22</v>
      </c>
      <c r="Q86" s="248"/>
      <c r="R86" s="234"/>
    </row>
    <row r="87" spans="1:20" ht="19.5" customHeight="1">
      <c r="A87" s="230"/>
      <c r="B87" s="241" t="s">
        <v>432</v>
      </c>
      <c r="C87" s="442" t="s">
        <v>439</v>
      </c>
      <c r="D87" s="442"/>
      <c r="E87" s="436" t="s">
        <v>435</v>
      </c>
      <c r="F87" s="438"/>
      <c r="G87" s="437"/>
      <c r="H87" s="439" t="s">
        <v>435</v>
      </c>
      <c r="I87" s="439"/>
      <c r="J87" s="439" t="s">
        <v>435</v>
      </c>
      <c r="K87" s="439"/>
      <c r="L87" s="439" t="s">
        <v>435</v>
      </c>
      <c r="M87" s="439"/>
      <c r="N87" s="439"/>
      <c r="O87" s="439"/>
      <c r="P87" s="439" t="s">
        <v>435</v>
      </c>
      <c r="Q87" s="439"/>
      <c r="R87" s="242"/>
    </row>
    <row r="88" spans="1:20" ht="19.5" customHeight="1">
      <c r="A88" s="230"/>
      <c r="B88" s="241" t="s">
        <v>433</v>
      </c>
      <c r="C88" s="253"/>
      <c r="D88" s="253"/>
      <c r="E88" s="243">
        <v>0.29166666666666669</v>
      </c>
      <c r="F88" s="440">
        <v>0.70833333333333337</v>
      </c>
      <c r="G88" s="441"/>
      <c r="H88" s="243">
        <v>0.29166666666666669</v>
      </c>
      <c r="I88" s="244">
        <v>0.70833333333333337</v>
      </c>
      <c r="J88" s="243">
        <v>0.29166666666666669</v>
      </c>
      <c r="K88" s="244">
        <v>0.6875</v>
      </c>
      <c r="L88" s="243">
        <v>0.29166666666666669</v>
      </c>
      <c r="M88" s="244">
        <v>0.6875</v>
      </c>
      <c r="N88" s="243"/>
      <c r="O88" s="244"/>
      <c r="P88" s="243"/>
      <c r="Q88" s="244"/>
      <c r="R88" s="243"/>
    </row>
    <row r="89" spans="1:20" ht="19.5" customHeight="1">
      <c r="A89" s="245"/>
      <c r="B89" s="261" t="s">
        <v>442</v>
      </c>
      <c r="C89" s="451">
        <f>IF(C88=0,0,D88-C88-TIME(1,0,0))</f>
        <v>0</v>
      </c>
      <c r="D89" s="451"/>
      <c r="E89" s="452">
        <f>IF(E88=0,0,F88-E88-TIME(1,0,0))</f>
        <v>0.375</v>
      </c>
      <c r="F89" s="453"/>
      <c r="G89" s="454"/>
      <c r="H89" s="451">
        <f>IF(H88=0,0,I88-H88-TIME(1,0,0))</f>
        <v>0.375</v>
      </c>
      <c r="I89" s="451"/>
      <c r="J89" s="451">
        <f>IF(J88=0,0,K88-J88-TIME(1,0,0))</f>
        <v>0.35416666666666663</v>
      </c>
      <c r="K89" s="451"/>
      <c r="L89" s="451">
        <f>IF(L88=0,0,M88-L88-TIME(1,0,0))</f>
        <v>0.35416666666666663</v>
      </c>
      <c r="M89" s="451"/>
      <c r="N89" s="451">
        <f>IF(N88=0,0,O88-N88-TIME(1,0,0))</f>
        <v>0</v>
      </c>
      <c r="O89" s="451"/>
      <c r="P89" s="451">
        <f>IF(P88=0,0,Q88-P88-TIME(1,0,0))</f>
        <v>0</v>
      </c>
      <c r="Q89" s="451"/>
      <c r="R89" s="262">
        <f>SUM(C89:Q89)</f>
        <v>1.458333333333333</v>
      </c>
    </row>
    <row r="90" spans="1:20" ht="19.5" customHeight="1">
      <c r="A90" s="230"/>
      <c r="B90" s="241" t="s">
        <v>443</v>
      </c>
      <c r="C90" s="243"/>
      <c r="D90" s="244"/>
      <c r="E90" s="243">
        <v>0.70833333333333337</v>
      </c>
      <c r="F90" s="427">
        <v>0.72916666666666663</v>
      </c>
      <c r="G90" s="428"/>
      <c r="H90" s="243">
        <v>0.70833333333333337</v>
      </c>
      <c r="I90" s="244">
        <v>0.72916666666666663</v>
      </c>
      <c r="J90" s="243">
        <v>0.6875</v>
      </c>
      <c r="K90" s="244">
        <v>0.72916666666666663</v>
      </c>
      <c r="L90" s="243">
        <v>0.6875</v>
      </c>
      <c r="M90" s="244">
        <v>0.72916666666666663</v>
      </c>
      <c r="N90" s="243"/>
      <c r="O90" s="244"/>
      <c r="P90" s="243"/>
      <c r="Q90" s="244"/>
      <c r="R90" s="243"/>
    </row>
    <row r="91" spans="1:20" ht="19.5" customHeight="1">
      <c r="A91" s="245"/>
      <c r="B91" s="263" t="s">
        <v>444</v>
      </c>
      <c r="C91" s="447">
        <f>D90-C90</f>
        <v>0</v>
      </c>
      <c r="D91" s="447"/>
      <c r="E91" s="448">
        <f>F90-E90</f>
        <v>2.0833333333333259E-2</v>
      </c>
      <c r="F91" s="449"/>
      <c r="G91" s="450"/>
      <c r="H91" s="447">
        <f>I90-H90</f>
        <v>2.0833333333333259E-2</v>
      </c>
      <c r="I91" s="447"/>
      <c r="J91" s="447">
        <f>K90-J90</f>
        <v>4.166666666666663E-2</v>
      </c>
      <c r="K91" s="447"/>
      <c r="L91" s="447">
        <f>M90-L90</f>
        <v>4.166666666666663E-2</v>
      </c>
      <c r="M91" s="447"/>
      <c r="N91" s="447">
        <f>O90-N90</f>
        <v>0</v>
      </c>
      <c r="O91" s="447"/>
      <c r="P91" s="447">
        <f>Q90-P90</f>
        <v>0</v>
      </c>
      <c r="Q91" s="447"/>
      <c r="R91" s="264">
        <f>SUM(C91:O91)</f>
        <v>0.12499999999999978</v>
      </c>
    </row>
    <row r="92" spans="1:20" ht="19.5" customHeight="1">
      <c r="A92" s="233"/>
      <c r="B92" s="234" t="s">
        <v>430</v>
      </c>
      <c r="C92" s="239">
        <v>23</v>
      </c>
      <c r="D92" s="239"/>
      <c r="E92" s="239">
        <v>24</v>
      </c>
      <c r="F92" s="239"/>
      <c r="G92" s="239"/>
      <c r="H92" s="254">
        <v>25</v>
      </c>
      <c r="I92" s="254"/>
      <c r="J92" s="254">
        <v>26</v>
      </c>
      <c r="K92" s="254"/>
      <c r="L92" s="254">
        <v>27</v>
      </c>
      <c r="M92" s="254"/>
      <c r="N92" s="248">
        <v>28</v>
      </c>
      <c r="O92" s="248"/>
      <c r="P92" s="248">
        <v>29</v>
      </c>
      <c r="Q92" s="248"/>
      <c r="R92" s="234"/>
    </row>
    <row r="93" spans="1:20" ht="19.5" customHeight="1">
      <c r="A93" s="230"/>
      <c r="B93" s="241" t="s">
        <v>432</v>
      </c>
      <c r="C93" s="439" t="s">
        <v>435</v>
      </c>
      <c r="D93" s="439"/>
      <c r="E93" s="436" t="s">
        <v>435</v>
      </c>
      <c r="F93" s="438"/>
      <c r="G93" s="437"/>
      <c r="H93" s="439" t="s">
        <v>435</v>
      </c>
      <c r="I93" s="439"/>
      <c r="J93" s="439" t="s">
        <v>435</v>
      </c>
      <c r="K93" s="439"/>
      <c r="L93" s="439" t="s">
        <v>435</v>
      </c>
      <c r="M93" s="439"/>
      <c r="N93" s="439"/>
      <c r="O93" s="439"/>
      <c r="P93" s="439"/>
      <c r="Q93" s="439"/>
      <c r="R93" s="242"/>
    </row>
    <row r="94" spans="1:20" ht="19.5" customHeight="1">
      <c r="A94" s="230"/>
      <c r="B94" s="241" t="s">
        <v>433</v>
      </c>
      <c r="C94" s="243">
        <v>0.29166666666666669</v>
      </c>
      <c r="D94" s="244">
        <v>0.70833333333333337</v>
      </c>
      <c r="E94" s="243">
        <v>0.29166666666666669</v>
      </c>
      <c r="F94" s="440">
        <v>0.70833333333333337</v>
      </c>
      <c r="G94" s="441"/>
      <c r="H94" s="243">
        <v>0.29166666666666669</v>
      </c>
      <c r="I94" s="244">
        <v>0.70833333333333337</v>
      </c>
      <c r="J94" s="243">
        <v>0.29166666666666669</v>
      </c>
      <c r="K94" s="244">
        <v>0.70833333333333337</v>
      </c>
      <c r="L94" s="243">
        <v>0.29166666666666669</v>
      </c>
      <c r="M94" s="244">
        <v>0.70833333333333337</v>
      </c>
      <c r="N94" s="243"/>
      <c r="O94" s="244"/>
      <c r="P94" s="243"/>
      <c r="Q94" s="244"/>
      <c r="R94" s="243"/>
    </row>
    <row r="95" spans="1:20" ht="19.5" customHeight="1">
      <c r="A95" s="245"/>
      <c r="B95" s="261" t="s">
        <v>442</v>
      </c>
      <c r="C95" s="451">
        <f>IF(C94=0,0,D94-C94-TIME(1,0,0))</f>
        <v>0.375</v>
      </c>
      <c r="D95" s="451"/>
      <c r="E95" s="452">
        <f>IF(E94=0,0,F94-E94-TIME(1,0,0))</f>
        <v>0.375</v>
      </c>
      <c r="F95" s="453"/>
      <c r="G95" s="454"/>
      <c r="H95" s="451">
        <f>IF(H94=0,0,I94-H94-TIME(1,0,0))</f>
        <v>0.375</v>
      </c>
      <c r="I95" s="451"/>
      <c r="J95" s="451">
        <f>IF(J94=0,0,K94-J94-TIME(1,0,0))</f>
        <v>0.375</v>
      </c>
      <c r="K95" s="451"/>
      <c r="L95" s="451">
        <f>IF(L94=0,0,M94-L94-TIME(1,0,0))</f>
        <v>0.375</v>
      </c>
      <c r="M95" s="451"/>
      <c r="N95" s="451">
        <f>IF(N94=0,0,O94-N94-TIME(1,0,0))</f>
        <v>0</v>
      </c>
      <c r="O95" s="451"/>
      <c r="P95" s="451">
        <f>IF(P94=0,0,Q94-P94-TIME(1,0,0))</f>
        <v>0</v>
      </c>
      <c r="Q95" s="451"/>
      <c r="R95" s="262">
        <f>SUM(C95:Q95)</f>
        <v>1.875</v>
      </c>
    </row>
    <row r="96" spans="1:20" ht="19.5" customHeight="1">
      <c r="A96" s="230"/>
      <c r="B96" s="241" t="s">
        <v>443</v>
      </c>
      <c r="C96" s="243">
        <v>0.70833333333333337</v>
      </c>
      <c r="D96" s="244">
        <v>0.72916666666666663</v>
      </c>
      <c r="E96" s="243">
        <v>0.70833333333333337</v>
      </c>
      <c r="F96" s="427">
        <v>0.72916666666666663</v>
      </c>
      <c r="G96" s="428"/>
      <c r="H96" s="243">
        <v>0.70833333333333337</v>
      </c>
      <c r="I96" s="244">
        <v>0.72916666666666663</v>
      </c>
      <c r="J96" s="243">
        <v>0.70833333333333337</v>
      </c>
      <c r="K96" s="244">
        <v>0.72916666666666663</v>
      </c>
      <c r="L96" s="243">
        <v>0.70833333333333337</v>
      </c>
      <c r="M96" s="244">
        <v>0.72916666666666663</v>
      </c>
      <c r="N96" s="243"/>
      <c r="O96" s="244"/>
      <c r="P96" s="243"/>
      <c r="Q96" s="244"/>
      <c r="R96" s="243"/>
    </row>
    <row r="97" spans="1:75" ht="19.5" customHeight="1">
      <c r="A97" s="245"/>
      <c r="B97" s="263" t="s">
        <v>444</v>
      </c>
      <c r="C97" s="447">
        <f>D96-C96</f>
        <v>2.0833333333333259E-2</v>
      </c>
      <c r="D97" s="447"/>
      <c r="E97" s="448">
        <f>F96-E96</f>
        <v>2.0833333333333259E-2</v>
      </c>
      <c r="F97" s="449"/>
      <c r="G97" s="450"/>
      <c r="H97" s="447">
        <f>I96-H96</f>
        <v>2.0833333333333259E-2</v>
      </c>
      <c r="I97" s="447"/>
      <c r="J97" s="447">
        <f>K96-J96</f>
        <v>2.0833333333333259E-2</v>
      </c>
      <c r="K97" s="447"/>
      <c r="L97" s="447">
        <f>M96-L96</f>
        <v>2.0833333333333259E-2</v>
      </c>
      <c r="M97" s="447"/>
      <c r="N97" s="447">
        <f>O96-N96</f>
        <v>0</v>
      </c>
      <c r="O97" s="447"/>
      <c r="P97" s="447">
        <f>Q96-P96</f>
        <v>0</v>
      </c>
      <c r="Q97" s="447"/>
      <c r="R97" s="264">
        <f>SUM(C97:O97)</f>
        <v>0.1041666666666663</v>
      </c>
    </row>
    <row r="98" spans="1:75" ht="19.5" customHeight="1">
      <c r="A98" s="233"/>
      <c r="B98" s="234" t="s">
        <v>430</v>
      </c>
      <c r="C98" s="237">
        <v>30</v>
      </c>
      <c r="D98" s="238"/>
      <c r="E98" s="255">
        <v>31</v>
      </c>
      <c r="F98" s="434"/>
      <c r="G98" s="435"/>
      <c r="H98" s="256"/>
      <c r="I98" s="257"/>
      <c r="J98" s="256"/>
      <c r="K98" s="257"/>
      <c r="L98" s="256"/>
      <c r="M98" s="257"/>
      <c r="N98" s="256"/>
      <c r="O98" s="257"/>
      <c r="P98" s="237"/>
      <c r="Q98" s="238"/>
      <c r="R98" s="234"/>
    </row>
    <row r="99" spans="1:75" ht="19.5" customHeight="1">
      <c r="A99" s="230"/>
      <c r="B99" s="241" t="s">
        <v>432</v>
      </c>
      <c r="C99" s="439" t="s">
        <v>435</v>
      </c>
      <c r="D99" s="439"/>
      <c r="E99" s="436" t="s">
        <v>435</v>
      </c>
      <c r="F99" s="438"/>
      <c r="G99" s="437"/>
      <c r="H99" s="439"/>
      <c r="I99" s="439"/>
      <c r="J99" s="439"/>
      <c r="K99" s="439"/>
      <c r="L99" s="439"/>
      <c r="M99" s="439"/>
      <c r="N99" s="439"/>
      <c r="O99" s="439"/>
      <c r="P99" s="439"/>
      <c r="Q99" s="439"/>
      <c r="R99" s="242"/>
      <c r="S99" s="249"/>
    </row>
    <row r="100" spans="1:75" ht="19.5" customHeight="1">
      <c r="A100" s="230"/>
      <c r="B100" s="241" t="s">
        <v>433</v>
      </c>
      <c r="C100" s="243">
        <v>0.29166666666666669</v>
      </c>
      <c r="D100" s="244">
        <v>0.70833333333333337</v>
      </c>
      <c r="E100" s="243">
        <v>0.29166666666666669</v>
      </c>
      <c r="F100" s="440">
        <v>0.70833333333333337</v>
      </c>
      <c r="G100" s="441"/>
      <c r="H100" s="243"/>
      <c r="I100" s="244"/>
      <c r="J100" s="243"/>
      <c r="K100" s="244"/>
      <c r="L100" s="243"/>
      <c r="M100" s="244"/>
      <c r="N100" s="243"/>
      <c r="O100" s="244"/>
      <c r="P100" s="243"/>
      <c r="Q100" s="244"/>
      <c r="R100" s="243"/>
      <c r="U100" s="249"/>
    </row>
    <row r="101" spans="1:75" ht="19.5" customHeight="1">
      <c r="A101" s="245"/>
      <c r="B101" s="261" t="s">
        <v>434</v>
      </c>
      <c r="C101" s="451">
        <f>IF(C100=0,0,D100-C100-TIME(1,0,0))</f>
        <v>0.375</v>
      </c>
      <c r="D101" s="451"/>
      <c r="E101" s="452">
        <f>IF(E100=0,0,F100-E100-TIME(1,0,0))</f>
        <v>0.375</v>
      </c>
      <c r="F101" s="453"/>
      <c r="G101" s="454"/>
      <c r="H101" s="451">
        <f>IF(H100=0,0,I100-H100-TIME(1,0,0))</f>
        <v>0</v>
      </c>
      <c r="I101" s="451"/>
      <c r="J101" s="451">
        <f>IF(J100=0,0,K100-J100-TIME(1,0,0))</f>
        <v>0</v>
      </c>
      <c r="K101" s="451"/>
      <c r="L101" s="451">
        <f>IF(L100=0,0,M100-L100-TIME(1,0,0))</f>
        <v>0</v>
      </c>
      <c r="M101" s="451"/>
      <c r="N101" s="451">
        <f>IF(N100=0,0,O100-N100-TIME(1,0,0))</f>
        <v>0</v>
      </c>
      <c r="O101" s="451"/>
      <c r="P101" s="451">
        <f>IF(P100=0,0,Q100-P100-TIME(1,0,0))</f>
        <v>0</v>
      </c>
      <c r="Q101" s="451"/>
      <c r="R101" s="262">
        <f>SUM(C101:Q101)</f>
        <v>0.75</v>
      </c>
      <c r="S101" s="249"/>
      <c r="U101" s="249"/>
    </row>
    <row r="102" spans="1:75" ht="19.5" customHeight="1">
      <c r="A102" s="230"/>
      <c r="B102" s="241" t="s">
        <v>443</v>
      </c>
      <c r="C102" s="243">
        <v>0.70833333333333337</v>
      </c>
      <c r="D102" s="244">
        <v>0.72916666666666663</v>
      </c>
      <c r="E102" s="243">
        <v>0.70833333333333337</v>
      </c>
      <c r="F102" s="427">
        <v>0.72916666666666663</v>
      </c>
      <c r="G102" s="428"/>
      <c r="H102" s="243"/>
      <c r="I102" s="244"/>
      <c r="J102" s="243"/>
      <c r="K102" s="244"/>
      <c r="L102" s="243"/>
      <c r="M102" s="244"/>
      <c r="N102" s="243"/>
      <c r="O102" s="244"/>
      <c r="P102" s="243"/>
      <c r="Q102" s="244"/>
      <c r="R102" s="243"/>
    </row>
    <row r="103" spans="1:75" ht="19.5" customHeight="1">
      <c r="A103" s="245"/>
      <c r="B103" s="263" t="s">
        <v>444</v>
      </c>
      <c r="C103" s="447">
        <f>D102-C102</f>
        <v>2.0833333333333259E-2</v>
      </c>
      <c r="D103" s="447"/>
      <c r="E103" s="448">
        <f>F102-E102</f>
        <v>2.0833333333333259E-2</v>
      </c>
      <c r="F103" s="449"/>
      <c r="G103" s="450"/>
      <c r="H103" s="447">
        <f>I102-H102</f>
        <v>0</v>
      </c>
      <c r="I103" s="447"/>
      <c r="J103" s="447">
        <f>K102-J102</f>
        <v>0</v>
      </c>
      <c r="K103" s="447"/>
      <c r="L103" s="447">
        <f>M102-L102</f>
        <v>0</v>
      </c>
      <c r="M103" s="447"/>
      <c r="N103" s="447">
        <f>O102-N102</f>
        <v>0</v>
      </c>
      <c r="O103" s="447"/>
      <c r="P103" s="447">
        <f>Q102-P102</f>
        <v>0</v>
      </c>
      <c r="Q103" s="447"/>
      <c r="R103" s="264">
        <f>SUM(C103:O103)</f>
        <v>4.1666666666666519E-2</v>
      </c>
      <c r="S103" s="249"/>
    </row>
    <row r="104" spans="1:75" ht="12.75" customHeight="1">
      <c r="A104" s="230"/>
      <c r="B104" s="230"/>
      <c r="C104" s="266"/>
      <c r="D104" s="266"/>
      <c r="E104" s="266"/>
      <c r="F104" s="266"/>
      <c r="G104" s="266"/>
      <c r="H104" s="258"/>
      <c r="I104" s="258"/>
      <c r="J104" s="266"/>
      <c r="K104" s="266"/>
      <c r="L104" s="266"/>
      <c r="M104" s="266"/>
      <c r="N104" s="266"/>
      <c r="O104" s="266"/>
      <c r="P104" s="266"/>
      <c r="Q104" s="266"/>
      <c r="R104" s="267"/>
      <c r="S104" s="249"/>
    </row>
    <row r="105" spans="1:75" s="273" customFormat="1" ht="21.75" customHeight="1">
      <c r="A105" s="268"/>
      <c r="B105" s="458" t="s">
        <v>445</v>
      </c>
      <c r="C105" s="458"/>
      <c r="D105" s="458"/>
      <c r="E105" s="458"/>
      <c r="F105" s="458"/>
      <c r="G105" s="458"/>
      <c r="H105" s="269"/>
      <c r="I105" s="270"/>
      <c r="J105" s="270"/>
      <c r="K105" s="270"/>
      <c r="L105" s="270"/>
      <c r="M105" s="270"/>
      <c r="N105" s="270"/>
      <c r="O105" s="271"/>
      <c r="P105" s="270"/>
      <c r="Q105" s="270"/>
      <c r="R105" s="272"/>
    </row>
    <row r="106" spans="1:75" s="273" customFormat="1" ht="12.75" customHeight="1">
      <c r="A106" s="268"/>
      <c r="B106" s="274"/>
      <c r="C106" s="274"/>
      <c r="D106" s="274"/>
      <c r="E106" s="274"/>
      <c r="F106" s="274"/>
      <c r="G106" s="274"/>
      <c r="H106" s="269"/>
      <c r="I106" s="270"/>
      <c r="J106" s="270"/>
      <c r="K106" s="270"/>
      <c r="L106" s="270"/>
      <c r="M106" s="270"/>
      <c r="N106" s="270"/>
      <c r="O106" s="271"/>
      <c r="P106" s="270"/>
      <c r="Q106" s="270"/>
      <c r="R106" s="272"/>
    </row>
    <row r="107" spans="1:75" ht="17.25">
      <c r="A107" s="230"/>
      <c r="B107" s="150" t="s">
        <v>446</v>
      </c>
      <c r="C107" s="275"/>
      <c r="D107" s="275"/>
      <c r="E107" s="275"/>
      <c r="F107" s="275"/>
      <c r="G107" s="275"/>
      <c r="H107" s="258"/>
      <c r="I107" s="258"/>
      <c r="J107" s="258"/>
      <c r="K107" s="258"/>
      <c r="L107" s="258"/>
      <c r="M107" s="258"/>
      <c r="N107" s="258"/>
      <c r="O107" s="258"/>
      <c r="P107" s="258"/>
      <c r="Q107" s="258"/>
      <c r="R107" s="259"/>
    </row>
    <row r="108" spans="1:75" customFormat="1" ht="8.25" customHeight="1">
      <c r="B108" s="150"/>
      <c r="BF108" s="156"/>
      <c r="BG108" s="64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</row>
    <row r="109" spans="1:75" customFormat="1" ht="14.25" customHeight="1">
      <c r="B109" s="162" t="s">
        <v>234</v>
      </c>
      <c r="S109" s="160"/>
      <c r="BF109" s="156"/>
      <c r="BG109" s="64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</row>
    <row r="110" spans="1:75">
      <c r="A110" s="230"/>
      <c r="B110" s="276"/>
      <c r="C110" s="277"/>
      <c r="D110" s="277"/>
      <c r="E110" s="277"/>
      <c r="F110" s="277"/>
      <c r="G110" s="277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9"/>
    </row>
    <row r="111" spans="1:75">
      <c r="B111" s="280"/>
      <c r="R111" s="281"/>
    </row>
    <row r="112" spans="1:75">
      <c r="B112" s="280"/>
      <c r="R112" s="281"/>
    </row>
    <row r="113" spans="1:75">
      <c r="B113" s="280"/>
      <c r="R113" s="281"/>
    </row>
    <row r="114" spans="1:75">
      <c r="A114" s="230"/>
      <c r="B114" s="282"/>
      <c r="C114" s="249"/>
      <c r="D114" s="249"/>
      <c r="E114" s="249"/>
      <c r="F114" s="249"/>
      <c r="G114" s="249"/>
      <c r="H114" s="258"/>
      <c r="I114" s="258"/>
      <c r="J114" s="258"/>
      <c r="K114" s="258"/>
      <c r="L114" s="258"/>
      <c r="M114" s="258"/>
      <c r="N114" s="258"/>
      <c r="O114" s="258"/>
      <c r="P114" s="258"/>
      <c r="Q114" s="258"/>
      <c r="R114" s="283"/>
    </row>
    <row r="115" spans="1:75">
      <c r="B115" s="280"/>
      <c r="R115" s="281"/>
    </row>
    <row r="116" spans="1:75">
      <c r="B116" s="280"/>
      <c r="R116" s="281"/>
    </row>
    <row r="117" spans="1:75">
      <c r="B117" s="284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  <c r="Q117" s="285"/>
      <c r="R117" s="286"/>
    </row>
    <row r="120" spans="1:75" s="47" customFormat="1">
      <c r="A120" s="161"/>
      <c r="B120" s="65" t="s">
        <v>447</v>
      </c>
      <c r="BF120" s="156"/>
      <c r="BG120" s="64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</row>
    <row r="121" spans="1:75" s="47" customFormat="1">
      <c r="A121" s="8"/>
      <c r="B121" s="8" t="s">
        <v>448</v>
      </c>
      <c r="C121" s="8"/>
      <c r="D121" s="8"/>
      <c r="BF121" s="156"/>
      <c r="BG121" s="64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</row>
    <row r="122" spans="1:75" s="47" customFormat="1">
      <c r="A122" s="8"/>
      <c r="B122" s="8" t="s">
        <v>449</v>
      </c>
      <c r="C122" s="8"/>
      <c r="D122" s="8"/>
      <c r="BF122" s="156"/>
      <c r="BG122" s="64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</row>
    <row r="123" spans="1:75" s="47" customFormat="1">
      <c r="A123" s="8"/>
      <c r="B123" s="8" t="s">
        <v>450</v>
      </c>
      <c r="C123" s="8"/>
      <c r="D123" s="8"/>
      <c r="BF123" s="156"/>
      <c r="BG123" s="64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</row>
    <row r="124" spans="1:75" s="47" customFormat="1">
      <c r="A124" s="8"/>
      <c r="B124" s="65"/>
      <c r="C124" s="8"/>
      <c r="D124" s="8"/>
      <c r="BF124" s="156"/>
      <c r="BG124" s="64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</row>
    <row r="125" spans="1:75" s="47" customFormat="1">
      <c r="A125" s="8"/>
      <c r="B125" s="65"/>
      <c r="C125" s="8"/>
      <c r="D125" s="8"/>
      <c r="BF125" s="156"/>
      <c r="BG125" s="64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</row>
    <row r="126" spans="1:75" s="47" customFormat="1">
      <c r="A126" s="8"/>
      <c r="B126" s="8"/>
      <c r="C126" s="8"/>
      <c r="D126" s="8"/>
      <c r="BF126" s="156"/>
      <c r="BG126" s="64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</row>
    <row r="127" spans="1:75" s="47" customFormat="1">
      <c r="A127" s="8"/>
      <c r="B127" s="8"/>
      <c r="C127" s="8"/>
      <c r="D127" s="8"/>
      <c r="BF127" s="156"/>
      <c r="BG127" s="64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</row>
    <row r="128" spans="1:75" s="47" customFormat="1">
      <c r="A128" s="8"/>
      <c r="B128" s="8"/>
      <c r="C128" s="8"/>
      <c r="D128" s="8"/>
      <c r="BF128" s="156"/>
      <c r="BG128" s="64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</row>
    <row r="129" spans="1:75" s="47" customFormat="1">
      <c r="A129" s="8"/>
      <c r="B129" s="8"/>
      <c r="C129" s="8"/>
      <c r="D129" s="8"/>
      <c r="BF129" s="156"/>
      <c r="BG129" s="64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</row>
  </sheetData>
  <mergeCells count="264">
    <mergeCell ref="I3:I4"/>
    <mergeCell ref="I6:I8"/>
    <mergeCell ref="B105:G105"/>
    <mergeCell ref="N101:O101"/>
    <mergeCell ref="P101:Q101"/>
    <mergeCell ref="F102:G102"/>
    <mergeCell ref="C103:D103"/>
    <mergeCell ref="E103:G103"/>
    <mergeCell ref="H103:I103"/>
    <mergeCell ref="J103:K103"/>
    <mergeCell ref="L103:M103"/>
    <mergeCell ref="N103:O103"/>
    <mergeCell ref="P103:Q103"/>
    <mergeCell ref="F100:G100"/>
    <mergeCell ref="C101:D101"/>
    <mergeCell ref="E101:G101"/>
    <mergeCell ref="H101:I101"/>
    <mergeCell ref="J101:K101"/>
    <mergeCell ref="L101:M101"/>
    <mergeCell ref="N97:O97"/>
    <mergeCell ref="P97:Q97"/>
    <mergeCell ref="F98:G98"/>
    <mergeCell ref="C99:D99"/>
    <mergeCell ref="E99:G99"/>
    <mergeCell ref="H99:I99"/>
    <mergeCell ref="J99:K99"/>
    <mergeCell ref="L99:M99"/>
    <mergeCell ref="N99:O99"/>
    <mergeCell ref="P99:Q99"/>
    <mergeCell ref="C97:D97"/>
    <mergeCell ref="E97:G97"/>
    <mergeCell ref="H97:I97"/>
    <mergeCell ref="J97:K97"/>
    <mergeCell ref="L97:M97"/>
    <mergeCell ref="F90:G90"/>
    <mergeCell ref="C91:D91"/>
    <mergeCell ref="E91:G91"/>
    <mergeCell ref="H91:I91"/>
    <mergeCell ref="J91:K91"/>
    <mergeCell ref="L91:M91"/>
    <mergeCell ref="N91:O91"/>
    <mergeCell ref="P91:Q91"/>
    <mergeCell ref="F96:G96"/>
    <mergeCell ref="P93:Q93"/>
    <mergeCell ref="F94:G94"/>
    <mergeCell ref="C95:D95"/>
    <mergeCell ref="E95:G95"/>
    <mergeCell ref="H95:I95"/>
    <mergeCell ref="J95:K95"/>
    <mergeCell ref="L95:M95"/>
    <mergeCell ref="N95:O95"/>
    <mergeCell ref="P95:Q95"/>
    <mergeCell ref="C93:D93"/>
    <mergeCell ref="E93:G93"/>
    <mergeCell ref="H93:I93"/>
    <mergeCell ref="J93:K93"/>
    <mergeCell ref="L93:M93"/>
    <mergeCell ref="N93:O93"/>
    <mergeCell ref="F88:G88"/>
    <mergeCell ref="C89:D89"/>
    <mergeCell ref="E89:G89"/>
    <mergeCell ref="H89:I89"/>
    <mergeCell ref="J89:K89"/>
    <mergeCell ref="L89:M89"/>
    <mergeCell ref="N85:O85"/>
    <mergeCell ref="P85:Q85"/>
    <mergeCell ref="C87:D87"/>
    <mergeCell ref="E87:G87"/>
    <mergeCell ref="H87:I87"/>
    <mergeCell ref="J87:K87"/>
    <mergeCell ref="L87:M87"/>
    <mergeCell ref="N87:O87"/>
    <mergeCell ref="P87:Q87"/>
    <mergeCell ref="N89:O89"/>
    <mergeCell ref="P89:Q89"/>
    <mergeCell ref="C85:D85"/>
    <mergeCell ref="E85:G85"/>
    <mergeCell ref="H85:I85"/>
    <mergeCell ref="J85:K85"/>
    <mergeCell ref="L85:M85"/>
    <mergeCell ref="F78:G78"/>
    <mergeCell ref="C79:D79"/>
    <mergeCell ref="E79:G79"/>
    <mergeCell ref="H79:I79"/>
    <mergeCell ref="J79:K79"/>
    <mergeCell ref="L79:M79"/>
    <mergeCell ref="N79:O79"/>
    <mergeCell ref="P79:Q79"/>
    <mergeCell ref="F84:G84"/>
    <mergeCell ref="P81:Q81"/>
    <mergeCell ref="F82:G82"/>
    <mergeCell ref="C83:D83"/>
    <mergeCell ref="E83:G83"/>
    <mergeCell ref="H83:I83"/>
    <mergeCell ref="J83:K83"/>
    <mergeCell ref="L83:M83"/>
    <mergeCell ref="N83:O83"/>
    <mergeCell ref="P83:Q83"/>
    <mergeCell ref="C81:D81"/>
    <mergeCell ref="E81:G81"/>
    <mergeCell ref="H81:I81"/>
    <mergeCell ref="J81:K81"/>
    <mergeCell ref="L81:M81"/>
    <mergeCell ref="N81:O81"/>
    <mergeCell ref="F76:G76"/>
    <mergeCell ref="C77:D77"/>
    <mergeCell ref="E77:G77"/>
    <mergeCell ref="H77:I77"/>
    <mergeCell ref="J77:K77"/>
    <mergeCell ref="L77:M77"/>
    <mergeCell ref="N73:O73"/>
    <mergeCell ref="P73:Q73"/>
    <mergeCell ref="C75:D75"/>
    <mergeCell ref="E75:G75"/>
    <mergeCell ref="H75:I75"/>
    <mergeCell ref="J75:K75"/>
    <mergeCell ref="L75:M75"/>
    <mergeCell ref="N75:O75"/>
    <mergeCell ref="P75:Q75"/>
    <mergeCell ref="N77:O77"/>
    <mergeCell ref="P77:Q77"/>
    <mergeCell ref="F72:G72"/>
    <mergeCell ref="C73:D73"/>
    <mergeCell ref="E73:G73"/>
    <mergeCell ref="H73:I73"/>
    <mergeCell ref="J73:K73"/>
    <mergeCell ref="L73:M73"/>
    <mergeCell ref="N69:O69"/>
    <mergeCell ref="P69:Q69"/>
    <mergeCell ref="F70:G70"/>
    <mergeCell ref="C71:D71"/>
    <mergeCell ref="E71:G71"/>
    <mergeCell ref="H71:I71"/>
    <mergeCell ref="J71:K71"/>
    <mergeCell ref="L71:M71"/>
    <mergeCell ref="N71:O71"/>
    <mergeCell ref="P71:Q71"/>
    <mergeCell ref="F68:G68"/>
    <mergeCell ref="C69:D69"/>
    <mergeCell ref="E69:G69"/>
    <mergeCell ref="H69:I69"/>
    <mergeCell ref="J69:K69"/>
    <mergeCell ref="L69:M69"/>
    <mergeCell ref="N63:O63"/>
    <mergeCell ref="P63:Q63"/>
    <mergeCell ref="C64:G64"/>
    <mergeCell ref="C67:D67"/>
    <mergeCell ref="E67:G67"/>
    <mergeCell ref="H67:I67"/>
    <mergeCell ref="J67:K67"/>
    <mergeCell ref="L67:M67"/>
    <mergeCell ref="N67:O67"/>
    <mergeCell ref="P67:Q67"/>
    <mergeCell ref="F62:G62"/>
    <mergeCell ref="C63:D63"/>
    <mergeCell ref="E63:G63"/>
    <mergeCell ref="H63:I63"/>
    <mergeCell ref="J63:K63"/>
    <mergeCell ref="L63:M63"/>
    <mergeCell ref="N59:O59"/>
    <mergeCell ref="P59:Q59"/>
    <mergeCell ref="F60:G60"/>
    <mergeCell ref="C61:D61"/>
    <mergeCell ref="E61:G61"/>
    <mergeCell ref="H61:I61"/>
    <mergeCell ref="J61:K61"/>
    <mergeCell ref="L61:M61"/>
    <mergeCell ref="N61:O61"/>
    <mergeCell ref="P61:Q61"/>
    <mergeCell ref="F58:G58"/>
    <mergeCell ref="C59:D59"/>
    <mergeCell ref="E59:G59"/>
    <mergeCell ref="H59:I59"/>
    <mergeCell ref="J59:K59"/>
    <mergeCell ref="L59:M59"/>
    <mergeCell ref="N55:O55"/>
    <mergeCell ref="P55:Q55"/>
    <mergeCell ref="C57:D57"/>
    <mergeCell ref="E57:G57"/>
    <mergeCell ref="H57:I57"/>
    <mergeCell ref="J57:K57"/>
    <mergeCell ref="L57:M57"/>
    <mergeCell ref="N57:O57"/>
    <mergeCell ref="P57:Q57"/>
    <mergeCell ref="F54:G54"/>
    <mergeCell ref="C55:D55"/>
    <mergeCell ref="E55:G55"/>
    <mergeCell ref="H55:I55"/>
    <mergeCell ref="J55:K55"/>
    <mergeCell ref="L55:M55"/>
    <mergeCell ref="N51:O51"/>
    <mergeCell ref="P51:Q51"/>
    <mergeCell ref="C53:D53"/>
    <mergeCell ref="E53:G53"/>
    <mergeCell ref="H53:I53"/>
    <mergeCell ref="J53:K53"/>
    <mergeCell ref="L53:M53"/>
    <mergeCell ref="N53:O53"/>
    <mergeCell ref="P53:Q53"/>
    <mergeCell ref="F50:G50"/>
    <mergeCell ref="C51:D51"/>
    <mergeCell ref="E51:G51"/>
    <mergeCell ref="H51:I51"/>
    <mergeCell ref="J51:K51"/>
    <mergeCell ref="L51:M51"/>
    <mergeCell ref="N47:O47"/>
    <mergeCell ref="P47:Q47"/>
    <mergeCell ref="C49:D49"/>
    <mergeCell ref="E49:G49"/>
    <mergeCell ref="H49:I49"/>
    <mergeCell ref="J49:K49"/>
    <mergeCell ref="L49:M49"/>
    <mergeCell ref="N49:O49"/>
    <mergeCell ref="P49:Q49"/>
    <mergeCell ref="F46:G46"/>
    <mergeCell ref="C47:D47"/>
    <mergeCell ref="E47:G47"/>
    <mergeCell ref="H47:I47"/>
    <mergeCell ref="J47:K47"/>
    <mergeCell ref="L47:M47"/>
    <mergeCell ref="N43:O43"/>
    <mergeCell ref="P43:Q43"/>
    <mergeCell ref="C45:D45"/>
    <mergeCell ref="E45:G45"/>
    <mergeCell ref="H45:I45"/>
    <mergeCell ref="J45:K45"/>
    <mergeCell ref="L45:M45"/>
    <mergeCell ref="N45:O45"/>
    <mergeCell ref="P45:Q45"/>
    <mergeCell ref="F42:G42"/>
    <mergeCell ref="C43:D43"/>
    <mergeCell ref="E43:G43"/>
    <mergeCell ref="H43:I43"/>
    <mergeCell ref="J43:K43"/>
    <mergeCell ref="L43:M43"/>
    <mergeCell ref="N39:O39"/>
    <mergeCell ref="P39:Q39"/>
    <mergeCell ref="F40:G40"/>
    <mergeCell ref="C41:D41"/>
    <mergeCell ref="E41:G41"/>
    <mergeCell ref="H41:I41"/>
    <mergeCell ref="J41:K41"/>
    <mergeCell ref="L41:M41"/>
    <mergeCell ref="N41:O41"/>
    <mergeCell ref="P41:Q41"/>
    <mergeCell ref="B31:D31"/>
    <mergeCell ref="E31:L31"/>
    <mergeCell ref="F32:G32"/>
    <mergeCell ref="F33:G33"/>
    <mergeCell ref="F34:G34"/>
    <mergeCell ref="C39:D39"/>
    <mergeCell ref="E39:G39"/>
    <mergeCell ref="H39:I39"/>
    <mergeCell ref="J39:K39"/>
    <mergeCell ref="L39:M39"/>
    <mergeCell ref="F9:G9"/>
    <mergeCell ref="N9:O9"/>
    <mergeCell ref="F10:G10"/>
    <mergeCell ref="F15:G15"/>
    <mergeCell ref="F16:G16"/>
    <mergeCell ref="B21:B22"/>
    <mergeCell ref="C21:E21"/>
    <mergeCell ref="G21:G22"/>
    <mergeCell ref="H21:J21"/>
  </mergeCells>
  <phoneticPr fontId="8" type="noConversion"/>
  <conditionalFormatting sqref="C59:D59">
    <cfRule type="cellIs" dxfId="251" priority="52" operator="equal">
      <formula>#REF!</formula>
    </cfRule>
  </conditionalFormatting>
  <conditionalFormatting sqref="C95:D95">
    <cfRule type="cellIs" dxfId="250" priority="36" operator="equal">
      <formula>#REF!</formula>
    </cfRule>
  </conditionalFormatting>
  <conditionalFormatting sqref="C43:R43 C47:R47 C51:R51 C55:R55 P59:R59">
    <cfRule type="cellIs" dxfId="249" priority="54" operator="equal">
      <formula>#REF!</formula>
    </cfRule>
  </conditionalFormatting>
  <conditionalFormatting sqref="C63:R63">
    <cfRule type="cellIs" dxfId="248" priority="40" operator="equal">
      <formula>#REF!</formula>
    </cfRule>
  </conditionalFormatting>
  <conditionalFormatting sqref="C71:R71 C77:R77 C83:R83 C89:R89">
    <cfRule type="cellIs" dxfId="247" priority="38" operator="equal">
      <formula>#REF!</formula>
    </cfRule>
  </conditionalFormatting>
  <conditionalFormatting sqref="C73:R73">
    <cfRule type="cellIs" dxfId="246" priority="23" operator="equal">
      <formula>#REF!</formula>
    </cfRule>
  </conditionalFormatting>
  <conditionalFormatting sqref="C79:R79">
    <cfRule type="cellIs" dxfId="245" priority="22" operator="equal">
      <formula>#REF!</formula>
    </cfRule>
  </conditionalFormatting>
  <conditionalFormatting sqref="C85:R85">
    <cfRule type="cellIs" dxfId="244" priority="10" operator="equal">
      <formula>#REF!</formula>
    </cfRule>
  </conditionalFormatting>
  <conditionalFormatting sqref="C91:R91">
    <cfRule type="cellIs" dxfId="243" priority="4" operator="equal">
      <formula>#REF!</formula>
    </cfRule>
  </conditionalFormatting>
  <conditionalFormatting sqref="C97:R97">
    <cfRule type="cellIs" dxfId="242" priority="3" operator="equal">
      <formula>#REF!</formula>
    </cfRule>
  </conditionalFormatting>
  <conditionalFormatting sqref="C101:R101">
    <cfRule type="cellIs" dxfId="241" priority="24" operator="equal">
      <formula>#REF!</formula>
    </cfRule>
  </conditionalFormatting>
  <conditionalFormatting sqref="C103:R103">
    <cfRule type="cellIs" dxfId="240" priority="1" operator="equal">
      <formula>#REF!</formula>
    </cfRule>
  </conditionalFormatting>
  <conditionalFormatting sqref="E59:O59">
    <cfRule type="cellIs" dxfId="239" priority="48" operator="equal">
      <formula>#REF!</formula>
    </cfRule>
  </conditionalFormatting>
  <conditionalFormatting sqref="E95:R95">
    <cfRule type="cellIs" dxfId="238" priority="32" operator="equal">
      <formula>#REF!</formula>
    </cfRule>
  </conditionalFormatting>
  <conditionalFormatting sqref="P47:Q47">
    <cfRule type="cellIs" dxfId="237" priority="55" operator="lessThan">
      <formula>"0시간 00분"</formula>
    </cfRule>
  </conditionalFormatting>
  <conditionalFormatting sqref="P77:Q77">
    <cfRule type="cellIs" dxfId="236" priority="39" operator="lessThan">
      <formula>"0시간 00분"</formula>
    </cfRule>
  </conditionalFormatting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119"/>
  <sheetViews>
    <sheetView showGridLines="0" topLeftCell="A37" zoomScale="85" zoomScaleNormal="85" workbookViewId="0">
      <selection activeCell="H80" sqref="H80:I80"/>
    </sheetView>
  </sheetViews>
  <sheetFormatPr defaultColWidth="8.88671875" defaultRowHeight="13.5"/>
  <cols>
    <col min="1" max="1" width="5.88671875" style="161" customWidth="1"/>
    <col min="2" max="2" width="14.21875" style="161" customWidth="1"/>
    <col min="3" max="3" width="13" style="161" customWidth="1"/>
    <col min="4" max="4" width="11.109375" style="161" customWidth="1"/>
    <col min="5" max="5" width="13" style="161" customWidth="1"/>
    <col min="6" max="6" width="2.44140625" style="161" customWidth="1"/>
    <col min="7" max="7" width="11.21875" style="161" customWidth="1"/>
    <col min="8" max="8" width="14" style="161" customWidth="1"/>
    <col min="9" max="9" width="13.44140625" style="161" customWidth="1"/>
    <col min="10" max="10" width="12.21875" style="161" customWidth="1"/>
    <col min="11" max="11" width="13.88671875" style="161" customWidth="1"/>
    <col min="12" max="17" width="12.21875" style="161" customWidth="1"/>
    <col min="18" max="18" width="11.44140625" style="161" customWidth="1"/>
    <col min="19" max="19" width="10.5546875" style="161" bestFit="1" customWidth="1"/>
    <col min="20" max="20" width="23.6640625" style="161" customWidth="1"/>
    <col min="21" max="21" width="11.88671875" style="161" bestFit="1" customWidth="1"/>
    <col min="22" max="16384" width="8.88671875" style="161"/>
  </cols>
  <sheetData>
    <row r="1" spans="2:75" customFormat="1" ht="16.5">
      <c r="B1" s="7" t="s">
        <v>330</v>
      </c>
      <c r="BF1" s="156"/>
      <c r="BG1" s="64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</row>
    <row r="2" spans="2:75" customFormat="1" ht="15">
      <c r="BF2" s="156"/>
      <c r="BG2" s="64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</row>
    <row r="3" spans="2:75" customFormat="1" ht="15">
      <c r="B3" s="65" t="s">
        <v>331</v>
      </c>
      <c r="BF3" s="156"/>
      <c r="BG3" s="64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</row>
    <row r="4" spans="2:75" customFormat="1" ht="15">
      <c r="B4" s="65"/>
      <c r="S4" s="158"/>
      <c r="BF4" s="156"/>
      <c r="BG4" s="64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</row>
    <row r="5" spans="2:75" customFormat="1" ht="14.25" customHeight="1">
      <c r="S5" s="160"/>
      <c r="BF5" s="156"/>
      <c r="BG5" s="64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</row>
    <row r="6" spans="2:75" customFormat="1" ht="14.25" customHeight="1">
      <c r="B6" s="150"/>
      <c r="S6" s="161"/>
      <c r="BF6" s="156"/>
      <c r="BG6" s="64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</row>
    <row r="7" spans="2:75" customFormat="1" ht="14.25" customHeight="1">
      <c r="S7" s="160"/>
      <c r="BF7" s="156"/>
      <c r="BG7" s="64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</row>
    <row r="8" spans="2:75" customFormat="1" ht="14.25" customHeight="1">
      <c r="B8" s="162"/>
      <c r="S8" s="160"/>
      <c r="BF8" s="156"/>
      <c r="BG8" s="64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</row>
    <row r="9" spans="2:75" customFormat="1" ht="14.25" customHeight="1">
      <c r="S9" s="160"/>
      <c r="BF9" s="156"/>
      <c r="BG9" s="64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</row>
    <row r="10" spans="2:75" customFormat="1" ht="14.25" customHeight="1">
      <c r="B10" s="150"/>
      <c r="S10" s="161"/>
      <c r="BF10" s="156"/>
      <c r="BG10" s="64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</row>
    <row r="11" spans="2:75" customFormat="1" ht="14.25" customHeight="1">
      <c r="S11" s="160"/>
      <c r="BF11" s="156"/>
      <c r="BG11" s="64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</row>
    <row r="12" spans="2:75" customFormat="1" ht="14.25" customHeight="1">
      <c r="B12" s="162"/>
      <c r="S12" s="160"/>
      <c r="BF12" s="156"/>
      <c r="BG12" s="64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</row>
    <row r="13" spans="2:75" customFormat="1" ht="14.25" customHeight="1">
      <c r="S13" s="160"/>
      <c r="BF13" s="156"/>
      <c r="BG13" s="64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</row>
    <row r="14" spans="2:75" customFormat="1" ht="14.25" customHeight="1">
      <c r="B14" s="150"/>
      <c r="S14" s="161"/>
      <c r="BF14" s="156"/>
      <c r="BG14" s="64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</row>
    <row r="15" spans="2:75" customFormat="1" ht="14.25" customHeight="1">
      <c r="S15" s="160"/>
      <c r="BF15" s="156"/>
      <c r="BG15" s="64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</row>
    <row r="16" spans="2:75" customFormat="1" ht="14.25" customHeight="1">
      <c r="B16" s="162"/>
      <c r="S16" s="160"/>
      <c r="BF16" s="156"/>
      <c r="BG16" s="64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</row>
    <row r="17" spans="2:75" customFormat="1" ht="14.25" customHeight="1">
      <c r="S17" s="160"/>
      <c r="BF17" s="156"/>
      <c r="BG17" s="64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</row>
    <row r="18" spans="2:75" customFormat="1" ht="14.25" customHeight="1">
      <c r="B18" s="150"/>
      <c r="S18" s="161"/>
      <c r="BF18" s="156"/>
      <c r="BG18" s="64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</row>
    <row r="19" spans="2:75" customFormat="1" ht="14.25" customHeight="1">
      <c r="S19" s="160"/>
      <c r="BF19" s="156"/>
      <c r="BG19" s="64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</row>
    <row r="20" spans="2:75" customFormat="1" ht="14.25" customHeight="1">
      <c r="B20" s="162"/>
      <c r="S20" s="160"/>
      <c r="BF20" s="156"/>
      <c r="BG20" s="64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</row>
    <row r="21" spans="2:75" customFormat="1" ht="14.25" customHeight="1">
      <c r="S21" s="160"/>
      <c r="BF21" s="156"/>
      <c r="BG21" s="64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</row>
    <row r="22" spans="2:75" customFormat="1" ht="14.25" customHeight="1">
      <c r="B22" s="150"/>
      <c r="S22" s="161"/>
      <c r="BF22" s="156"/>
      <c r="BG22" s="64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</row>
    <row r="23" spans="2:75" customFormat="1" ht="14.25" customHeight="1">
      <c r="S23" s="160"/>
      <c r="BF23" s="156"/>
      <c r="BG23" s="64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</row>
    <row r="24" spans="2:75" customFormat="1" ht="14.25" customHeight="1">
      <c r="B24" s="162"/>
      <c r="S24" s="160"/>
      <c r="BF24" s="156"/>
      <c r="BG24" s="64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</row>
    <row r="25" spans="2:75" customFormat="1" ht="14.25" customHeight="1">
      <c r="S25" s="160"/>
      <c r="BF25" s="156"/>
      <c r="BG25" s="64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</row>
    <row r="26" spans="2:75" customFormat="1" ht="14.25" customHeight="1">
      <c r="B26" s="150"/>
      <c r="S26" s="161"/>
      <c r="BF26" s="156"/>
      <c r="BG26" s="64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2:75" customFormat="1" ht="14.25" customHeight="1">
      <c r="S27" s="160"/>
      <c r="BF27" s="156"/>
      <c r="BG27" s="64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spans="2:75" customFormat="1" ht="14.25" customHeight="1">
      <c r="B28" s="287" t="s">
        <v>451</v>
      </c>
      <c r="S28" s="160"/>
      <c r="BF28" s="156"/>
      <c r="BG28" s="64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</row>
    <row r="29" spans="2:75" customFormat="1" ht="30" customHeight="1">
      <c r="B29" s="163" t="s">
        <v>363</v>
      </c>
      <c r="C29" s="174" t="s">
        <v>364</v>
      </c>
      <c r="D29" s="175" t="s">
        <v>365</v>
      </c>
      <c r="E29" s="176"/>
      <c r="F29" s="414" t="s">
        <v>366</v>
      </c>
      <c r="G29" s="415"/>
      <c r="H29" s="170" t="s">
        <v>452</v>
      </c>
      <c r="S29" s="160"/>
      <c r="BF29" s="156"/>
      <c r="BG29" s="64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</row>
    <row r="30" spans="2:75" customFormat="1" ht="23.25" customHeight="1">
      <c r="B30" s="163" t="s">
        <v>368</v>
      </c>
      <c r="C30" s="165" t="s">
        <v>369</v>
      </c>
      <c r="D30" s="178"/>
      <c r="E30" s="179"/>
      <c r="F30" s="416"/>
      <c r="G30" s="416"/>
      <c r="H30" s="180"/>
      <c r="S30" s="160"/>
      <c r="BF30" s="156"/>
      <c r="BG30" s="64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</row>
    <row r="31" spans="2:75" customFormat="1" ht="14.25" customHeight="1">
      <c r="B31" s="150"/>
      <c r="S31" s="161"/>
      <c r="BF31" s="156"/>
      <c r="BG31" s="64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</row>
    <row r="32" spans="2:75" s="171" customFormat="1" ht="4.5" customHeight="1">
      <c r="C32" s="172"/>
      <c r="E32" s="172"/>
      <c r="F32" s="172"/>
      <c r="J32"/>
      <c r="K32"/>
      <c r="L32"/>
      <c r="M32"/>
      <c r="N32"/>
      <c r="O32"/>
      <c r="P32" s="172"/>
      <c r="Q32" s="173"/>
      <c r="R32" s="172"/>
      <c r="S32" s="169"/>
      <c r="T32" s="172"/>
    </row>
    <row r="33" spans="1:75" customFormat="1" ht="14.25" customHeight="1">
      <c r="B33" s="287" t="s">
        <v>453</v>
      </c>
      <c r="S33" s="160"/>
      <c r="BF33" s="156"/>
      <c r="BG33" s="64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</row>
    <row r="34" spans="1:75" customFormat="1" ht="16.5">
      <c r="B34" s="163" t="s">
        <v>454</v>
      </c>
      <c r="C34" s="164" t="s">
        <v>420</v>
      </c>
      <c r="E34" s="7"/>
      <c r="H34" s="7"/>
      <c r="J34" s="7"/>
      <c r="BF34" s="156"/>
      <c r="BG34" s="64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</row>
    <row r="35" spans="1:75" customFormat="1" ht="17.25" customHeight="1">
      <c r="B35" s="162" t="s">
        <v>371</v>
      </c>
      <c r="S35" s="160"/>
      <c r="BF35" s="156"/>
      <c r="BG35" s="64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</row>
    <row r="36" spans="1:75" ht="24.75" customHeight="1">
      <c r="A36" s="230"/>
      <c r="B36" s="231" t="s">
        <v>421</v>
      </c>
      <c r="C36" s="423" t="s">
        <v>422</v>
      </c>
      <c r="D36" s="423" t="e">
        <f>IF(WEEKDAY(DATEVALUE(Month1&amp;" 1, "&amp;Year1))=COLUMN(#REF!),1,IF(LEN(Q36)&gt;0,Q36+1,""))</f>
        <v>#NAME?</v>
      </c>
      <c r="E36" s="423" t="s">
        <v>423</v>
      </c>
      <c r="F36" s="423"/>
      <c r="G36" s="423" t="e">
        <f>IF(WEEKDAY(DATEVALUE(Month1&amp;" 1, "&amp;Year1))=COLUMN(#REF!),1,IF(LEN(D36)&gt;0,D36+1,""))</f>
        <v>#NAME?</v>
      </c>
      <c r="H36" s="423" t="s">
        <v>424</v>
      </c>
      <c r="I36" s="423" t="e">
        <f>IF(WEEKDAY(DATEVALUE(Month1&amp;" 1, "&amp;Year1))=COLUMN(#REF!),1,IF(LEN(G36)&gt;0,G36+1,""))</f>
        <v>#NAME?</v>
      </c>
      <c r="J36" s="423" t="s">
        <v>425</v>
      </c>
      <c r="K36" s="423" t="e">
        <f>IF(WEEKDAY(DATEVALUE(Month1&amp;" 1, "&amp;Year1))=COLUMN(#REF!),1,IF(LEN(I36)&gt;0,I36+1,""))</f>
        <v>#NAME?</v>
      </c>
      <c r="L36" s="423" t="s">
        <v>426</v>
      </c>
      <c r="M36" s="423" t="e">
        <f>IF(WEEKDAY(DATEVALUE(Month1&amp;" 1, "&amp;Year1))=COLUMN(#REF!),1,IF(LEN(K36)&gt;0,K36+1,""))</f>
        <v>#NAME?</v>
      </c>
      <c r="N36" s="433" t="s">
        <v>427</v>
      </c>
      <c r="O36" s="433" t="e">
        <f>IF(WEEKDAY(DATEVALUE(Month1&amp;" 1, "&amp;Year1))=COLUMN(#REF!),1,IF(LEN(M36)&gt;0,M36+1,""))</f>
        <v>#NAME?</v>
      </c>
      <c r="P36" s="433" t="s">
        <v>428</v>
      </c>
      <c r="Q36" s="433"/>
      <c r="R36" s="232" t="s">
        <v>429</v>
      </c>
    </row>
    <row r="37" spans="1:75" ht="19.5" customHeight="1">
      <c r="A37" s="233"/>
      <c r="B37" s="234" t="s">
        <v>430</v>
      </c>
      <c r="C37" s="235"/>
      <c r="D37" s="236"/>
      <c r="E37" s="237"/>
      <c r="F37" s="434"/>
      <c r="G37" s="435"/>
      <c r="H37" s="237"/>
      <c r="I37" s="238"/>
      <c r="J37" s="237"/>
      <c r="K37" s="238"/>
      <c r="L37" s="237"/>
      <c r="M37" s="238"/>
      <c r="N37" s="235"/>
      <c r="O37" s="236"/>
      <c r="P37" s="239">
        <v>1</v>
      </c>
      <c r="Q37" s="239"/>
      <c r="R37" s="240" t="s">
        <v>431</v>
      </c>
    </row>
    <row r="38" spans="1:75" ht="19.5" customHeight="1">
      <c r="A38" s="230"/>
      <c r="B38" s="241" t="s">
        <v>432</v>
      </c>
      <c r="C38" s="436"/>
      <c r="D38" s="437"/>
      <c r="E38" s="436"/>
      <c r="F38" s="438"/>
      <c r="G38" s="437"/>
      <c r="H38" s="436"/>
      <c r="I38" s="437"/>
      <c r="J38" s="436"/>
      <c r="K38" s="437"/>
      <c r="L38" s="436"/>
      <c r="M38" s="437"/>
      <c r="N38" s="436"/>
      <c r="O38" s="437"/>
      <c r="P38" s="439"/>
      <c r="Q38" s="439"/>
      <c r="R38" s="242"/>
    </row>
    <row r="39" spans="1:75" ht="19.5" customHeight="1">
      <c r="A39" s="230"/>
      <c r="B39" s="241" t="s">
        <v>433</v>
      </c>
      <c r="C39" s="243"/>
      <c r="D39" s="244"/>
      <c r="E39" s="243"/>
      <c r="F39" s="427"/>
      <c r="G39" s="428"/>
      <c r="H39" s="243"/>
      <c r="I39" s="244"/>
      <c r="J39" s="243"/>
      <c r="K39" s="244"/>
      <c r="L39" s="243"/>
      <c r="M39" s="244"/>
      <c r="N39" s="243"/>
      <c r="O39" s="244"/>
      <c r="P39" s="243"/>
      <c r="Q39" s="244"/>
      <c r="R39" s="243"/>
    </row>
    <row r="40" spans="1:75" ht="19.5" customHeight="1">
      <c r="A40" s="245"/>
      <c r="B40" s="246" t="s">
        <v>442</v>
      </c>
      <c r="C40" s="429">
        <f>IF(C39=0,0,D39-C39-TIME(1,0,0))</f>
        <v>0</v>
      </c>
      <c r="D40" s="429"/>
      <c r="E40" s="429">
        <f>IF(E39=0,0,G39-E39-TIME(1,0,0))</f>
        <v>0</v>
      </c>
      <c r="F40" s="429"/>
      <c r="G40" s="429"/>
      <c r="H40" s="429">
        <f>IF(H39=0,0,I39-H39-TIME(1,0,0))</f>
        <v>0</v>
      </c>
      <c r="I40" s="429"/>
      <c r="J40" s="429">
        <f>IF(J39=0,0,K39-J39-TIME(1,0,0))</f>
        <v>0</v>
      </c>
      <c r="K40" s="429"/>
      <c r="L40" s="429">
        <f>IF(L39=0,0,M39-L39-TIME(1,0,0))</f>
        <v>0</v>
      </c>
      <c r="M40" s="429"/>
      <c r="N40" s="429">
        <f>IF(N39=0,0,O39-N39-TIME(1,0,0))</f>
        <v>0</v>
      </c>
      <c r="O40" s="429"/>
      <c r="P40" s="429">
        <f>IF(P39=0,0,Q39-P39-TIME(1,0,0))</f>
        <v>0</v>
      </c>
      <c r="Q40" s="429"/>
      <c r="R40" s="247">
        <f>SUM(C40:O40)</f>
        <v>0</v>
      </c>
    </row>
    <row r="41" spans="1:75" ht="19.5" customHeight="1">
      <c r="A41" s="233"/>
      <c r="B41" s="234" t="s">
        <v>430</v>
      </c>
      <c r="C41" s="239">
        <v>2</v>
      </c>
      <c r="D41" s="239"/>
      <c r="E41" s="239">
        <f>C41+1</f>
        <v>3</v>
      </c>
      <c r="F41" s="239"/>
      <c r="G41" s="239"/>
      <c r="H41" s="239">
        <f>E41+1</f>
        <v>4</v>
      </c>
      <c r="I41" s="239"/>
      <c r="J41" s="239">
        <f>H41+1</f>
        <v>5</v>
      </c>
      <c r="K41" s="239"/>
      <c r="L41" s="239">
        <f>J41+1</f>
        <v>6</v>
      </c>
      <c r="M41" s="239"/>
      <c r="N41" s="248">
        <f>L41+1</f>
        <v>7</v>
      </c>
      <c r="O41" s="248"/>
      <c r="P41" s="248">
        <v>8</v>
      </c>
      <c r="Q41" s="248"/>
      <c r="R41" s="234"/>
    </row>
    <row r="42" spans="1:75" ht="19.5" customHeight="1">
      <c r="A42" s="230"/>
      <c r="B42" s="241" t="s">
        <v>432</v>
      </c>
      <c r="C42" s="439" t="s">
        <v>435</v>
      </c>
      <c r="D42" s="439"/>
      <c r="E42" s="439" t="s">
        <v>435</v>
      </c>
      <c r="F42" s="439"/>
      <c r="G42" s="439"/>
      <c r="H42" s="439" t="s">
        <v>435</v>
      </c>
      <c r="I42" s="439"/>
      <c r="J42" s="439" t="s">
        <v>435</v>
      </c>
      <c r="K42" s="439"/>
      <c r="L42" s="439" t="s">
        <v>435</v>
      </c>
      <c r="M42" s="439"/>
      <c r="N42" s="439"/>
      <c r="O42" s="439"/>
      <c r="P42" s="439" t="s">
        <v>455</v>
      </c>
      <c r="Q42" s="439"/>
      <c r="R42" s="242"/>
    </row>
    <row r="43" spans="1:75" ht="19.5" customHeight="1">
      <c r="A43" s="230"/>
      <c r="B43" s="241" t="s">
        <v>433</v>
      </c>
      <c r="C43" s="243">
        <v>0.29166666666666669</v>
      </c>
      <c r="D43" s="244">
        <v>0.72916666666666663</v>
      </c>
      <c r="E43" s="243">
        <v>0.29166666666666669</v>
      </c>
      <c r="F43" s="440">
        <v>0.72916666666666663</v>
      </c>
      <c r="G43" s="441"/>
      <c r="H43" s="243">
        <v>0.29166666666666669</v>
      </c>
      <c r="I43" s="244">
        <v>0.72916666666666663</v>
      </c>
      <c r="J43" s="243">
        <v>0.29166666666666669</v>
      </c>
      <c r="K43" s="244">
        <v>0.72916666666666663</v>
      </c>
      <c r="L43" s="243">
        <v>0.29166666666666669</v>
      </c>
      <c r="M43" s="244">
        <v>0.72916666666666663</v>
      </c>
      <c r="N43" s="243"/>
      <c r="O43" s="244"/>
      <c r="P43" s="243">
        <v>0.33333333333333331</v>
      </c>
      <c r="Q43" s="244">
        <v>0.70833333333333337</v>
      </c>
      <c r="R43" s="243"/>
      <c r="S43" s="249"/>
      <c r="T43" s="158"/>
    </row>
    <row r="44" spans="1:75" ht="19.5" customHeight="1">
      <c r="A44" s="245"/>
      <c r="B44" s="246" t="s">
        <v>442</v>
      </c>
      <c r="C44" s="429">
        <f>IF(C43=0,0,D43-C43-TIME(1,0,0))</f>
        <v>0.39583333333333326</v>
      </c>
      <c r="D44" s="429"/>
      <c r="E44" s="429">
        <f>IF(E43=0,0,F43-E43-TIME(1,0,0))</f>
        <v>0.39583333333333326</v>
      </c>
      <c r="F44" s="429"/>
      <c r="G44" s="429"/>
      <c r="H44" s="429">
        <f>IF(H43=0,0,I43-H43-TIME(1,0,0))</f>
        <v>0.39583333333333326</v>
      </c>
      <c r="I44" s="429"/>
      <c r="J44" s="429">
        <f>IF(J43=0,0,K43-J43-TIME(1,0,0))</f>
        <v>0.39583333333333326</v>
      </c>
      <c r="K44" s="429"/>
      <c r="L44" s="429">
        <f>IF(L43=0,0,M43-L43-TIME(1,0,0))</f>
        <v>0.39583333333333326</v>
      </c>
      <c r="M44" s="429"/>
      <c r="N44" s="429">
        <f>IF(N43=0,0,O43-N43-TIME(1,0,0))</f>
        <v>0</v>
      </c>
      <c r="O44" s="429"/>
      <c r="P44" s="429">
        <f>IF(P43=0,0,Q43-P43-TIME(1,0,0))</f>
        <v>0.33333333333333337</v>
      </c>
      <c r="Q44" s="429"/>
      <c r="R44" s="247">
        <f>SUM(C44:Q44)</f>
        <v>2.3124999999999996</v>
      </c>
      <c r="S44" s="250"/>
      <c r="T44" s="251"/>
      <c r="U44" s="252"/>
    </row>
    <row r="45" spans="1:75" ht="19.5" customHeight="1">
      <c r="A45" s="233"/>
      <c r="B45" s="234" t="s">
        <v>430</v>
      </c>
      <c r="C45" s="239">
        <v>9</v>
      </c>
      <c r="D45" s="239"/>
      <c r="E45" s="239">
        <f>C45+1</f>
        <v>10</v>
      </c>
      <c r="F45" s="239"/>
      <c r="G45" s="239"/>
      <c r="H45" s="239">
        <f>E45+1</f>
        <v>11</v>
      </c>
      <c r="I45" s="239"/>
      <c r="J45" s="239">
        <f>H45+1</f>
        <v>12</v>
      </c>
      <c r="K45" s="239"/>
      <c r="L45" s="239">
        <f>J45+1</f>
        <v>13</v>
      </c>
      <c r="M45" s="239"/>
      <c r="N45" s="248">
        <f>L45+1</f>
        <v>14</v>
      </c>
      <c r="O45" s="248"/>
      <c r="P45" s="248">
        <v>15</v>
      </c>
      <c r="Q45" s="248"/>
      <c r="R45" s="234"/>
    </row>
    <row r="46" spans="1:75" ht="19.5" customHeight="1">
      <c r="A46" s="230"/>
      <c r="B46" s="241" t="s">
        <v>432</v>
      </c>
      <c r="C46" s="439" t="s">
        <v>435</v>
      </c>
      <c r="D46" s="439"/>
      <c r="E46" s="439" t="s">
        <v>435</v>
      </c>
      <c r="F46" s="439"/>
      <c r="G46" s="439"/>
      <c r="H46" s="439" t="s">
        <v>435</v>
      </c>
      <c r="I46" s="439"/>
      <c r="J46" s="442" t="s">
        <v>437</v>
      </c>
      <c r="K46" s="442"/>
      <c r="L46" s="439" t="s">
        <v>435</v>
      </c>
      <c r="M46" s="439"/>
      <c r="N46" s="439"/>
      <c r="O46" s="439"/>
      <c r="P46" s="442" t="s">
        <v>438</v>
      </c>
      <c r="Q46" s="442"/>
      <c r="R46" s="242"/>
    </row>
    <row r="47" spans="1:75" ht="19.5" customHeight="1">
      <c r="A47" s="230"/>
      <c r="B47" s="241" t="s">
        <v>433</v>
      </c>
      <c r="C47" s="243">
        <v>0.29166666666666669</v>
      </c>
      <c r="D47" s="244">
        <v>0.72916666666666663</v>
      </c>
      <c r="E47" s="243">
        <v>0.29166666666666669</v>
      </c>
      <c r="F47" s="440">
        <v>0.72916666666666663</v>
      </c>
      <c r="G47" s="441"/>
      <c r="H47" s="243">
        <v>0.29166666666666669</v>
      </c>
      <c r="I47" s="244">
        <v>0.72916666666666663</v>
      </c>
      <c r="J47" s="243"/>
      <c r="K47" s="244"/>
      <c r="L47" s="243">
        <v>0.29166666666666669</v>
      </c>
      <c r="M47" s="244">
        <v>0.72916666666666663</v>
      </c>
      <c r="N47" s="243"/>
      <c r="O47" s="244"/>
      <c r="P47" s="243">
        <v>0.29166666666666669</v>
      </c>
      <c r="Q47" s="244">
        <v>0.72916666666666663</v>
      </c>
      <c r="R47" s="243"/>
    </row>
    <row r="48" spans="1:75" ht="19.5" customHeight="1">
      <c r="A48" s="245"/>
      <c r="B48" s="246" t="s">
        <v>442</v>
      </c>
      <c r="C48" s="429">
        <f>IF(C47=0,0,D47-C47-TIME(1,0,0))</f>
        <v>0.39583333333333326</v>
      </c>
      <c r="D48" s="429"/>
      <c r="E48" s="429">
        <f>IF(E47=0,0,F47-E47-TIME(1,0,0))</f>
        <v>0.39583333333333326</v>
      </c>
      <c r="F48" s="429"/>
      <c r="G48" s="429"/>
      <c r="H48" s="429">
        <f>IF(H47=0,0,I47-H47-TIME(1,0,0))</f>
        <v>0.39583333333333326</v>
      </c>
      <c r="I48" s="429"/>
      <c r="J48" s="429">
        <f>IF(J47=0,0,K47-J47-TIME(1,0,0))</f>
        <v>0</v>
      </c>
      <c r="K48" s="429"/>
      <c r="L48" s="429">
        <f>IF(L47=0,0,M47-L47-TIME(1,0,0))</f>
        <v>0.39583333333333326</v>
      </c>
      <c r="M48" s="429"/>
      <c r="N48" s="429">
        <f>IF(N47=0,0,O47-N47-TIME(1,0,0))</f>
        <v>0</v>
      </c>
      <c r="O48" s="429"/>
      <c r="P48" s="429">
        <f>IF(P47=0,0,Q47-P47-TIME(1,0,0))</f>
        <v>0.39583333333333326</v>
      </c>
      <c r="Q48" s="429"/>
      <c r="R48" s="247">
        <f>SUM(C48:Q48)</f>
        <v>1.9791666666666663</v>
      </c>
      <c r="S48" s="249"/>
      <c r="T48" s="249"/>
    </row>
    <row r="49" spans="1:75" ht="19.5" customHeight="1">
      <c r="A49" s="233"/>
      <c r="B49" s="234" t="s">
        <v>430</v>
      </c>
      <c r="C49" s="239">
        <v>16</v>
      </c>
      <c r="D49" s="239"/>
      <c r="E49" s="239">
        <f>C49+1</f>
        <v>17</v>
      </c>
      <c r="F49" s="239"/>
      <c r="G49" s="239"/>
      <c r="H49" s="239">
        <f>E49+1</f>
        <v>18</v>
      </c>
      <c r="I49" s="239"/>
      <c r="J49" s="239">
        <f>H49+1</f>
        <v>19</v>
      </c>
      <c r="K49" s="239"/>
      <c r="L49" s="239">
        <f>J49+1</f>
        <v>20</v>
      </c>
      <c r="M49" s="239"/>
      <c r="N49" s="248">
        <f>L49+1</f>
        <v>21</v>
      </c>
      <c r="O49" s="248"/>
      <c r="P49" s="248">
        <v>22</v>
      </c>
      <c r="Q49" s="248"/>
      <c r="R49" s="234"/>
    </row>
    <row r="50" spans="1:75" ht="19.5" customHeight="1">
      <c r="A50" s="230"/>
      <c r="B50" s="241" t="s">
        <v>432</v>
      </c>
      <c r="C50" s="442" t="s">
        <v>439</v>
      </c>
      <c r="D50" s="442"/>
      <c r="E50" s="439" t="s">
        <v>435</v>
      </c>
      <c r="F50" s="439"/>
      <c r="G50" s="439"/>
      <c r="H50" s="439" t="s">
        <v>435</v>
      </c>
      <c r="I50" s="439"/>
      <c r="J50" s="439" t="s">
        <v>435</v>
      </c>
      <c r="K50" s="439"/>
      <c r="L50" s="439" t="s">
        <v>435</v>
      </c>
      <c r="M50" s="439"/>
      <c r="N50" s="439"/>
      <c r="O50" s="439"/>
      <c r="P50" s="439" t="s">
        <v>456</v>
      </c>
      <c r="Q50" s="439"/>
      <c r="R50" s="242"/>
    </row>
    <row r="51" spans="1:75" ht="19.5" customHeight="1">
      <c r="A51" s="230"/>
      <c r="B51" s="241" t="s">
        <v>433</v>
      </c>
      <c r="C51" s="253"/>
      <c r="D51" s="253"/>
      <c r="E51" s="243">
        <v>0.29166666666666669</v>
      </c>
      <c r="F51" s="440">
        <v>0.72916666666666663</v>
      </c>
      <c r="G51" s="441"/>
      <c r="H51" s="243">
        <v>0.29166666666666669</v>
      </c>
      <c r="I51" s="244">
        <v>0.72916666666666663</v>
      </c>
      <c r="J51" s="243">
        <v>0.29166666666666669</v>
      </c>
      <c r="K51" s="244">
        <v>0.72916666666666663</v>
      </c>
      <c r="L51" s="243">
        <v>0.29166666666666669</v>
      </c>
      <c r="M51" s="244">
        <v>0.72916666666666663</v>
      </c>
      <c r="N51" s="243"/>
      <c r="O51" s="244"/>
      <c r="P51" s="243">
        <v>0.33333333333333331</v>
      </c>
      <c r="Q51" s="244">
        <v>0.70833333333333337</v>
      </c>
      <c r="R51" s="243"/>
    </row>
    <row r="52" spans="1:75" ht="19.5" customHeight="1">
      <c r="A52" s="245"/>
      <c r="B52" s="246" t="s">
        <v>442</v>
      </c>
      <c r="C52" s="429">
        <f>IF(C51=0,0,D51-C51-TIME(1,0,0))</f>
        <v>0</v>
      </c>
      <c r="D52" s="429"/>
      <c r="E52" s="429">
        <f>IF(E51=0,0,F51-E51-TIME(1,0,0))</f>
        <v>0.39583333333333326</v>
      </c>
      <c r="F52" s="429"/>
      <c r="G52" s="429"/>
      <c r="H52" s="429">
        <f>IF(H51=0,0,I51-H51-TIME(1,0,0))</f>
        <v>0.39583333333333326</v>
      </c>
      <c r="I52" s="429"/>
      <c r="J52" s="429">
        <f>IF(J51=0,0,K51-J51-TIME(1,0,0))</f>
        <v>0.39583333333333326</v>
      </c>
      <c r="K52" s="429"/>
      <c r="L52" s="429">
        <f>IF(L51=0,0,M51-L51-TIME(1,0,0))</f>
        <v>0.39583333333333326</v>
      </c>
      <c r="M52" s="429"/>
      <c r="N52" s="429">
        <f>IF(N51=0,0,O51-N51-TIME(1,0,0))</f>
        <v>0</v>
      </c>
      <c r="O52" s="429"/>
      <c r="P52" s="429">
        <f>IF(P51=0,0,Q51-P51-TIME(1,0,0))</f>
        <v>0.33333333333333337</v>
      </c>
      <c r="Q52" s="429"/>
      <c r="R52" s="247">
        <f>SUM(C52:Q52)</f>
        <v>1.9166666666666665</v>
      </c>
    </row>
    <row r="53" spans="1:75" ht="19.5" customHeight="1">
      <c r="A53" s="233"/>
      <c r="B53" s="234" t="s">
        <v>430</v>
      </c>
      <c r="C53" s="239">
        <v>23</v>
      </c>
      <c r="D53" s="239"/>
      <c r="E53" s="239">
        <v>24</v>
      </c>
      <c r="F53" s="239"/>
      <c r="G53" s="239"/>
      <c r="H53" s="254">
        <v>25</v>
      </c>
      <c r="I53" s="254"/>
      <c r="J53" s="254">
        <v>26</v>
      </c>
      <c r="K53" s="254"/>
      <c r="L53" s="254">
        <v>27</v>
      </c>
      <c r="M53" s="254"/>
      <c r="N53" s="248">
        <v>28</v>
      </c>
      <c r="O53" s="248"/>
      <c r="P53" s="248">
        <v>29</v>
      </c>
      <c r="Q53" s="248"/>
      <c r="R53" s="234"/>
    </row>
    <row r="54" spans="1:75" ht="19.5" customHeight="1">
      <c r="A54" s="230"/>
      <c r="B54" s="241" t="s">
        <v>432</v>
      </c>
      <c r="C54" s="439" t="s">
        <v>435</v>
      </c>
      <c r="D54" s="439"/>
      <c r="E54" s="439" t="s">
        <v>435</v>
      </c>
      <c r="F54" s="439"/>
      <c r="G54" s="439"/>
      <c r="H54" s="439" t="s">
        <v>435</v>
      </c>
      <c r="I54" s="439"/>
      <c r="J54" s="439" t="s">
        <v>435</v>
      </c>
      <c r="K54" s="439"/>
      <c r="L54" s="439" t="s">
        <v>435</v>
      </c>
      <c r="M54" s="439"/>
      <c r="N54" s="439"/>
      <c r="O54" s="439"/>
      <c r="P54" s="439"/>
      <c r="Q54" s="439"/>
      <c r="R54" s="242"/>
      <c r="T54" s="249"/>
    </row>
    <row r="55" spans="1:75" ht="19.5" customHeight="1">
      <c r="A55" s="230"/>
      <c r="B55" s="241" t="s">
        <v>433</v>
      </c>
      <c r="C55" s="243">
        <v>0.29166666666666669</v>
      </c>
      <c r="D55" s="244">
        <v>0.72916666666666663</v>
      </c>
      <c r="E55" s="243">
        <v>0.29166666666666669</v>
      </c>
      <c r="F55" s="440">
        <v>0.72916666666666663</v>
      </c>
      <c r="G55" s="441"/>
      <c r="H55" s="243">
        <v>0.29166666666666669</v>
      </c>
      <c r="I55" s="244">
        <v>0.72916666666666663</v>
      </c>
      <c r="J55" s="243">
        <v>0.29166666666666669</v>
      </c>
      <c r="K55" s="244">
        <v>0.72916666666666663</v>
      </c>
      <c r="L55" s="243">
        <v>0.29166666666666669</v>
      </c>
      <c r="M55" s="244">
        <v>0.72916666666666663</v>
      </c>
      <c r="N55" s="243"/>
      <c r="O55" s="244"/>
      <c r="P55" s="243"/>
      <c r="Q55" s="244"/>
      <c r="R55" s="243"/>
    </row>
    <row r="56" spans="1:75" ht="19.5" customHeight="1">
      <c r="A56" s="245"/>
      <c r="B56" s="246" t="s">
        <v>442</v>
      </c>
      <c r="C56" s="429">
        <f>IF(C55=0,0,D55-C55-TIME(1,0,0))</f>
        <v>0.39583333333333326</v>
      </c>
      <c r="D56" s="429"/>
      <c r="E56" s="429">
        <f>IF(E55=0,0,F55-E55-TIME(1,0,0))</f>
        <v>0.39583333333333326</v>
      </c>
      <c r="F56" s="429"/>
      <c r="G56" s="429"/>
      <c r="H56" s="429">
        <f>IF(H55=0,0,I55-H55-TIME(1,0,0))</f>
        <v>0.39583333333333326</v>
      </c>
      <c r="I56" s="429"/>
      <c r="J56" s="429">
        <f>IF(J55=0,0,K55-J55-TIME(1,0,0))</f>
        <v>0.39583333333333326</v>
      </c>
      <c r="K56" s="429"/>
      <c r="L56" s="429">
        <f>IF(L55=0,0,M55-L55-TIME(1,0,0))</f>
        <v>0.39583333333333326</v>
      </c>
      <c r="M56" s="429"/>
      <c r="N56" s="429">
        <f>IF(N55=0,0,O55-N55-TIME(1,0,0))</f>
        <v>0</v>
      </c>
      <c r="O56" s="429"/>
      <c r="P56" s="429">
        <f>IF(P55=0,0,Q55-P55-TIME(1,0,0))</f>
        <v>0</v>
      </c>
      <c r="Q56" s="429"/>
      <c r="R56" s="247">
        <f>SUM(C56:Q56)</f>
        <v>1.9791666666666663</v>
      </c>
    </row>
    <row r="57" spans="1:75" ht="19.5" customHeight="1">
      <c r="A57" s="233"/>
      <c r="B57" s="234" t="s">
        <v>430</v>
      </c>
      <c r="C57" s="237">
        <v>30</v>
      </c>
      <c r="D57" s="238"/>
      <c r="E57" s="255">
        <v>31</v>
      </c>
      <c r="F57" s="434"/>
      <c r="G57" s="435"/>
      <c r="H57" s="256"/>
      <c r="I57" s="257"/>
      <c r="J57" s="256"/>
      <c r="K57" s="257"/>
      <c r="L57" s="256"/>
      <c r="M57" s="257"/>
      <c r="N57" s="256"/>
      <c r="O57" s="257"/>
      <c r="P57" s="237"/>
      <c r="Q57" s="238"/>
      <c r="R57" s="234"/>
    </row>
    <row r="58" spans="1:75" ht="19.5" customHeight="1">
      <c r="A58" s="230"/>
      <c r="B58" s="241" t="s">
        <v>432</v>
      </c>
      <c r="C58" s="439" t="s">
        <v>435</v>
      </c>
      <c r="D58" s="439"/>
      <c r="E58" s="439" t="s">
        <v>435</v>
      </c>
      <c r="F58" s="439"/>
      <c r="G58" s="439"/>
      <c r="H58" s="439"/>
      <c r="I58" s="439"/>
      <c r="J58" s="439"/>
      <c r="K58" s="439"/>
      <c r="L58" s="439"/>
      <c r="M58" s="439"/>
      <c r="N58" s="439"/>
      <c r="O58" s="439"/>
      <c r="P58" s="439"/>
      <c r="Q58" s="439"/>
      <c r="R58" s="242"/>
    </row>
    <row r="59" spans="1:75" ht="19.5" customHeight="1">
      <c r="A59" s="230"/>
      <c r="B59" s="241" t="s">
        <v>433</v>
      </c>
      <c r="C59" s="243">
        <v>0.29166666666666669</v>
      </c>
      <c r="D59" s="244">
        <v>0.72916666666666663</v>
      </c>
      <c r="E59" s="243">
        <v>0.29166666666666669</v>
      </c>
      <c r="F59" s="440">
        <v>0.72916666666666663</v>
      </c>
      <c r="G59" s="441"/>
      <c r="H59" s="243"/>
      <c r="I59" s="244"/>
      <c r="J59" s="243"/>
      <c r="K59" s="244"/>
      <c r="L59" s="243"/>
      <c r="M59" s="244"/>
      <c r="N59" s="243"/>
      <c r="O59" s="244"/>
      <c r="P59" s="243"/>
      <c r="Q59" s="244"/>
      <c r="R59" s="243"/>
      <c r="U59" s="249"/>
    </row>
    <row r="60" spans="1:75" ht="19.5" customHeight="1">
      <c r="A60" s="245"/>
      <c r="B60" s="246" t="s">
        <v>442</v>
      </c>
      <c r="C60" s="429">
        <f>IF(C59=0,0,D59-C59-TIME(1,0,0))</f>
        <v>0.39583333333333326</v>
      </c>
      <c r="D60" s="429"/>
      <c r="E60" s="429">
        <f>IF(E59=0,0,F59-E59-TIME(1,0,0))</f>
        <v>0.39583333333333326</v>
      </c>
      <c r="F60" s="429"/>
      <c r="G60" s="429"/>
      <c r="H60" s="429">
        <f>IF(H59=0,0,I59-H59-TIME(1,0,0))</f>
        <v>0</v>
      </c>
      <c r="I60" s="429"/>
      <c r="J60" s="429">
        <f>IF(J59=0,0,K59-J59-TIME(1,0,0))</f>
        <v>0</v>
      </c>
      <c r="K60" s="429"/>
      <c r="L60" s="429">
        <f>IF(L59=0,0,M59-L59-TIME(1,0,0))</f>
        <v>0</v>
      </c>
      <c r="M60" s="429"/>
      <c r="N60" s="429">
        <f>IF(N59=0,0,O59-N59-TIME(1,0,0))</f>
        <v>0</v>
      </c>
      <c r="O60" s="429"/>
      <c r="P60" s="429">
        <f>IF(P59=0,0,Q59-P59-TIME(1,0,0))</f>
        <v>0</v>
      </c>
      <c r="Q60" s="429"/>
      <c r="R60" s="247">
        <f>SUM(C60:Q60)</f>
        <v>0.79166666666666652</v>
      </c>
      <c r="U60" s="249"/>
    </row>
    <row r="61" spans="1:75" ht="10.5" customHeight="1">
      <c r="A61" s="230"/>
      <c r="B61" s="158"/>
      <c r="C61" s="459"/>
      <c r="D61" s="459"/>
      <c r="E61" s="459"/>
      <c r="F61" s="459"/>
      <c r="G61" s="459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9"/>
    </row>
    <row r="62" spans="1:75" customFormat="1" ht="18" customHeight="1">
      <c r="B62" s="162" t="s">
        <v>398</v>
      </c>
      <c r="M62" s="6"/>
      <c r="N62" s="201"/>
      <c r="O62" s="201"/>
      <c r="P62" s="6"/>
      <c r="Q62" s="6"/>
      <c r="S62" s="160"/>
      <c r="BF62" s="156"/>
      <c r="BG62" s="64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</row>
    <row r="63" spans="1:75" customFormat="1" ht="18" customHeight="1">
      <c r="B63" s="260" t="s">
        <v>457</v>
      </c>
      <c r="M63" s="6"/>
      <c r="N63" s="201"/>
      <c r="O63" s="201"/>
      <c r="P63" s="6"/>
      <c r="Q63" s="6"/>
      <c r="S63" s="160"/>
      <c r="BF63" s="156"/>
      <c r="BG63" s="64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</row>
    <row r="64" spans="1:75" ht="24.75" customHeight="1">
      <c r="A64" s="230"/>
      <c r="B64" s="231" t="s">
        <v>421</v>
      </c>
      <c r="C64" s="423" t="s">
        <v>422</v>
      </c>
      <c r="D64" s="423" t="e">
        <f>IF(WEEKDAY(DATEVALUE(Month1&amp;" 1, "&amp;Year1))=COLUMN(#REF!),1,IF(LEN(Q64)&gt;0,Q64+1,""))</f>
        <v>#NAME?</v>
      </c>
      <c r="E64" s="423" t="s">
        <v>423</v>
      </c>
      <c r="F64" s="423"/>
      <c r="G64" s="423" t="e">
        <f>IF(WEEKDAY(DATEVALUE(Month1&amp;" 1, "&amp;Year1))=COLUMN(#REF!),1,IF(LEN(D64)&gt;0,D64+1,""))</f>
        <v>#NAME?</v>
      </c>
      <c r="H64" s="423" t="s">
        <v>424</v>
      </c>
      <c r="I64" s="423" t="e">
        <f>IF(WEEKDAY(DATEVALUE(Month1&amp;" 1, "&amp;Year1))=COLUMN(#REF!),1,IF(LEN(G64)&gt;0,G64+1,""))</f>
        <v>#NAME?</v>
      </c>
      <c r="J64" s="423" t="s">
        <v>425</v>
      </c>
      <c r="K64" s="423" t="e">
        <f>IF(WEEKDAY(DATEVALUE(Month1&amp;" 1, "&amp;Year1))=COLUMN(#REF!),1,IF(LEN(I64)&gt;0,I64+1,""))</f>
        <v>#NAME?</v>
      </c>
      <c r="L64" s="423" t="s">
        <v>426</v>
      </c>
      <c r="M64" s="423" t="e">
        <f>IF(WEEKDAY(DATEVALUE(Month1&amp;" 1, "&amp;Year1))=COLUMN(#REF!),1,IF(LEN(K64)&gt;0,K64+1,""))</f>
        <v>#NAME?</v>
      </c>
      <c r="N64" s="433" t="s">
        <v>427</v>
      </c>
      <c r="O64" s="433" t="e">
        <f>IF(WEEKDAY(DATEVALUE(Month1&amp;" 1, "&amp;Year1))=COLUMN(#REF!),1,IF(LEN(M64)&gt;0,M64+1,""))</f>
        <v>#NAME?</v>
      </c>
      <c r="P64" s="433" t="s">
        <v>428</v>
      </c>
      <c r="Q64" s="433"/>
      <c r="R64" s="232" t="s">
        <v>429</v>
      </c>
    </row>
    <row r="65" spans="1:21" ht="19.5" customHeight="1">
      <c r="A65" s="233"/>
      <c r="B65" s="234" t="s">
        <v>430</v>
      </c>
      <c r="C65" s="235"/>
      <c r="D65" s="236"/>
      <c r="E65" s="237"/>
      <c r="F65" s="434"/>
      <c r="G65" s="435"/>
      <c r="H65" s="237"/>
      <c r="I65" s="238"/>
      <c r="J65" s="237"/>
      <c r="K65" s="238"/>
      <c r="L65" s="237"/>
      <c r="M65" s="238"/>
      <c r="N65" s="235"/>
      <c r="O65" s="236"/>
      <c r="P65" s="239">
        <v>1</v>
      </c>
      <c r="Q65" s="239"/>
      <c r="R65" s="240" t="s">
        <v>431</v>
      </c>
    </row>
    <row r="66" spans="1:21" ht="19.5" customHeight="1">
      <c r="A66" s="230"/>
      <c r="B66" s="241" t="s">
        <v>432</v>
      </c>
      <c r="C66" s="436"/>
      <c r="D66" s="437"/>
      <c r="E66" s="436"/>
      <c r="F66" s="438"/>
      <c r="G66" s="437"/>
      <c r="H66" s="436"/>
      <c r="I66" s="437"/>
      <c r="J66" s="436"/>
      <c r="K66" s="437"/>
      <c r="L66" s="436"/>
      <c r="M66" s="437"/>
      <c r="N66" s="436"/>
      <c r="O66" s="437"/>
      <c r="P66" s="439"/>
      <c r="Q66" s="439"/>
      <c r="R66" s="242"/>
    </row>
    <row r="67" spans="1:21" ht="19.5" customHeight="1">
      <c r="A67" s="230"/>
      <c r="B67" s="241" t="s">
        <v>433</v>
      </c>
      <c r="C67" s="243"/>
      <c r="D67" s="244"/>
      <c r="E67" s="243"/>
      <c r="F67" s="427"/>
      <c r="G67" s="428"/>
      <c r="H67" s="243"/>
      <c r="I67" s="244"/>
      <c r="J67" s="243"/>
      <c r="K67" s="244"/>
      <c r="L67" s="243"/>
      <c r="M67" s="244"/>
      <c r="N67" s="243"/>
      <c r="O67" s="244"/>
      <c r="P67" s="243"/>
      <c r="Q67" s="244"/>
      <c r="R67" s="243"/>
    </row>
    <row r="68" spans="1:21" ht="19.5" customHeight="1">
      <c r="A68" s="245"/>
      <c r="B68" s="261" t="s">
        <v>442</v>
      </c>
      <c r="C68" s="451">
        <f>IF(C67=0,0,D67-C67-TIME(1,0,0))</f>
        <v>0</v>
      </c>
      <c r="D68" s="451"/>
      <c r="E68" s="451">
        <f>IF(E67=0,0,G67-E67-TIME(1,0,0))</f>
        <v>0</v>
      </c>
      <c r="F68" s="451"/>
      <c r="G68" s="451"/>
      <c r="H68" s="451">
        <f>IF(H67=0,0,I67-H67-TIME(1,0,0))</f>
        <v>0</v>
      </c>
      <c r="I68" s="451"/>
      <c r="J68" s="451">
        <f>IF(J67=0,0,K67-J67-TIME(1,0,0))</f>
        <v>0</v>
      </c>
      <c r="K68" s="451"/>
      <c r="L68" s="451">
        <f>IF(L67=0,0,M67-L67-TIME(1,0,0))</f>
        <v>0</v>
      </c>
      <c r="M68" s="451"/>
      <c r="N68" s="451">
        <f>IF(N67=0,0,O67-N67-TIME(1,0,0))</f>
        <v>0</v>
      </c>
      <c r="O68" s="451"/>
      <c r="P68" s="451">
        <f>IF(P67=0,0,Q67-P67-TIME(1,0,0))</f>
        <v>0</v>
      </c>
      <c r="Q68" s="451"/>
      <c r="R68" s="262">
        <f>SUM(C68:O68)</f>
        <v>0</v>
      </c>
    </row>
    <row r="69" spans="1:21" ht="19.5" customHeight="1">
      <c r="A69" s="230"/>
      <c r="B69" s="241" t="s">
        <v>443</v>
      </c>
      <c r="C69" s="243"/>
      <c r="D69" s="244"/>
      <c r="E69" s="243"/>
      <c r="F69" s="427"/>
      <c r="G69" s="428"/>
      <c r="H69" s="243"/>
      <c r="I69" s="244"/>
      <c r="J69" s="243"/>
      <c r="K69" s="244"/>
      <c r="L69" s="243"/>
      <c r="M69" s="244"/>
      <c r="N69" s="243"/>
      <c r="O69" s="244"/>
      <c r="P69" s="243"/>
      <c r="Q69" s="244"/>
      <c r="R69" s="243"/>
    </row>
    <row r="70" spans="1:21" ht="19.5" customHeight="1">
      <c r="A70" s="245"/>
      <c r="B70" s="263" t="s">
        <v>444</v>
      </c>
      <c r="C70" s="447">
        <f>IF(C69=0,0,D69-C69-TIME(1,0,0))</f>
        <v>0</v>
      </c>
      <c r="D70" s="447"/>
      <c r="E70" s="447">
        <f>IF(E69=0,0,G69-E69-TIME(1,0,0))</f>
        <v>0</v>
      </c>
      <c r="F70" s="447"/>
      <c r="G70" s="447"/>
      <c r="H70" s="447">
        <f>IF(H69=0,0,I69-H69-TIME(1,0,0))</f>
        <v>0</v>
      </c>
      <c r="I70" s="447"/>
      <c r="J70" s="447">
        <f>IF(J69=0,0,K69-J69-TIME(1,0,0))</f>
        <v>0</v>
      </c>
      <c r="K70" s="447"/>
      <c r="L70" s="447">
        <f>IF(L69=0,0,M69-L69-TIME(1,0,0))</f>
        <v>0</v>
      </c>
      <c r="M70" s="447"/>
      <c r="N70" s="447">
        <f>IF(N69=0,0,O69-N69-TIME(1,0,0))</f>
        <v>0</v>
      </c>
      <c r="O70" s="447"/>
      <c r="P70" s="447">
        <f>IF(P69=0,0,Q69-P69-TIME(1,0,0))</f>
        <v>0</v>
      </c>
      <c r="Q70" s="447"/>
      <c r="R70" s="264">
        <f>SUM(C70:O70)</f>
        <v>0</v>
      </c>
    </row>
    <row r="71" spans="1:21" ht="19.5" customHeight="1">
      <c r="A71" s="233"/>
      <c r="B71" s="234" t="s">
        <v>430</v>
      </c>
      <c r="C71" s="239">
        <v>2</v>
      </c>
      <c r="D71" s="239"/>
      <c r="E71" s="239">
        <f>C71+1</f>
        <v>3</v>
      </c>
      <c r="F71" s="239"/>
      <c r="G71" s="239"/>
      <c r="H71" s="239">
        <f>E71+1</f>
        <v>4</v>
      </c>
      <c r="I71" s="239"/>
      <c r="J71" s="239">
        <f>H71+1</f>
        <v>5</v>
      </c>
      <c r="K71" s="239"/>
      <c r="L71" s="239">
        <f>J71+1</f>
        <v>6</v>
      </c>
      <c r="M71" s="239"/>
      <c r="N71" s="248">
        <f>L71+1</f>
        <v>7</v>
      </c>
      <c r="O71" s="248"/>
      <c r="P71" s="248">
        <v>8</v>
      </c>
      <c r="Q71" s="248"/>
      <c r="R71" s="234"/>
    </row>
    <row r="72" spans="1:21" ht="19.5" customHeight="1">
      <c r="A72" s="230"/>
      <c r="B72" s="241" t="s">
        <v>432</v>
      </c>
      <c r="C72" s="439" t="s">
        <v>435</v>
      </c>
      <c r="D72" s="439"/>
      <c r="E72" s="439" t="s">
        <v>435</v>
      </c>
      <c r="F72" s="439"/>
      <c r="G72" s="439"/>
      <c r="H72" s="439" t="s">
        <v>435</v>
      </c>
      <c r="I72" s="439"/>
      <c r="J72" s="439" t="s">
        <v>435</v>
      </c>
      <c r="K72" s="439"/>
      <c r="L72" s="439" t="s">
        <v>435</v>
      </c>
      <c r="M72" s="439"/>
      <c r="N72" s="439"/>
      <c r="O72" s="439"/>
      <c r="P72" s="439"/>
      <c r="Q72" s="439"/>
      <c r="R72" s="242"/>
    </row>
    <row r="73" spans="1:21" ht="19.5" customHeight="1">
      <c r="A73" s="230"/>
      <c r="B73" s="241" t="s">
        <v>433</v>
      </c>
      <c r="C73" s="243">
        <v>0.29166666666666669</v>
      </c>
      <c r="D73" s="244">
        <v>0.66666666666666663</v>
      </c>
      <c r="E73" s="243">
        <v>0.29166666666666669</v>
      </c>
      <c r="F73" s="440">
        <v>0.66666666666666663</v>
      </c>
      <c r="G73" s="441"/>
      <c r="H73" s="243">
        <v>0.29166666666666669</v>
      </c>
      <c r="I73" s="244">
        <v>0.66666666666666663</v>
      </c>
      <c r="J73" s="243">
        <v>0.29166666666666669</v>
      </c>
      <c r="K73" s="244">
        <v>0.66666666666666663</v>
      </c>
      <c r="L73" s="243">
        <v>0.29166666666666669</v>
      </c>
      <c r="M73" s="244">
        <v>0.66666666666666663</v>
      </c>
      <c r="N73" s="243"/>
      <c r="O73" s="244"/>
      <c r="P73" s="243"/>
      <c r="Q73" s="244"/>
      <c r="R73" s="243"/>
      <c r="T73" s="158"/>
    </row>
    <row r="74" spans="1:21" ht="19.5" customHeight="1">
      <c r="A74" s="245"/>
      <c r="B74" s="261" t="s">
        <v>442</v>
      </c>
      <c r="C74" s="451">
        <f>IF(C73=0,0,D73-C73-TIME(1,0,0))</f>
        <v>0.33333333333333326</v>
      </c>
      <c r="D74" s="451"/>
      <c r="E74" s="451">
        <f>IF(E73=0,0,F73-E73-TIME(1,0,0))</f>
        <v>0.33333333333333326</v>
      </c>
      <c r="F74" s="451"/>
      <c r="G74" s="451"/>
      <c r="H74" s="451">
        <f>IF(H73=0,0,I73-H73-TIME(1,0,0))</f>
        <v>0.33333333333333326</v>
      </c>
      <c r="I74" s="451"/>
      <c r="J74" s="451">
        <f>IF(J73=0,0,K73-J73-TIME(1,0,0))</f>
        <v>0.33333333333333326</v>
      </c>
      <c r="K74" s="451"/>
      <c r="L74" s="451">
        <f>IF(L73=0,0,M73-L73-TIME(1,0,0))</f>
        <v>0.33333333333333326</v>
      </c>
      <c r="M74" s="451"/>
      <c r="N74" s="451">
        <f>IF(N73=0,0,O73-N73-TIME(1,0,0))</f>
        <v>0</v>
      </c>
      <c r="O74" s="451"/>
      <c r="P74" s="455">
        <f>IF(P73=0,0,Q73-P73-TIME(1,0,0))</f>
        <v>0</v>
      </c>
      <c r="Q74" s="456"/>
      <c r="R74" s="262">
        <f>SUM(C74:Q74)</f>
        <v>1.6666666666666663</v>
      </c>
      <c r="S74" s="252"/>
      <c r="T74" s="251"/>
      <c r="U74" s="252"/>
    </row>
    <row r="75" spans="1:21" ht="19.5" customHeight="1">
      <c r="A75" s="230"/>
      <c r="B75" s="241" t="s">
        <v>443</v>
      </c>
      <c r="C75" s="243">
        <v>0.66666666666666663</v>
      </c>
      <c r="D75" s="244">
        <v>0.72916666666666663</v>
      </c>
      <c r="E75" s="243">
        <v>0.66666666666666663</v>
      </c>
      <c r="F75" s="427">
        <v>0.72916666666666663</v>
      </c>
      <c r="G75" s="428"/>
      <c r="H75" s="243">
        <v>0.66666666666666663</v>
      </c>
      <c r="I75" s="244">
        <v>0.72916666666666663</v>
      </c>
      <c r="J75" s="243">
        <v>0.66666666666666663</v>
      </c>
      <c r="K75" s="244">
        <v>0.72916666666666663</v>
      </c>
      <c r="L75" s="243">
        <v>0.66666666666666663</v>
      </c>
      <c r="M75" s="244">
        <v>0.72916666666666663</v>
      </c>
      <c r="N75" s="243"/>
      <c r="O75" s="244"/>
      <c r="P75" s="243"/>
      <c r="Q75" s="244"/>
      <c r="R75" s="243"/>
    </row>
    <row r="76" spans="1:21" ht="19.5" customHeight="1">
      <c r="A76" s="245"/>
      <c r="B76" s="263" t="s">
        <v>444</v>
      </c>
      <c r="C76" s="447">
        <f>D75-C75</f>
        <v>6.25E-2</v>
      </c>
      <c r="D76" s="447"/>
      <c r="E76" s="447">
        <v>6.25E-2</v>
      </c>
      <c r="F76" s="447"/>
      <c r="G76" s="447"/>
      <c r="H76" s="447">
        <f>I75-H75</f>
        <v>6.25E-2</v>
      </c>
      <c r="I76" s="447"/>
      <c r="J76" s="447">
        <f>K75-J75</f>
        <v>6.25E-2</v>
      </c>
      <c r="K76" s="447"/>
      <c r="L76" s="447">
        <f>M75-L75</f>
        <v>6.25E-2</v>
      </c>
      <c r="M76" s="447"/>
      <c r="N76" s="447">
        <f>O75-N75</f>
        <v>0</v>
      </c>
      <c r="O76" s="447"/>
      <c r="P76" s="447">
        <f>Q75-P75</f>
        <v>0</v>
      </c>
      <c r="Q76" s="447"/>
      <c r="R76" s="264">
        <f>SUM(C76:O76)</f>
        <v>0.3125</v>
      </c>
    </row>
    <row r="77" spans="1:21" ht="19.5" customHeight="1">
      <c r="A77" s="233"/>
      <c r="B77" s="234" t="s">
        <v>430</v>
      </c>
      <c r="C77" s="239">
        <v>9</v>
      </c>
      <c r="D77" s="239"/>
      <c r="E77" s="239">
        <f>C77+1</f>
        <v>10</v>
      </c>
      <c r="F77" s="239"/>
      <c r="G77" s="239"/>
      <c r="H77" s="239">
        <f>E77+1</f>
        <v>11</v>
      </c>
      <c r="I77" s="239"/>
      <c r="J77" s="239">
        <f>H77+1</f>
        <v>12</v>
      </c>
      <c r="K77" s="239"/>
      <c r="L77" s="239">
        <f>J77+1</f>
        <v>13</v>
      </c>
      <c r="M77" s="239"/>
      <c r="N77" s="248">
        <f>L77+1</f>
        <v>14</v>
      </c>
      <c r="O77" s="248"/>
      <c r="P77" s="248">
        <v>15</v>
      </c>
      <c r="Q77" s="248"/>
      <c r="R77" s="234"/>
    </row>
    <row r="78" spans="1:21" ht="19.5" customHeight="1">
      <c r="A78" s="230"/>
      <c r="B78" s="241" t="s">
        <v>432</v>
      </c>
      <c r="C78" s="439" t="s">
        <v>435</v>
      </c>
      <c r="D78" s="439"/>
      <c r="E78" s="439" t="s">
        <v>435</v>
      </c>
      <c r="F78" s="439"/>
      <c r="G78" s="439"/>
      <c r="H78" s="439" t="s">
        <v>435</v>
      </c>
      <c r="I78" s="439"/>
      <c r="J78" s="442" t="s">
        <v>437</v>
      </c>
      <c r="K78" s="442"/>
      <c r="L78" s="439" t="s">
        <v>435</v>
      </c>
      <c r="M78" s="439"/>
      <c r="N78" s="439"/>
      <c r="O78" s="439"/>
      <c r="P78" s="442" t="s">
        <v>438</v>
      </c>
      <c r="Q78" s="442"/>
      <c r="R78" s="242"/>
      <c r="S78" s="265"/>
    </row>
    <row r="79" spans="1:21" ht="19.5" customHeight="1">
      <c r="A79" s="230"/>
      <c r="B79" s="241" t="s">
        <v>433</v>
      </c>
      <c r="C79" s="243">
        <v>0.29166666666666669</v>
      </c>
      <c r="D79" s="244">
        <v>0.625</v>
      </c>
      <c r="E79" s="243">
        <v>0.29166666666666669</v>
      </c>
      <c r="F79" s="440">
        <v>0.625</v>
      </c>
      <c r="G79" s="441"/>
      <c r="H79" s="243">
        <v>0.29166666666666669</v>
      </c>
      <c r="I79" s="244">
        <v>0.625</v>
      </c>
      <c r="J79" s="243"/>
      <c r="K79" s="244"/>
      <c r="L79" s="243">
        <v>0.29166666666666669</v>
      </c>
      <c r="M79" s="244">
        <v>0.625</v>
      </c>
      <c r="N79" s="243"/>
      <c r="O79" s="244"/>
      <c r="P79" s="243">
        <v>0.29166666666666669</v>
      </c>
      <c r="Q79" s="244">
        <v>0.625</v>
      </c>
      <c r="R79" s="243"/>
    </row>
    <row r="80" spans="1:21" ht="19.5" customHeight="1">
      <c r="A80" s="245"/>
      <c r="B80" s="261" t="s">
        <v>442</v>
      </c>
      <c r="C80" s="451">
        <f>IF(C79=0,0,D79-C79-TIME(1,0,0))</f>
        <v>0.29166666666666663</v>
      </c>
      <c r="D80" s="451"/>
      <c r="E80" s="451">
        <f>IF(E79=0,0,F79-E79-TIME(1,0,0))</f>
        <v>0.29166666666666663</v>
      </c>
      <c r="F80" s="451"/>
      <c r="G80" s="451"/>
      <c r="H80" s="451">
        <f>IF(H79=0,0,I79-H79-TIME(1,0,0))</f>
        <v>0.29166666666666663</v>
      </c>
      <c r="I80" s="451"/>
      <c r="J80" s="451">
        <f>IF(J79=0,0,K79-J79-TIME(1,0,0))</f>
        <v>0</v>
      </c>
      <c r="K80" s="451"/>
      <c r="L80" s="451">
        <f>IF(L79=0,0,M79-L79-TIME(1,0,0))</f>
        <v>0.29166666666666663</v>
      </c>
      <c r="M80" s="451"/>
      <c r="N80" s="451">
        <f>IF(N79=0,0,O79-N79-TIME(1,0,0))</f>
        <v>0</v>
      </c>
      <c r="O80" s="451"/>
      <c r="P80" s="451">
        <f>IF(P79=0,0,Q79-P79-TIME(1,0,0))</f>
        <v>0.29166666666666663</v>
      </c>
      <c r="Q80" s="451"/>
      <c r="R80" s="262">
        <f>SUM(C80:Q80)</f>
        <v>1.458333333333333</v>
      </c>
      <c r="S80" s="249"/>
      <c r="T80" s="249"/>
    </row>
    <row r="81" spans="1:19" ht="19.5" customHeight="1">
      <c r="A81" s="230"/>
      <c r="B81" s="241" t="s">
        <v>443</v>
      </c>
      <c r="C81" s="243">
        <v>0.70833333333333337</v>
      </c>
      <c r="D81" s="244">
        <v>0.72916666666666663</v>
      </c>
      <c r="E81" s="243">
        <v>0.70833333333333337</v>
      </c>
      <c r="F81" s="427">
        <v>0.72916666666666663</v>
      </c>
      <c r="G81" s="428"/>
      <c r="H81" s="243">
        <v>0.70833333333333337</v>
      </c>
      <c r="I81" s="244">
        <v>0.72916666666666663</v>
      </c>
      <c r="J81" s="243"/>
      <c r="K81" s="244"/>
      <c r="L81" s="243">
        <v>0.70833333333333337</v>
      </c>
      <c r="M81" s="244">
        <v>0.72916666666666663</v>
      </c>
      <c r="N81" s="243"/>
      <c r="O81" s="244"/>
      <c r="P81" s="243"/>
      <c r="Q81" s="244"/>
      <c r="R81" s="243"/>
    </row>
    <row r="82" spans="1:19" ht="19.5" customHeight="1">
      <c r="A82" s="245"/>
      <c r="B82" s="263" t="s">
        <v>444</v>
      </c>
      <c r="C82" s="447">
        <f>D81-C81</f>
        <v>2.0833333333333259E-2</v>
      </c>
      <c r="D82" s="447"/>
      <c r="E82" s="447">
        <f>F81-E81</f>
        <v>2.0833333333333259E-2</v>
      </c>
      <c r="F82" s="447"/>
      <c r="G82" s="447"/>
      <c r="H82" s="447">
        <f>I81-H81</f>
        <v>2.0833333333333259E-2</v>
      </c>
      <c r="I82" s="447"/>
      <c r="J82" s="447">
        <f>K81-J81</f>
        <v>0</v>
      </c>
      <c r="K82" s="447"/>
      <c r="L82" s="447">
        <f>M81-L81</f>
        <v>2.0833333333333259E-2</v>
      </c>
      <c r="M82" s="447"/>
      <c r="N82" s="447">
        <f>O81-N81</f>
        <v>0</v>
      </c>
      <c r="O82" s="447"/>
      <c r="P82" s="447">
        <f>Q81-P81</f>
        <v>0</v>
      </c>
      <c r="Q82" s="447"/>
      <c r="R82" s="264">
        <f>SUM(C82,E82,H82,J82,L82,N82,P82)</f>
        <v>8.3333333333333037E-2</v>
      </c>
      <c r="S82" s="249"/>
    </row>
    <row r="83" spans="1:19" ht="19.5" customHeight="1">
      <c r="A83" s="233"/>
      <c r="B83" s="234" t="s">
        <v>430</v>
      </c>
      <c r="C83" s="239">
        <v>16</v>
      </c>
      <c r="D83" s="239"/>
      <c r="E83" s="239">
        <f>C83+1</f>
        <v>17</v>
      </c>
      <c r="F83" s="239"/>
      <c r="G83" s="239"/>
      <c r="H83" s="239">
        <f>E83+1</f>
        <v>18</v>
      </c>
      <c r="I83" s="239"/>
      <c r="J83" s="239">
        <f>H83+1</f>
        <v>19</v>
      </c>
      <c r="K83" s="239"/>
      <c r="L83" s="239">
        <f>J83+1</f>
        <v>20</v>
      </c>
      <c r="M83" s="239"/>
      <c r="N83" s="248">
        <f>L83+1</f>
        <v>21</v>
      </c>
      <c r="O83" s="248"/>
      <c r="P83" s="248">
        <v>22</v>
      </c>
      <c r="Q83" s="248"/>
      <c r="R83" s="234"/>
    </row>
    <row r="84" spans="1:19" ht="19.5" customHeight="1">
      <c r="A84" s="230"/>
      <c r="B84" s="241" t="s">
        <v>432</v>
      </c>
      <c r="C84" s="442" t="s">
        <v>439</v>
      </c>
      <c r="D84" s="442"/>
      <c r="E84" s="439" t="s">
        <v>435</v>
      </c>
      <c r="F84" s="439"/>
      <c r="G84" s="439"/>
      <c r="H84" s="439" t="s">
        <v>435</v>
      </c>
      <c r="I84" s="439"/>
      <c r="J84" s="439" t="s">
        <v>435</v>
      </c>
      <c r="K84" s="439"/>
      <c r="L84" s="439" t="s">
        <v>435</v>
      </c>
      <c r="M84" s="439"/>
      <c r="N84" s="439"/>
      <c r="O84" s="439"/>
      <c r="P84" s="439" t="s">
        <v>435</v>
      </c>
      <c r="Q84" s="439"/>
      <c r="R84" s="242"/>
    </row>
    <row r="85" spans="1:19" ht="19.5" customHeight="1">
      <c r="A85" s="230"/>
      <c r="B85" s="241" t="s">
        <v>433</v>
      </c>
      <c r="C85" s="253"/>
      <c r="D85" s="253"/>
      <c r="E85" s="243">
        <v>0.29166666666666669</v>
      </c>
      <c r="F85" s="440">
        <v>0.70833333333333337</v>
      </c>
      <c r="G85" s="441"/>
      <c r="H85" s="243">
        <v>0.29166666666666669</v>
      </c>
      <c r="I85" s="244">
        <v>0.70833333333333337</v>
      </c>
      <c r="J85" s="243">
        <v>0.29166666666666669</v>
      </c>
      <c r="K85" s="244">
        <v>0.6875</v>
      </c>
      <c r="L85" s="243">
        <v>0.29166666666666669</v>
      </c>
      <c r="M85" s="244">
        <v>0.6875</v>
      </c>
      <c r="N85" s="243"/>
      <c r="O85" s="244"/>
      <c r="P85" s="243"/>
      <c r="Q85" s="244"/>
      <c r="R85" s="243"/>
    </row>
    <row r="86" spans="1:19" ht="19.5" customHeight="1">
      <c r="A86" s="245"/>
      <c r="B86" s="261" t="s">
        <v>442</v>
      </c>
      <c r="C86" s="451">
        <f>IF(C85=0,0,D85-C85-TIME(1,0,0))</f>
        <v>0</v>
      </c>
      <c r="D86" s="451"/>
      <c r="E86" s="451">
        <f>IF(E85=0,0,F85-E85-TIME(1,0,0))</f>
        <v>0.375</v>
      </c>
      <c r="F86" s="451"/>
      <c r="G86" s="451"/>
      <c r="H86" s="451">
        <f>IF(H85=0,0,I85-H85-TIME(1,0,0))</f>
        <v>0.375</v>
      </c>
      <c r="I86" s="451"/>
      <c r="J86" s="451">
        <f>IF(J85=0,0,K85-J85-TIME(1,0,0))</f>
        <v>0.35416666666666663</v>
      </c>
      <c r="K86" s="451"/>
      <c r="L86" s="451">
        <f>IF(L85=0,0,M85-L85-TIME(1,0,0))</f>
        <v>0.35416666666666663</v>
      </c>
      <c r="M86" s="451"/>
      <c r="N86" s="451">
        <f>IF(N85=0,0,O85-N85-TIME(1,0,0))</f>
        <v>0</v>
      </c>
      <c r="O86" s="451"/>
      <c r="P86" s="451">
        <f>IF(P85=0,0,Q85-P85-TIME(1,0,0))</f>
        <v>0</v>
      </c>
      <c r="Q86" s="451"/>
      <c r="R86" s="262">
        <f>SUM(C86:Q86)</f>
        <v>1.458333333333333</v>
      </c>
    </row>
    <row r="87" spans="1:19" ht="19.5" customHeight="1">
      <c r="A87" s="230"/>
      <c r="B87" s="241" t="s">
        <v>443</v>
      </c>
      <c r="C87" s="243"/>
      <c r="D87" s="244"/>
      <c r="E87" s="243">
        <v>0.70833333333333337</v>
      </c>
      <c r="F87" s="427">
        <v>0.72916666666666663</v>
      </c>
      <c r="G87" s="428"/>
      <c r="H87" s="243">
        <v>0.70833333333333337</v>
      </c>
      <c r="I87" s="244">
        <v>0.72916666666666663</v>
      </c>
      <c r="J87" s="243">
        <v>0.6875</v>
      </c>
      <c r="K87" s="244">
        <v>0.72916666666666663</v>
      </c>
      <c r="L87" s="243">
        <v>0.6875</v>
      </c>
      <c r="M87" s="244">
        <v>0.72916666666666663</v>
      </c>
      <c r="N87" s="243"/>
      <c r="O87" s="244"/>
      <c r="P87" s="243"/>
      <c r="Q87" s="244"/>
      <c r="R87" s="243"/>
    </row>
    <row r="88" spans="1:19" ht="19.5" customHeight="1">
      <c r="A88" s="245"/>
      <c r="B88" s="263" t="s">
        <v>444</v>
      </c>
      <c r="C88" s="447">
        <f>D87-C87</f>
        <v>0</v>
      </c>
      <c r="D88" s="447"/>
      <c r="E88" s="447">
        <f>F87-E87</f>
        <v>2.0833333333333259E-2</v>
      </c>
      <c r="F88" s="447"/>
      <c r="G88" s="447"/>
      <c r="H88" s="447">
        <f>I87-H87</f>
        <v>2.0833333333333259E-2</v>
      </c>
      <c r="I88" s="447"/>
      <c r="J88" s="447">
        <f>K87-J87</f>
        <v>4.166666666666663E-2</v>
      </c>
      <c r="K88" s="447"/>
      <c r="L88" s="447">
        <f>M87-L87</f>
        <v>4.166666666666663E-2</v>
      </c>
      <c r="M88" s="447"/>
      <c r="N88" s="447">
        <f>O87-N87</f>
        <v>0</v>
      </c>
      <c r="O88" s="447"/>
      <c r="P88" s="447">
        <f>Q87-P87</f>
        <v>0</v>
      </c>
      <c r="Q88" s="447"/>
      <c r="R88" s="264">
        <f>SUM(C88:O88)</f>
        <v>0.12499999999999978</v>
      </c>
    </row>
    <row r="89" spans="1:19" ht="19.5" customHeight="1">
      <c r="A89" s="233"/>
      <c r="B89" s="234" t="s">
        <v>430</v>
      </c>
      <c r="C89" s="239">
        <v>23</v>
      </c>
      <c r="D89" s="239"/>
      <c r="E89" s="239">
        <v>24</v>
      </c>
      <c r="F89" s="239"/>
      <c r="G89" s="239"/>
      <c r="H89" s="254">
        <v>25</v>
      </c>
      <c r="I89" s="254"/>
      <c r="J89" s="254">
        <v>26</v>
      </c>
      <c r="K89" s="254"/>
      <c r="L89" s="254">
        <v>27</v>
      </c>
      <c r="M89" s="254"/>
      <c r="N89" s="248">
        <v>28</v>
      </c>
      <c r="O89" s="248"/>
      <c r="P89" s="248">
        <v>29</v>
      </c>
      <c r="Q89" s="248"/>
      <c r="R89" s="234"/>
    </row>
    <row r="90" spans="1:19" ht="19.5" customHeight="1">
      <c r="A90" s="230"/>
      <c r="B90" s="241" t="s">
        <v>432</v>
      </c>
      <c r="C90" s="439" t="s">
        <v>435</v>
      </c>
      <c r="D90" s="439"/>
      <c r="E90" s="439" t="s">
        <v>435</v>
      </c>
      <c r="F90" s="439"/>
      <c r="G90" s="439"/>
      <c r="H90" s="439" t="s">
        <v>435</v>
      </c>
      <c r="I90" s="439"/>
      <c r="J90" s="439" t="s">
        <v>435</v>
      </c>
      <c r="K90" s="439"/>
      <c r="L90" s="439" t="s">
        <v>435</v>
      </c>
      <c r="M90" s="439"/>
      <c r="N90" s="439"/>
      <c r="O90" s="439"/>
      <c r="P90" s="439"/>
      <c r="Q90" s="439"/>
      <c r="R90" s="242"/>
    </row>
    <row r="91" spans="1:19" ht="19.5" customHeight="1">
      <c r="A91" s="230"/>
      <c r="B91" s="241" t="s">
        <v>433</v>
      </c>
      <c r="C91" s="243">
        <v>0.29166666666666669</v>
      </c>
      <c r="D91" s="244">
        <v>0.70833333333333337</v>
      </c>
      <c r="E91" s="243">
        <v>0.29166666666666669</v>
      </c>
      <c r="F91" s="440">
        <v>0.70833333333333337</v>
      </c>
      <c r="G91" s="441"/>
      <c r="H91" s="243">
        <v>0.29166666666666669</v>
      </c>
      <c r="I91" s="244">
        <v>0.70833333333333337</v>
      </c>
      <c r="J91" s="243">
        <v>0.29166666666666669</v>
      </c>
      <c r="K91" s="244">
        <v>0.70833333333333337</v>
      </c>
      <c r="L91" s="243">
        <v>0.29166666666666669</v>
      </c>
      <c r="M91" s="244">
        <v>0.70833333333333337</v>
      </c>
      <c r="N91" s="243"/>
      <c r="O91" s="244"/>
      <c r="P91" s="243"/>
      <c r="Q91" s="244"/>
      <c r="R91" s="243"/>
    </row>
    <row r="92" spans="1:19" ht="19.5" customHeight="1">
      <c r="A92" s="245"/>
      <c r="B92" s="261" t="s">
        <v>442</v>
      </c>
      <c r="C92" s="451">
        <f>IF(C91=0,0,D91-C91-TIME(1,0,0))</f>
        <v>0.375</v>
      </c>
      <c r="D92" s="451"/>
      <c r="E92" s="451">
        <f>IF(E91=0,0,F91-E91-TIME(1,0,0))</f>
        <v>0.375</v>
      </c>
      <c r="F92" s="451"/>
      <c r="G92" s="451"/>
      <c r="H92" s="451">
        <f>IF(H91=0,0,I91-H91-TIME(1,0,0))</f>
        <v>0.375</v>
      </c>
      <c r="I92" s="451"/>
      <c r="J92" s="451">
        <f>IF(J91=0,0,K91-J91-TIME(1,0,0))</f>
        <v>0.375</v>
      </c>
      <c r="K92" s="451"/>
      <c r="L92" s="451">
        <f>IF(L91=0,0,M91-L91-TIME(1,0,0))</f>
        <v>0.375</v>
      </c>
      <c r="M92" s="451"/>
      <c r="N92" s="451">
        <f>IF(N91=0,0,O91-N91-TIME(1,0,0))</f>
        <v>0</v>
      </c>
      <c r="O92" s="451"/>
      <c r="P92" s="451">
        <f>IF(P91=0,0,Q91-P91-TIME(1,0,0))</f>
        <v>0</v>
      </c>
      <c r="Q92" s="451"/>
      <c r="R92" s="262">
        <f>SUM(C92:Q92)</f>
        <v>1.875</v>
      </c>
    </row>
    <row r="93" spans="1:19" ht="19.5" customHeight="1">
      <c r="A93" s="230"/>
      <c r="B93" s="241" t="s">
        <v>443</v>
      </c>
      <c r="C93" s="243">
        <v>0.70833333333333337</v>
      </c>
      <c r="D93" s="244">
        <v>0.72916666666666663</v>
      </c>
      <c r="E93" s="243">
        <v>0.70833333333333337</v>
      </c>
      <c r="F93" s="427">
        <v>0.72916666666666663</v>
      </c>
      <c r="G93" s="428"/>
      <c r="H93" s="243">
        <v>0.70833333333333337</v>
      </c>
      <c r="I93" s="244">
        <v>0.72916666666666663</v>
      </c>
      <c r="J93" s="243">
        <v>0.70833333333333337</v>
      </c>
      <c r="K93" s="244">
        <v>0.72916666666666663</v>
      </c>
      <c r="L93" s="243">
        <v>0.70833333333333337</v>
      </c>
      <c r="M93" s="244">
        <v>0.72916666666666663</v>
      </c>
      <c r="N93" s="243"/>
      <c r="O93" s="244"/>
      <c r="P93" s="243"/>
      <c r="Q93" s="244"/>
      <c r="R93" s="243"/>
    </row>
    <row r="94" spans="1:19" ht="19.5" customHeight="1">
      <c r="A94" s="245"/>
      <c r="B94" s="263" t="s">
        <v>444</v>
      </c>
      <c r="C94" s="447">
        <f>D93-C93</f>
        <v>2.0833333333333259E-2</v>
      </c>
      <c r="D94" s="447"/>
      <c r="E94" s="447">
        <f>F93-E93</f>
        <v>2.0833333333333259E-2</v>
      </c>
      <c r="F94" s="447"/>
      <c r="G94" s="447"/>
      <c r="H94" s="447">
        <f>I93-H93</f>
        <v>2.0833333333333259E-2</v>
      </c>
      <c r="I94" s="447"/>
      <c r="J94" s="447">
        <f>K93-J93</f>
        <v>2.0833333333333259E-2</v>
      </c>
      <c r="K94" s="447"/>
      <c r="L94" s="447">
        <f>M93-L93</f>
        <v>2.0833333333333259E-2</v>
      </c>
      <c r="M94" s="447"/>
      <c r="N94" s="447">
        <f>O93-N93</f>
        <v>0</v>
      </c>
      <c r="O94" s="447"/>
      <c r="P94" s="447">
        <f>Q93-P93</f>
        <v>0</v>
      </c>
      <c r="Q94" s="447"/>
      <c r="R94" s="264">
        <f>SUM(C94:O94)</f>
        <v>0.1041666666666663</v>
      </c>
    </row>
    <row r="95" spans="1:19" ht="19.5" customHeight="1">
      <c r="A95" s="233"/>
      <c r="B95" s="234" t="s">
        <v>430</v>
      </c>
      <c r="C95" s="237">
        <v>30</v>
      </c>
      <c r="D95" s="238"/>
      <c r="E95" s="255">
        <v>31</v>
      </c>
      <c r="F95" s="434"/>
      <c r="G95" s="435"/>
      <c r="H95" s="256"/>
      <c r="I95" s="257"/>
      <c r="J95" s="256"/>
      <c r="K95" s="257"/>
      <c r="L95" s="256"/>
      <c r="M95" s="257"/>
      <c r="N95" s="256"/>
      <c r="O95" s="257"/>
      <c r="P95" s="237"/>
      <c r="Q95" s="238"/>
      <c r="R95" s="234"/>
    </row>
    <row r="96" spans="1:19" ht="19.5" customHeight="1">
      <c r="A96" s="230"/>
      <c r="B96" s="241" t="s">
        <v>432</v>
      </c>
      <c r="C96" s="439" t="s">
        <v>435</v>
      </c>
      <c r="D96" s="439"/>
      <c r="E96" s="439" t="s">
        <v>435</v>
      </c>
      <c r="F96" s="439"/>
      <c r="G96" s="439"/>
      <c r="H96" s="439"/>
      <c r="I96" s="439"/>
      <c r="J96" s="439"/>
      <c r="K96" s="439"/>
      <c r="L96" s="439"/>
      <c r="M96" s="439"/>
      <c r="N96" s="439"/>
      <c r="O96" s="439"/>
      <c r="P96" s="439"/>
      <c r="Q96" s="439"/>
      <c r="R96" s="242"/>
      <c r="S96" s="249"/>
    </row>
    <row r="97" spans="1:21" ht="19.5" customHeight="1">
      <c r="A97" s="230"/>
      <c r="B97" s="241" t="s">
        <v>433</v>
      </c>
      <c r="C97" s="243">
        <v>0.29166666666666669</v>
      </c>
      <c r="D97" s="244">
        <v>0.70833333333333337</v>
      </c>
      <c r="E97" s="243">
        <v>0.29166666666666669</v>
      </c>
      <c r="F97" s="440">
        <v>0.70833333333333337</v>
      </c>
      <c r="G97" s="441"/>
      <c r="H97" s="243"/>
      <c r="I97" s="244"/>
      <c r="J97" s="243"/>
      <c r="K97" s="244"/>
      <c r="L97" s="243"/>
      <c r="M97" s="244"/>
      <c r="N97" s="243"/>
      <c r="O97" s="244"/>
      <c r="P97" s="243"/>
      <c r="Q97" s="244"/>
      <c r="R97" s="243"/>
      <c r="U97" s="249"/>
    </row>
    <row r="98" spans="1:21" ht="19.5" customHeight="1">
      <c r="A98" s="245"/>
      <c r="B98" s="261" t="s">
        <v>442</v>
      </c>
      <c r="C98" s="451">
        <f>IF(C97=0,0,D97-C97-TIME(1,0,0))</f>
        <v>0.375</v>
      </c>
      <c r="D98" s="451"/>
      <c r="E98" s="451">
        <f>IF(E97=0,0,F97-E97-TIME(1,0,0))</f>
        <v>0.375</v>
      </c>
      <c r="F98" s="451"/>
      <c r="G98" s="451"/>
      <c r="H98" s="451">
        <f>IF(H97=0,0,I97-H97-TIME(1,0,0))</f>
        <v>0</v>
      </c>
      <c r="I98" s="451"/>
      <c r="J98" s="451">
        <f>IF(J97=0,0,K97-J97-TIME(1,0,0))</f>
        <v>0</v>
      </c>
      <c r="K98" s="451"/>
      <c r="L98" s="451">
        <f>IF(L97=0,0,M97-L97-TIME(1,0,0))</f>
        <v>0</v>
      </c>
      <c r="M98" s="451"/>
      <c r="N98" s="451">
        <f>IF(N97=0,0,O97-N97-TIME(1,0,0))</f>
        <v>0</v>
      </c>
      <c r="O98" s="451"/>
      <c r="P98" s="451">
        <f>IF(P97=0,0,Q97-P97-TIME(1,0,0))</f>
        <v>0</v>
      </c>
      <c r="Q98" s="451"/>
      <c r="R98" s="262">
        <f>SUM(C98:Q98)</f>
        <v>0.75</v>
      </c>
      <c r="S98" s="249"/>
      <c r="U98" s="249"/>
    </row>
    <row r="99" spans="1:21" ht="19.5" customHeight="1">
      <c r="A99" s="230"/>
      <c r="B99" s="241" t="s">
        <v>443</v>
      </c>
      <c r="C99" s="243">
        <v>0.70833333333333337</v>
      </c>
      <c r="D99" s="244">
        <v>0.72916666666666663</v>
      </c>
      <c r="E99" s="243">
        <v>0.70833333333333337</v>
      </c>
      <c r="F99" s="427">
        <v>0.72916666666666663</v>
      </c>
      <c r="G99" s="428"/>
      <c r="H99" s="243"/>
      <c r="I99" s="244"/>
      <c r="J99" s="243"/>
      <c r="K99" s="244"/>
      <c r="L99" s="243"/>
      <c r="M99" s="244"/>
      <c r="N99" s="243"/>
      <c r="O99" s="244"/>
      <c r="P99" s="243"/>
      <c r="Q99" s="244"/>
      <c r="R99" s="243"/>
    </row>
    <row r="100" spans="1:21" ht="19.5" customHeight="1">
      <c r="A100" s="245"/>
      <c r="B100" s="263" t="s">
        <v>444</v>
      </c>
      <c r="C100" s="447">
        <f>D99-C99</f>
        <v>2.0833333333333259E-2</v>
      </c>
      <c r="D100" s="447"/>
      <c r="E100" s="447">
        <f>F99-E99</f>
        <v>2.0833333333333259E-2</v>
      </c>
      <c r="F100" s="447"/>
      <c r="G100" s="447"/>
      <c r="H100" s="447">
        <f>I99-H99</f>
        <v>0</v>
      </c>
      <c r="I100" s="447"/>
      <c r="J100" s="447">
        <f>K99-J99</f>
        <v>0</v>
      </c>
      <c r="K100" s="447"/>
      <c r="L100" s="447">
        <f>M99-L99</f>
        <v>0</v>
      </c>
      <c r="M100" s="447"/>
      <c r="N100" s="447">
        <f>O99-N99</f>
        <v>0</v>
      </c>
      <c r="O100" s="447"/>
      <c r="P100" s="447">
        <f>Q99-P99</f>
        <v>0</v>
      </c>
      <c r="Q100" s="447"/>
      <c r="R100" s="264">
        <f>SUM(C100:O100)</f>
        <v>4.1666666666666519E-2</v>
      </c>
      <c r="S100" s="249"/>
    </row>
    <row r="101" spans="1:21" ht="12.75" customHeight="1">
      <c r="A101" s="230"/>
      <c r="B101" s="230"/>
      <c r="C101" s="266"/>
      <c r="D101" s="266"/>
      <c r="E101" s="266"/>
      <c r="F101" s="266"/>
      <c r="G101" s="266"/>
      <c r="H101" s="258"/>
      <c r="I101" s="258"/>
      <c r="J101" s="266"/>
      <c r="K101" s="266"/>
      <c r="L101" s="266"/>
      <c r="M101" s="266"/>
      <c r="N101" s="266"/>
      <c r="O101" s="266"/>
      <c r="P101" s="266"/>
      <c r="Q101" s="266"/>
      <c r="R101" s="267"/>
      <c r="S101" s="249"/>
    </row>
    <row r="114" spans="1:75" s="47" customFormat="1">
      <c r="A114" s="161"/>
      <c r="B114" s="65" t="s">
        <v>447</v>
      </c>
      <c r="BF114" s="156"/>
      <c r="BG114" s="64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</row>
    <row r="115" spans="1:75" s="47" customFormat="1">
      <c r="A115" s="8"/>
      <c r="B115" s="8" t="s">
        <v>458</v>
      </c>
      <c r="C115" s="8"/>
      <c r="D115" s="8"/>
      <c r="BF115" s="156"/>
      <c r="BG115" s="64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</row>
    <row r="116" spans="1:75" s="47" customFormat="1">
      <c r="A116" s="8"/>
      <c r="B116" s="65"/>
      <c r="C116" s="8"/>
      <c r="D116" s="8"/>
      <c r="BF116" s="156"/>
      <c r="BG116" s="64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</row>
    <row r="117" spans="1:75" s="47" customFormat="1">
      <c r="A117" s="8"/>
      <c r="B117" s="8" t="s">
        <v>333</v>
      </c>
      <c r="C117" s="8"/>
      <c r="D117" s="8"/>
      <c r="BF117" s="156"/>
      <c r="BG117" s="64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</row>
    <row r="118" spans="1:75" s="47" customFormat="1">
      <c r="A118" s="8"/>
      <c r="B118" s="8" t="s">
        <v>334</v>
      </c>
      <c r="C118" s="8"/>
      <c r="D118" s="8"/>
      <c r="BF118" s="156"/>
      <c r="BG118" s="64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</row>
    <row r="119" spans="1:75" s="47" customFormat="1">
      <c r="A119" s="8"/>
      <c r="B119" s="8"/>
      <c r="C119" s="8"/>
      <c r="D119" s="8"/>
      <c r="BF119" s="156"/>
      <c r="BG119" s="64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</row>
  </sheetData>
  <mergeCells count="249">
    <mergeCell ref="N100:O100"/>
    <mergeCell ref="P100:Q100"/>
    <mergeCell ref="F99:G99"/>
    <mergeCell ref="C100:D100"/>
    <mergeCell ref="E100:G100"/>
    <mergeCell ref="H100:I100"/>
    <mergeCell ref="J100:K100"/>
    <mergeCell ref="L100:M100"/>
    <mergeCell ref="N96:O96"/>
    <mergeCell ref="P96:Q96"/>
    <mergeCell ref="F97:G97"/>
    <mergeCell ref="C98:D98"/>
    <mergeCell ref="E98:G98"/>
    <mergeCell ref="H98:I98"/>
    <mergeCell ref="J98:K98"/>
    <mergeCell ref="L98:M98"/>
    <mergeCell ref="N98:O98"/>
    <mergeCell ref="P98:Q98"/>
    <mergeCell ref="F95:G95"/>
    <mergeCell ref="C96:D96"/>
    <mergeCell ref="E96:G96"/>
    <mergeCell ref="H96:I96"/>
    <mergeCell ref="J96:K96"/>
    <mergeCell ref="L96:M96"/>
    <mergeCell ref="N92:O92"/>
    <mergeCell ref="P92:Q92"/>
    <mergeCell ref="F93:G93"/>
    <mergeCell ref="C94:D94"/>
    <mergeCell ref="E94:G94"/>
    <mergeCell ref="H94:I94"/>
    <mergeCell ref="J94:K94"/>
    <mergeCell ref="L94:M94"/>
    <mergeCell ref="N94:O94"/>
    <mergeCell ref="P94:Q94"/>
    <mergeCell ref="F91:G91"/>
    <mergeCell ref="C92:D92"/>
    <mergeCell ref="E92:G92"/>
    <mergeCell ref="H92:I92"/>
    <mergeCell ref="J92:K92"/>
    <mergeCell ref="L92:M92"/>
    <mergeCell ref="N88:O88"/>
    <mergeCell ref="P88:Q88"/>
    <mergeCell ref="C90:D90"/>
    <mergeCell ref="E90:G90"/>
    <mergeCell ref="H90:I90"/>
    <mergeCell ref="J90:K90"/>
    <mergeCell ref="L90:M90"/>
    <mergeCell ref="N90:O90"/>
    <mergeCell ref="P90:Q90"/>
    <mergeCell ref="C88:D88"/>
    <mergeCell ref="E88:G88"/>
    <mergeCell ref="H88:I88"/>
    <mergeCell ref="J88:K88"/>
    <mergeCell ref="L88:M88"/>
    <mergeCell ref="F81:G81"/>
    <mergeCell ref="C82:D82"/>
    <mergeCell ref="E82:G82"/>
    <mergeCell ref="H82:I82"/>
    <mergeCell ref="J82:K82"/>
    <mergeCell ref="L82:M82"/>
    <mergeCell ref="N82:O82"/>
    <mergeCell ref="P82:Q82"/>
    <mergeCell ref="F87:G87"/>
    <mergeCell ref="P84:Q84"/>
    <mergeCell ref="F85:G85"/>
    <mergeCell ref="C86:D86"/>
    <mergeCell ref="E86:G86"/>
    <mergeCell ref="H86:I86"/>
    <mergeCell ref="J86:K86"/>
    <mergeCell ref="L86:M86"/>
    <mergeCell ref="N86:O86"/>
    <mergeCell ref="P86:Q86"/>
    <mergeCell ref="C84:D84"/>
    <mergeCell ref="E84:G84"/>
    <mergeCell ref="H84:I84"/>
    <mergeCell ref="J84:K84"/>
    <mergeCell ref="L84:M84"/>
    <mergeCell ref="N84:O84"/>
    <mergeCell ref="F79:G79"/>
    <mergeCell ref="C80:D80"/>
    <mergeCell ref="E80:G80"/>
    <mergeCell ref="H80:I80"/>
    <mergeCell ref="J80:K80"/>
    <mergeCell ref="L80:M80"/>
    <mergeCell ref="N76:O76"/>
    <mergeCell ref="P76:Q76"/>
    <mergeCell ref="C78:D78"/>
    <mergeCell ref="E78:G78"/>
    <mergeCell ref="H78:I78"/>
    <mergeCell ref="J78:K78"/>
    <mergeCell ref="L78:M78"/>
    <mergeCell ref="N78:O78"/>
    <mergeCell ref="P78:Q78"/>
    <mergeCell ref="N80:O80"/>
    <mergeCell ref="P80:Q80"/>
    <mergeCell ref="C76:D76"/>
    <mergeCell ref="E76:G76"/>
    <mergeCell ref="H76:I76"/>
    <mergeCell ref="J76:K76"/>
    <mergeCell ref="L76:M76"/>
    <mergeCell ref="F69:G69"/>
    <mergeCell ref="C70:D70"/>
    <mergeCell ref="E70:G70"/>
    <mergeCell ref="H70:I70"/>
    <mergeCell ref="J70:K70"/>
    <mergeCell ref="L70:M70"/>
    <mergeCell ref="N70:O70"/>
    <mergeCell ref="P70:Q70"/>
    <mergeCell ref="F75:G75"/>
    <mergeCell ref="P72:Q72"/>
    <mergeCell ref="F73:G73"/>
    <mergeCell ref="C74:D74"/>
    <mergeCell ref="E74:G74"/>
    <mergeCell ref="H74:I74"/>
    <mergeCell ref="J74:K74"/>
    <mergeCell ref="L74:M74"/>
    <mergeCell ref="N74:O74"/>
    <mergeCell ref="P74:Q74"/>
    <mergeCell ref="C72:D72"/>
    <mergeCell ref="E72:G72"/>
    <mergeCell ref="H72:I72"/>
    <mergeCell ref="J72:K72"/>
    <mergeCell ref="L72:M72"/>
    <mergeCell ref="N72:O72"/>
    <mergeCell ref="F67:G67"/>
    <mergeCell ref="C68:D68"/>
    <mergeCell ref="E68:G68"/>
    <mergeCell ref="H68:I68"/>
    <mergeCell ref="J68:K68"/>
    <mergeCell ref="L68:M68"/>
    <mergeCell ref="N64:O64"/>
    <mergeCell ref="P64:Q64"/>
    <mergeCell ref="F65:G65"/>
    <mergeCell ref="C66:D66"/>
    <mergeCell ref="E66:G66"/>
    <mergeCell ref="H66:I66"/>
    <mergeCell ref="J66:K66"/>
    <mergeCell ref="L66:M66"/>
    <mergeCell ref="N66:O66"/>
    <mergeCell ref="P66:Q66"/>
    <mergeCell ref="N68:O68"/>
    <mergeCell ref="P68:Q68"/>
    <mergeCell ref="C61:G61"/>
    <mergeCell ref="C64:D64"/>
    <mergeCell ref="E64:G64"/>
    <mergeCell ref="H64:I64"/>
    <mergeCell ref="J64:K64"/>
    <mergeCell ref="L64:M64"/>
    <mergeCell ref="N58:O58"/>
    <mergeCell ref="P58:Q58"/>
    <mergeCell ref="F59:G59"/>
    <mergeCell ref="C60:D60"/>
    <mergeCell ref="E60:G60"/>
    <mergeCell ref="H60:I60"/>
    <mergeCell ref="J60:K60"/>
    <mergeCell ref="L60:M60"/>
    <mergeCell ref="N60:O60"/>
    <mergeCell ref="P60:Q60"/>
    <mergeCell ref="F57:G57"/>
    <mergeCell ref="C58:D58"/>
    <mergeCell ref="E58:G58"/>
    <mergeCell ref="H58:I58"/>
    <mergeCell ref="J58:K58"/>
    <mergeCell ref="L58:M58"/>
    <mergeCell ref="P54:Q54"/>
    <mergeCell ref="F55:G55"/>
    <mergeCell ref="C56:D56"/>
    <mergeCell ref="E56:G56"/>
    <mergeCell ref="H56:I56"/>
    <mergeCell ref="J56:K56"/>
    <mergeCell ref="L56:M56"/>
    <mergeCell ref="N56:O56"/>
    <mergeCell ref="P56:Q56"/>
    <mergeCell ref="C54:D54"/>
    <mergeCell ref="E54:G54"/>
    <mergeCell ref="H54:I54"/>
    <mergeCell ref="J54:K54"/>
    <mergeCell ref="L54:M54"/>
    <mergeCell ref="N54:O54"/>
    <mergeCell ref="P50:Q50"/>
    <mergeCell ref="F51:G51"/>
    <mergeCell ref="C52:D52"/>
    <mergeCell ref="E52:G52"/>
    <mergeCell ref="H52:I52"/>
    <mergeCell ref="J52:K52"/>
    <mergeCell ref="L52:M52"/>
    <mergeCell ref="N52:O52"/>
    <mergeCell ref="P52:Q52"/>
    <mergeCell ref="C50:D50"/>
    <mergeCell ref="E50:G50"/>
    <mergeCell ref="H50:I50"/>
    <mergeCell ref="J50:K50"/>
    <mergeCell ref="L50:M50"/>
    <mergeCell ref="N50:O50"/>
    <mergeCell ref="P46:Q46"/>
    <mergeCell ref="F47:G47"/>
    <mergeCell ref="C48:D48"/>
    <mergeCell ref="E48:G48"/>
    <mergeCell ref="H48:I48"/>
    <mergeCell ref="J48:K48"/>
    <mergeCell ref="L48:M48"/>
    <mergeCell ref="N48:O48"/>
    <mergeCell ref="P48:Q48"/>
    <mergeCell ref="C46:D46"/>
    <mergeCell ref="E46:G46"/>
    <mergeCell ref="H46:I46"/>
    <mergeCell ref="J46:K46"/>
    <mergeCell ref="L46:M46"/>
    <mergeCell ref="N46:O46"/>
    <mergeCell ref="C44:D44"/>
    <mergeCell ref="E44:G44"/>
    <mergeCell ref="H44:I44"/>
    <mergeCell ref="J44:K44"/>
    <mergeCell ref="L44:M44"/>
    <mergeCell ref="N44:O44"/>
    <mergeCell ref="P44:Q44"/>
    <mergeCell ref="C42:D42"/>
    <mergeCell ref="E42:G42"/>
    <mergeCell ref="H42:I42"/>
    <mergeCell ref="J42:K42"/>
    <mergeCell ref="L42:M42"/>
    <mergeCell ref="N42:O42"/>
    <mergeCell ref="C40:D40"/>
    <mergeCell ref="E40:G40"/>
    <mergeCell ref="H40:I40"/>
    <mergeCell ref="J40:K40"/>
    <mergeCell ref="L40:M40"/>
    <mergeCell ref="N40:O40"/>
    <mergeCell ref="P40:Q40"/>
    <mergeCell ref="P42:Q42"/>
    <mergeCell ref="F43:G43"/>
    <mergeCell ref="F37:G37"/>
    <mergeCell ref="C38:D38"/>
    <mergeCell ref="E38:G38"/>
    <mergeCell ref="H38:I38"/>
    <mergeCell ref="J38:K38"/>
    <mergeCell ref="L38:M38"/>
    <mergeCell ref="N38:O38"/>
    <mergeCell ref="P38:Q38"/>
    <mergeCell ref="F39:G39"/>
    <mergeCell ref="F29:G29"/>
    <mergeCell ref="F30:G30"/>
    <mergeCell ref="C36:D36"/>
    <mergeCell ref="E36:G36"/>
    <mergeCell ref="H36:I36"/>
    <mergeCell ref="J36:K36"/>
    <mergeCell ref="L36:M36"/>
    <mergeCell ref="N36:O36"/>
    <mergeCell ref="P36:Q36"/>
  </mergeCells>
  <phoneticPr fontId="8" type="noConversion"/>
  <conditionalFormatting sqref="C56:D56">
    <cfRule type="cellIs" dxfId="235" priority="52" operator="equal">
      <formula>#REF!</formula>
    </cfRule>
  </conditionalFormatting>
  <conditionalFormatting sqref="C92:D92">
    <cfRule type="cellIs" dxfId="234" priority="36" operator="equal">
      <formula>#REF!</formula>
    </cfRule>
  </conditionalFormatting>
  <conditionalFormatting sqref="C40:R40 C44:R44 C48:R48 C52:R52 P56:R56">
    <cfRule type="cellIs" dxfId="233" priority="54" operator="equal">
      <formula>#REF!</formula>
    </cfRule>
  </conditionalFormatting>
  <conditionalFormatting sqref="C60:R60">
    <cfRule type="cellIs" dxfId="232" priority="40" operator="equal">
      <formula>#REF!</formula>
    </cfRule>
  </conditionalFormatting>
  <conditionalFormatting sqref="C68:R68 C74:R74 C80:R80 C86:R86">
    <cfRule type="cellIs" dxfId="231" priority="38" operator="equal">
      <formula>#REF!</formula>
    </cfRule>
  </conditionalFormatting>
  <conditionalFormatting sqref="C70:R70">
    <cfRule type="cellIs" dxfId="230" priority="23" operator="equal">
      <formula>#REF!</formula>
    </cfRule>
  </conditionalFormatting>
  <conditionalFormatting sqref="C76:R76">
    <cfRule type="cellIs" dxfId="229" priority="22" operator="equal">
      <formula>#REF!</formula>
    </cfRule>
  </conditionalFormatting>
  <conditionalFormatting sqref="C82:R82">
    <cfRule type="cellIs" dxfId="228" priority="10" operator="equal">
      <formula>#REF!</formula>
    </cfRule>
  </conditionalFormatting>
  <conditionalFormatting sqref="C88:R88">
    <cfRule type="cellIs" dxfId="227" priority="4" operator="equal">
      <formula>#REF!</formula>
    </cfRule>
  </conditionalFormatting>
  <conditionalFormatting sqref="C94:R94">
    <cfRule type="cellIs" dxfId="226" priority="3" operator="equal">
      <formula>#REF!</formula>
    </cfRule>
  </conditionalFormatting>
  <conditionalFormatting sqref="C98:R98">
    <cfRule type="cellIs" dxfId="225" priority="24" operator="equal">
      <formula>#REF!</formula>
    </cfRule>
  </conditionalFormatting>
  <conditionalFormatting sqref="C100:R100">
    <cfRule type="cellIs" dxfId="224" priority="1" operator="equal">
      <formula>#REF!</formula>
    </cfRule>
  </conditionalFormatting>
  <conditionalFormatting sqref="E56:O56">
    <cfRule type="cellIs" dxfId="223" priority="48" operator="equal">
      <formula>#REF!</formula>
    </cfRule>
  </conditionalFormatting>
  <conditionalFormatting sqref="E92:R92">
    <cfRule type="cellIs" dxfId="222" priority="32" operator="equal">
      <formula>#REF!</formula>
    </cfRule>
  </conditionalFormatting>
  <conditionalFormatting sqref="P44:Q44">
    <cfRule type="cellIs" dxfId="221" priority="55" operator="lessThan">
      <formula>"0시간 00분"</formula>
    </cfRule>
  </conditionalFormatting>
  <conditionalFormatting sqref="P74:Q74">
    <cfRule type="cellIs" dxfId="220" priority="39" operator="lessThan">
      <formula>"0시간 00분"</formula>
    </cfRule>
  </conditionalFormatting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98"/>
  <sheetViews>
    <sheetView topLeftCell="C1" zoomScaleNormal="100" workbookViewId="0">
      <selection activeCell="J25" sqref="J25"/>
    </sheetView>
  </sheetViews>
  <sheetFormatPr defaultColWidth="8.88671875" defaultRowHeight="13.5"/>
  <cols>
    <col min="1" max="1" width="2.109375" style="8" customWidth="1"/>
    <col min="2" max="2" width="29" style="8" customWidth="1"/>
    <col min="3" max="3" width="17.6640625" style="8" customWidth="1"/>
    <col min="4" max="4" width="17.6640625" style="64" customWidth="1"/>
    <col min="5" max="6" width="12.44140625" style="64" customWidth="1"/>
    <col min="7" max="7" width="12.21875" style="8" customWidth="1"/>
    <col min="8" max="13" width="8.5546875" style="8" customWidth="1"/>
    <col min="14" max="14" width="42.77734375" style="8" customWidth="1"/>
    <col min="15" max="16384" width="8.88671875" style="8"/>
  </cols>
  <sheetData>
    <row r="2" spans="2:14" ht="14.25" thickBot="1">
      <c r="B2" s="65" t="s">
        <v>233</v>
      </c>
    </row>
    <row r="3" spans="2:14" ht="14.25" thickTop="1">
      <c r="B3" s="460" t="s">
        <v>3</v>
      </c>
      <c r="C3" s="460" t="s">
        <v>1</v>
      </c>
      <c r="D3" s="460" t="s">
        <v>28</v>
      </c>
      <c r="E3" s="462" t="s">
        <v>67</v>
      </c>
      <c r="F3" s="463"/>
      <c r="G3" s="288" t="s">
        <v>29</v>
      </c>
      <c r="H3" s="288" t="s">
        <v>30</v>
      </c>
      <c r="I3" s="288" t="s">
        <v>0</v>
      </c>
      <c r="J3" s="288" t="s">
        <v>30</v>
      </c>
      <c r="K3" s="288" t="s">
        <v>0</v>
      </c>
      <c r="L3" s="288" t="s">
        <v>30</v>
      </c>
      <c r="M3" s="288" t="s">
        <v>0</v>
      </c>
      <c r="N3" s="460" t="s">
        <v>33</v>
      </c>
    </row>
    <row r="4" spans="2:14">
      <c r="B4" s="461"/>
      <c r="C4" s="461"/>
      <c r="D4" s="461"/>
      <c r="E4" s="348" t="s">
        <v>68</v>
      </c>
      <c r="F4" s="348" t="s">
        <v>965</v>
      </c>
      <c r="G4" s="289" t="s">
        <v>235</v>
      </c>
      <c r="H4" s="289" t="s">
        <v>459</v>
      </c>
      <c r="I4" s="289" t="s">
        <v>459</v>
      </c>
      <c r="J4" s="289" t="s">
        <v>460</v>
      </c>
      <c r="K4" s="289" t="s">
        <v>460</v>
      </c>
      <c r="L4" s="289" t="s">
        <v>45</v>
      </c>
      <c r="M4" s="289" t="s">
        <v>45</v>
      </c>
      <c r="N4" s="461"/>
    </row>
    <row r="5" spans="2:14">
      <c r="B5" s="34" t="s">
        <v>40</v>
      </c>
      <c r="C5" s="34" t="s">
        <v>461</v>
      </c>
      <c r="D5" s="290" t="s">
        <v>42</v>
      </c>
      <c r="E5" s="290"/>
      <c r="F5" s="290"/>
      <c r="G5" s="34" t="s">
        <v>46</v>
      </c>
      <c r="H5" s="34"/>
      <c r="I5" s="34"/>
      <c r="J5" s="34"/>
      <c r="K5" s="34"/>
      <c r="L5" s="34"/>
      <c r="M5" s="34"/>
      <c r="N5" s="291" t="s">
        <v>462</v>
      </c>
    </row>
    <row r="6" spans="2:14">
      <c r="B6" s="34"/>
      <c r="C6" s="34" t="s">
        <v>45</v>
      </c>
      <c r="D6" s="290" t="s">
        <v>42</v>
      </c>
      <c r="E6" s="290"/>
      <c r="F6" s="290"/>
      <c r="G6" s="34" t="s">
        <v>43</v>
      </c>
      <c r="H6" s="34"/>
      <c r="I6" s="34"/>
      <c r="J6" s="34"/>
      <c r="K6" s="34"/>
      <c r="L6" s="34"/>
      <c r="M6" s="34"/>
      <c r="N6" s="291" t="s">
        <v>463</v>
      </c>
    </row>
    <row r="7" spans="2:14" ht="27">
      <c r="B7" s="34"/>
      <c r="C7" s="34" t="s">
        <v>464</v>
      </c>
      <c r="D7" s="290" t="s">
        <v>42</v>
      </c>
      <c r="E7" s="290"/>
      <c r="F7" s="290"/>
      <c r="G7" s="34" t="s">
        <v>43</v>
      </c>
      <c r="H7" s="34"/>
      <c r="I7" s="34"/>
      <c r="J7" s="34"/>
      <c r="K7" s="34"/>
      <c r="L7" s="34"/>
      <c r="M7" s="34"/>
      <c r="N7" s="32" t="s">
        <v>465</v>
      </c>
    </row>
    <row r="8" spans="2:14" ht="40.5">
      <c r="B8" s="34"/>
      <c r="C8" s="34" t="s">
        <v>466</v>
      </c>
      <c r="D8" s="290" t="s">
        <v>42</v>
      </c>
      <c r="E8" s="290"/>
      <c r="F8" s="290"/>
      <c r="G8" s="34" t="s">
        <v>43</v>
      </c>
      <c r="H8" s="34"/>
      <c r="I8" s="34"/>
      <c r="J8" s="34"/>
      <c r="K8" s="34"/>
      <c r="L8" s="34"/>
      <c r="M8" s="34"/>
      <c r="N8" s="292" t="s">
        <v>467</v>
      </c>
    </row>
    <row r="9" spans="2:14">
      <c r="B9" s="34"/>
      <c r="C9" s="34" t="s">
        <v>970</v>
      </c>
      <c r="D9" s="290" t="s">
        <v>42</v>
      </c>
      <c r="E9" s="290"/>
      <c r="F9" s="290"/>
      <c r="G9" s="34" t="s">
        <v>43</v>
      </c>
      <c r="H9" s="34"/>
      <c r="I9" s="34"/>
      <c r="J9" s="34"/>
      <c r="K9" s="34"/>
      <c r="L9" s="34"/>
      <c r="M9" s="34"/>
      <c r="N9" s="291" t="s">
        <v>971</v>
      </c>
    </row>
    <row r="10" spans="2:14">
      <c r="B10" s="34"/>
      <c r="C10" s="34" t="s">
        <v>972</v>
      </c>
      <c r="D10" s="290" t="s">
        <v>42</v>
      </c>
      <c r="E10" s="290"/>
      <c r="F10" s="290"/>
      <c r="G10" s="34" t="s">
        <v>43</v>
      </c>
      <c r="H10" s="34"/>
      <c r="I10" s="34"/>
      <c r="J10" s="34"/>
      <c r="K10" s="34"/>
      <c r="L10" s="34"/>
      <c r="M10" s="34"/>
      <c r="N10" s="291" t="s">
        <v>973</v>
      </c>
    </row>
    <row r="11" spans="2:14">
      <c r="B11" s="35"/>
      <c r="C11" s="35" t="s">
        <v>236</v>
      </c>
      <c r="D11" s="293" t="s">
        <v>42</v>
      </c>
      <c r="E11" s="293"/>
      <c r="F11" s="293"/>
      <c r="G11" s="35" t="s">
        <v>43</v>
      </c>
      <c r="H11" s="35"/>
      <c r="I11" s="35"/>
      <c r="J11" s="35"/>
      <c r="K11" s="35"/>
      <c r="L11" s="35"/>
      <c r="M11" s="35"/>
      <c r="N11" s="294" t="s">
        <v>468</v>
      </c>
    </row>
    <row r="12" spans="2:14" ht="54">
      <c r="B12" s="33" t="s">
        <v>469</v>
      </c>
      <c r="C12" s="33" t="s">
        <v>470</v>
      </c>
      <c r="D12" s="295" t="s">
        <v>471</v>
      </c>
      <c r="E12" s="295"/>
      <c r="F12" s="295"/>
      <c r="G12" s="33" t="s">
        <v>46</v>
      </c>
      <c r="H12" s="33"/>
      <c r="I12" s="33"/>
      <c r="J12" s="33"/>
      <c r="K12" s="33"/>
      <c r="L12" s="33"/>
      <c r="M12" s="33"/>
      <c r="N12" s="369" t="s">
        <v>1012</v>
      </c>
    </row>
    <row r="13" spans="2:14">
      <c r="B13" s="34"/>
      <c r="C13" s="34" t="s">
        <v>472</v>
      </c>
      <c r="D13" s="295" t="s">
        <v>473</v>
      </c>
      <c r="E13" s="295"/>
      <c r="F13" s="295"/>
      <c r="G13" s="34" t="s">
        <v>43</v>
      </c>
      <c r="H13" s="34"/>
      <c r="I13" s="34"/>
      <c r="J13" s="34"/>
      <c r="K13" s="34"/>
      <c r="L13" s="34"/>
      <c r="M13" s="34"/>
      <c r="N13" s="34"/>
    </row>
    <row r="14" spans="2:14">
      <c r="B14" s="34"/>
      <c r="C14" s="34" t="s">
        <v>356</v>
      </c>
      <c r="D14" s="295" t="s">
        <v>239</v>
      </c>
      <c r="E14" s="295"/>
      <c r="F14" s="295"/>
      <c r="G14" s="34" t="s">
        <v>46</v>
      </c>
      <c r="H14" s="34"/>
      <c r="I14" s="34"/>
      <c r="J14" s="34"/>
      <c r="K14" s="34"/>
      <c r="L14" s="34"/>
      <c r="M14" s="34"/>
      <c r="N14" s="34"/>
    </row>
    <row r="15" spans="2:14">
      <c r="B15" s="34"/>
      <c r="C15" s="34" t="s">
        <v>237</v>
      </c>
      <c r="D15" s="295" t="s">
        <v>239</v>
      </c>
      <c r="E15" s="295"/>
      <c r="F15" s="295"/>
      <c r="G15" s="34" t="s">
        <v>46</v>
      </c>
      <c r="H15" s="34"/>
      <c r="I15" s="34"/>
      <c r="J15" s="34"/>
      <c r="K15" s="34"/>
      <c r="L15" s="34"/>
      <c r="M15" s="34"/>
      <c r="N15" s="34"/>
    </row>
    <row r="16" spans="2:14">
      <c r="B16" s="34"/>
      <c r="C16" s="34" t="s">
        <v>474</v>
      </c>
      <c r="D16" s="295" t="s">
        <v>239</v>
      </c>
      <c r="E16" s="295"/>
      <c r="F16" s="295"/>
      <c r="G16" s="34" t="s">
        <v>46</v>
      </c>
      <c r="H16" s="34"/>
      <c r="I16" s="34"/>
      <c r="J16" s="34"/>
      <c r="K16" s="34"/>
      <c r="L16" s="34"/>
      <c r="M16" s="34"/>
      <c r="N16" s="34"/>
    </row>
    <row r="17" spans="2:14">
      <c r="B17" s="34"/>
      <c r="C17" s="34" t="s">
        <v>475</v>
      </c>
      <c r="D17" s="295" t="s">
        <v>239</v>
      </c>
      <c r="E17" s="295"/>
      <c r="F17" s="295"/>
      <c r="G17" s="34" t="s">
        <v>46</v>
      </c>
      <c r="H17" s="34"/>
      <c r="I17" s="34"/>
      <c r="J17" s="34"/>
      <c r="K17" s="34"/>
      <c r="L17" s="34"/>
      <c r="M17" s="34"/>
      <c r="N17" s="34"/>
    </row>
    <row r="18" spans="2:14">
      <c r="B18" s="34"/>
      <c r="C18" s="34" t="s">
        <v>476</v>
      </c>
      <c r="D18" s="30" t="s">
        <v>477</v>
      </c>
      <c r="E18" s="30"/>
      <c r="F18" s="30"/>
      <c r="G18" s="34" t="s">
        <v>46</v>
      </c>
      <c r="H18" s="34"/>
      <c r="I18" s="34"/>
      <c r="J18" s="34"/>
      <c r="K18" s="34"/>
      <c r="L18" s="34"/>
      <c r="M18" s="34"/>
      <c r="N18" s="34"/>
    </row>
    <row r="19" spans="2:14">
      <c r="B19" s="34"/>
      <c r="C19" s="34" t="s">
        <v>478</v>
      </c>
      <c r="D19" s="295" t="s">
        <v>239</v>
      </c>
      <c r="E19" s="295"/>
      <c r="F19" s="295"/>
      <c r="G19" s="34" t="s">
        <v>46</v>
      </c>
      <c r="H19" s="34"/>
      <c r="I19" s="34"/>
      <c r="J19" s="34"/>
      <c r="K19" s="34"/>
      <c r="L19" s="34"/>
      <c r="M19" s="34"/>
      <c r="N19" s="34"/>
    </row>
    <row r="20" spans="2:14">
      <c r="B20" s="34"/>
      <c r="C20" s="34" t="s">
        <v>479</v>
      </c>
      <c r="D20" s="30" t="s">
        <v>477</v>
      </c>
      <c r="E20" s="30"/>
      <c r="F20" s="30"/>
      <c r="G20" s="34" t="s">
        <v>46</v>
      </c>
      <c r="H20" s="34"/>
      <c r="I20" s="34"/>
      <c r="J20" s="34"/>
      <c r="K20" s="34"/>
      <c r="L20" s="34"/>
      <c r="M20" s="34"/>
      <c r="N20" s="34"/>
    </row>
    <row r="21" spans="2:14">
      <c r="B21" s="34"/>
      <c r="C21" s="34" t="s">
        <v>480</v>
      </c>
      <c r="D21" s="295" t="s">
        <v>471</v>
      </c>
      <c r="E21" s="295"/>
      <c r="F21" s="295"/>
      <c r="G21" s="34" t="s">
        <v>46</v>
      </c>
      <c r="H21" s="34"/>
      <c r="I21" s="34"/>
      <c r="J21" s="34"/>
      <c r="K21" s="34"/>
      <c r="L21" s="34"/>
      <c r="M21" s="34"/>
      <c r="N21" s="34"/>
    </row>
    <row r="22" spans="2:14">
      <c r="B22" s="34"/>
      <c r="C22" s="34" t="s">
        <v>366</v>
      </c>
      <c r="D22" s="295" t="s">
        <v>471</v>
      </c>
      <c r="E22" s="295"/>
      <c r="F22" s="295"/>
      <c r="G22" s="34" t="s">
        <v>46</v>
      </c>
      <c r="H22" s="34"/>
      <c r="I22" s="34"/>
      <c r="J22" s="34"/>
      <c r="K22" s="34"/>
      <c r="L22" s="34"/>
      <c r="M22" s="34"/>
      <c r="N22" s="34"/>
    </row>
    <row r="23" spans="2:14" ht="17.25" customHeight="1">
      <c r="B23" s="34"/>
      <c r="C23" s="34" t="s">
        <v>481</v>
      </c>
      <c r="D23" s="295" t="s">
        <v>482</v>
      </c>
      <c r="E23" s="295"/>
      <c r="F23" s="295"/>
      <c r="G23" s="32" t="s">
        <v>43</v>
      </c>
      <c r="H23" s="34"/>
      <c r="I23" s="34"/>
      <c r="J23" s="34"/>
      <c r="K23" s="34"/>
      <c r="L23" s="34"/>
      <c r="M23" s="34"/>
      <c r="N23" s="32" t="s">
        <v>483</v>
      </c>
    </row>
    <row r="24" spans="2:14" ht="15" customHeight="1">
      <c r="B24" s="35"/>
      <c r="C24" s="35" t="s">
        <v>484</v>
      </c>
      <c r="D24" s="295" t="s">
        <v>482</v>
      </c>
      <c r="E24" s="300"/>
      <c r="F24" s="300"/>
      <c r="G24" s="35" t="s">
        <v>46</v>
      </c>
      <c r="H24" s="35"/>
      <c r="I24" s="35"/>
      <c r="J24" s="35"/>
      <c r="K24" s="35"/>
      <c r="L24" s="35"/>
      <c r="M24" s="35"/>
      <c r="N24" s="35"/>
    </row>
    <row r="25" spans="2:14">
      <c r="B25" s="33" t="s">
        <v>485</v>
      </c>
      <c r="C25" s="33" t="s">
        <v>372</v>
      </c>
      <c r="D25" s="119" t="s">
        <v>486</v>
      </c>
      <c r="E25" s="119"/>
      <c r="F25" s="119"/>
      <c r="G25" s="120" t="s">
        <v>46</v>
      </c>
      <c r="H25" s="120"/>
      <c r="I25" s="33"/>
      <c r="J25" s="33"/>
      <c r="K25" s="33"/>
      <c r="L25" s="33"/>
      <c r="M25" s="33"/>
      <c r="N25" s="33"/>
    </row>
    <row r="26" spans="2:14">
      <c r="B26" s="30"/>
      <c r="C26" s="34" t="s">
        <v>487</v>
      </c>
      <c r="D26" s="30" t="s">
        <v>471</v>
      </c>
      <c r="E26" s="30"/>
      <c r="F26" s="30"/>
      <c r="G26" s="32" t="s">
        <v>46</v>
      </c>
      <c r="H26" s="34"/>
      <c r="I26" s="34"/>
      <c r="J26" s="34"/>
      <c r="K26" s="34"/>
      <c r="L26" s="34"/>
      <c r="M26" s="34"/>
      <c r="N26" s="34"/>
    </row>
    <row r="27" spans="2:14">
      <c r="B27" s="296"/>
      <c r="C27" s="34" t="s">
        <v>488</v>
      </c>
      <c r="D27" s="30" t="s">
        <v>471</v>
      </c>
      <c r="E27" s="30"/>
      <c r="F27" s="30"/>
      <c r="G27" s="32" t="s">
        <v>46</v>
      </c>
      <c r="H27" s="34"/>
      <c r="I27" s="34"/>
      <c r="J27" s="34"/>
      <c r="K27" s="34"/>
      <c r="L27" s="34"/>
      <c r="M27" s="34"/>
      <c r="N27" s="34"/>
    </row>
    <row r="28" spans="2:14">
      <c r="B28" s="296"/>
      <c r="C28" s="34" t="s">
        <v>489</v>
      </c>
      <c r="D28" s="30" t="s">
        <v>471</v>
      </c>
      <c r="E28" s="30"/>
      <c r="F28" s="30"/>
      <c r="G28" s="32" t="s">
        <v>46</v>
      </c>
      <c r="H28" s="34"/>
      <c r="I28" s="34"/>
      <c r="J28" s="34"/>
      <c r="K28" s="34"/>
      <c r="L28" s="34"/>
      <c r="M28" s="34"/>
      <c r="N28" s="34"/>
    </row>
    <row r="29" spans="2:14">
      <c r="B29" s="296"/>
      <c r="C29" s="34" t="s">
        <v>396</v>
      </c>
      <c r="D29" s="30" t="s">
        <v>471</v>
      </c>
      <c r="E29" s="30"/>
      <c r="F29" s="30"/>
      <c r="G29" s="32" t="s">
        <v>46</v>
      </c>
      <c r="H29" s="34"/>
      <c r="I29" s="34"/>
      <c r="J29" s="34"/>
      <c r="K29" s="34"/>
      <c r="L29" s="34"/>
      <c r="M29" s="34"/>
      <c r="N29" s="34" t="s">
        <v>490</v>
      </c>
    </row>
    <row r="30" spans="2:14">
      <c r="B30" s="297"/>
      <c r="C30" s="35" t="s">
        <v>397</v>
      </c>
      <c r="D30" s="31" t="s">
        <v>471</v>
      </c>
      <c r="E30" s="31"/>
      <c r="F30" s="31"/>
      <c r="G30" s="298" t="s">
        <v>46</v>
      </c>
      <c r="H30" s="35"/>
      <c r="I30" s="35"/>
      <c r="J30" s="35"/>
      <c r="K30" s="35"/>
      <c r="L30" s="35"/>
      <c r="M30" s="35"/>
      <c r="N30" s="35" t="s">
        <v>491</v>
      </c>
    </row>
    <row r="31" spans="2:14">
      <c r="B31" s="33" t="s">
        <v>492</v>
      </c>
      <c r="C31" s="33" t="s">
        <v>374</v>
      </c>
      <c r="D31" s="295" t="s">
        <v>486</v>
      </c>
      <c r="E31" s="295"/>
      <c r="F31" s="295"/>
      <c r="G31" s="120" t="s">
        <v>46</v>
      </c>
      <c r="H31" s="33"/>
      <c r="I31" s="33"/>
      <c r="J31" s="33"/>
      <c r="K31" s="33"/>
      <c r="L31" s="33"/>
      <c r="M31" s="33"/>
      <c r="N31" s="33"/>
    </row>
    <row r="32" spans="2:14">
      <c r="B32" s="296"/>
      <c r="C32" s="34" t="s">
        <v>493</v>
      </c>
      <c r="D32" s="295" t="s">
        <v>471</v>
      </c>
      <c r="E32" s="295"/>
      <c r="F32" s="295"/>
      <c r="G32" s="32" t="s">
        <v>46</v>
      </c>
      <c r="H32" s="34"/>
      <c r="I32" s="34"/>
      <c r="J32" s="34"/>
      <c r="K32" s="34"/>
      <c r="L32" s="34"/>
      <c r="M32" s="34"/>
      <c r="N32" s="34"/>
    </row>
    <row r="33" spans="2:14">
      <c r="B33" s="296"/>
      <c r="C33" s="34" t="s">
        <v>494</v>
      </c>
      <c r="D33" s="295" t="s">
        <v>471</v>
      </c>
      <c r="E33" s="295"/>
      <c r="F33" s="295"/>
      <c r="G33" s="32" t="s">
        <v>46</v>
      </c>
      <c r="H33" s="34"/>
      <c r="I33" s="34"/>
      <c r="J33" s="34"/>
      <c r="K33" s="34"/>
      <c r="L33" s="34"/>
      <c r="M33" s="34"/>
      <c r="N33" s="34"/>
    </row>
    <row r="34" spans="2:14">
      <c r="B34" s="296"/>
      <c r="C34" s="34" t="s">
        <v>495</v>
      </c>
      <c r="D34" s="295" t="s">
        <v>471</v>
      </c>
      <c r="E34" s="295"/>
      <c r="F34" s="295"/>
      <c r="G34" s="32" t="s">
        <v>46</v>
      </c>
      <c r="H34" s="34"/>
      <c r="I34" s="34"/>
      <c r="J34" s="34"/>
      <c r="K34" s="34"/>
      <c r="L34" s="34"/>
      <c r="M34" s="34"/>
      <c r="N34" s="34"/>
    </row>
    <row r="35" spans="2:14">
      <c r="B35" s="296"/>
      <c r="C35" s="34" t="s">
        <v>396</v>
      </c>
      <c r="D35" s="295" t="s">
        <v>471</v>
      </c>
      <c r="E35" s="295"/>
      <c r="F35" s="295"/>
      <c r="G35" s="32" t="s">
        <v>46</v>
      </c>
      <c r="H35" s="34"/>
      <c r="I35" s="34"/>
      <c r="J35" s="34"/>
      <c r="K35" s="34"/>
      <c r="L35" s="34"/>
      <c r="M35" s="34"/>
      <c r="N35" s="34" t="s">
        <v>490</v>
      </c>
    </row>
    <row r="36" spans="2:14">
      <c r="B36" s="299"/>
      <c r="C36" s="294" t="s">
        <v>397</v>
      </c>
      <c r="D36" s="300" t="s">
        <v>471</v>
      </c>
      <c r="E36" s="300"/>
      <c r="F36" s="300"/>
      <c r="G36" s="292" t="s">
        <v>46</v>
      </c>
      <c r="H36" s="294"/>
      <c r="I36" s="294"/>
      <c r="J36" s="294"/>
      <c r="K36" s="294"/>
      <c r="L36" s="294"/>
      <c r="M36" s="294"/>
      <c r="N36" s="35" t="s">
        <v>491</v>
      </c>
    </row>
    <row r="37" spans="2:14" ht="15" customHeight="1">
      <c r="B37" s="33" t="s">
        <v>496</v>
      </c>
      <c r="C37" s="33" t="s">
        <v>497</v>
      </c>
      <c r="D37" s="29" t="s">
        <v>471</v>
      </c>
      <c r="E37" s="29"/>
      <c r="F37" s="29"/>
      <c r="G37" s="120" t="s">
        <v>46</v>
      </c>
      <c r="H37" s="33"/>
      <c r="I37" s="33"/>
      <c r="J37" s="33"/>
      <c r="K37" s="33"/>
      <c r="L37" s="33"/>
      <c r="M37" s="33"/>
      <c r="N37" s="33"/>
    </row>
    <row r="38" spans="2:14">
      <c r="B38" s="32"/>
      <c r="C38" s="34" t="s">
        <v>498</v>
      </c>
      <c r="D38" s="295" t="s">
        <v>471</v>
      </c>
      <c r="E38" s="295"/>
      <c r="F38" s="295"/>
      <c r="G38" s="32" t="s">
        <v>46</v>
      </c>
      <c r="H38" s="34"/>
      <c r="I38" s="34"/>
      <c r="J38" s="34"/>
      <c r="K38" s="34"/>
      <c r="L38" s="34"/>
      <c r="M38" s="34"/>
      <c r="N38" s="34"/>
    </row>
    <row r="39" spans="2:14">
      <c r="B39" s="296"/>
      <c r="C39" s="34" t="s">
        <v>499</v>
      </c>
      <c r="D39" s="295" t="s">
        <v>471</v>
      </c>
      <c r="E39" s="295"/>
      <c r="F39" s="295"/>
      <c r="G39" s="32" t="s">
        <v>46</v>
      </c>
      <c r="H39" s="34"/>
      <c r="I39" s="34"/>
      <c r="J39" s="34"/>
      <c r="K39" s="34"/>
      <c r="L39" s="34"/>
      <c r="M39" s="34"/>
      <c r="N39" s="34"/>
    </row>
    <row r="40" spans="2:14" ht="15.75" customHeight="1">
      <c r="B40" s="296"/>
      <c r="C40" s="34" t="s">
        <v>500</v>
      </c>
      <c r="D40" s="295" t="s">
        <v>471</v>
      </c>
      <c r="E40" s="295"/>
      <c r="F40" s="295"/>
      <c r="G40" s="32" t="s">
        <v>46</v>
      </c>
      <c r="H40" s="34"/>
      <c r="I40" s="34"/>
      <c r="J40" s="34"/>
      <c r="K40" s="34"/>
      <c r="L40" s="34"/>
      <c r="M40" s="34"/>
      <c r="N40" s="34"/>
    </row>
    <row r="41" spans="2:14" ht="15.75" customHeight="1">
      <c r="B41" s="296"/>
      <c r="C41" s="34" t="s">
        <v>501</v>
      </c>
      <c r="D41" s="295" t="s">
        <v>471</v>
      </c>
      <c r="E41" s="295"/>
      <c r="F41" s="295"/>
      <c r="G41" s="32" t="s">
        <v>46</v>
      </c>
      <c r="H41" s="34"/>
      <c r="I41" s="34"/>
      <c r="J41" s="34"/>
      <c r="K41" s="34"/>
      <c r="L41" s="34"/>
      <c r="M41" s="34"/>
      <c r="N41" s="34"/>
    </row>
    <row r="42" spans="2:14" ht="15.75" customHeight="1">
      <c r="B42" s="32"/>
      <c r="C42" s="34" t="s">
        <v>502</v>
      </c>
      <c r="D42" s="295" t="s">
        <v>471</v>
      </c>
      <c r="E42" s="295"/>
      <c r="F42" s="295"/>
      <c r="G42" s="32" t="s">
        <v>46</v>
      </c>
      <c r="H42" s="34"/>
      <c r="I42" s="34"/>
      <c r="J42" s="34"/>
      <c r="K42" s="34"/>
      <c r="L42" s="34"/>
      <c r="M42" s="34"/>
      <c r="N42" s="34"/>
    </row>
    <row r="43" spans="2:14" ht="15.75" customHeight="1">
      <c r="B43" s="32"/>
      <c r="C43" s="34" t="s">
        <v>503</v>
      </c>
      <c r="D43" s="295" t="s">
        <v>471</v>
      </c>
      <c r="E43" s="295"/>
      <c r="F43" s="295"/>
      <c r="G43" s="32" t="s">
        <v>46</v>
      </c>
      <c r="H43" s="34"/>
      <c r="I43" s="34"/>
      <c r="J43" s="34"/>
      <c r="K43" s="34"/>
      <c r="L43" s="34"/>
      <c r="M43" s="34"/>
      <c r="N43" s="34"/>
    </row>
    <row r="44" spans="2:14" ht="15.75" customHeight="1">
      <c r="B44" s="296"/>
      <c r="C44" s="121" t="s">
        <v>504</v>
      </c>
      <c r="D44" s="295" t="s">
        <v>471</v>
      </c>
      <c r="E44" s="295"/>
      <c r="F44" s="295"/>
      <c r="G44" s="32" t="s">
        <v>46</v>
      </c>
      <c r="H44" s="34"/>
      <c r="I44" s="34"/>
      <c r="J44" s="34"/>
      <c r="K44" s="34"/>
      <c r="L44" s="34"/>
      <c r="M44" s="34"/>
      <c r="N44" s="34"/>
    </row>
    <row r="45" spans="2:14" ht="15.75" customHeight="1">
      <c r="B45" s="296"/>
      <c r="C45" s="121" t="s">
        <v>505</v>
      </c>
      <c r="D45" s="295" t="s">
        <v>471</v>
      </c>
      <c r="E45" s="295"/>
      <c r="F45" s="295"/>
      <c r="G45" s="32" t="s">
        <v>46</v>
      </c>
      <c r="H45" s="34"/>
      <c r="I45" s="34"/>
      <c r="J45" s="34"/>
      <c r="K45" s="34"/>
      <c r="L45" s="34"/>
      <c r="M45" s="34"/>
      <c r="N45" s="34"/>
    </row>
    <row r="46" spans="2:14" ht="15.75" customHeight="1">
      <c r="B46" s="296"/>
      <c r="C46" s="121" t="s">
        <v>409</v>
      </c>
      <c r="D46" s="295" t="s">
        <v>471</v>
      </c>
      <c r="E46" s="295"/>
      <c r="F46" s="295"/>
      <c r="G46" s="32" t="s">
        <v>46</v>
      </c>
      <c r="H46" s="34"/>
      <c r="I46" s="34"/>
      <c r="J46" s="34"/>
      <c r="K46" s="34"/>
      <c r="L46" s="34"/>
      <c r="M46" s="34"/>
      <c r="N46" s="34"/>
    </row>
    <row r="47" spans="2:14" ht="15.75" customHeight="1">
      <c r="B47" s="297"/>
      <c r="C47" s="35" t="s">
        <v>396</v>
      </c>
      <c r="D47" s="301" t="s">
        <v>471</v>
      </c>
      <c r="E47" s="301"/>
      <c r="F47" s="301"/>
      <c r="G47" s="298" t="s">
        <v>46</v>
      </c>
      <c r="H47" s="35"/>
      <c r="I47" s="35"/>
      <c r="J47" s="35"/>
      <c r="K47" s="35"/>
      <c r="L47" s="35"/>
      <c r="M47" s="35"/>
      <c r="N47" s="35" t="s">
        <v>490</v>
      </c>
    </row>
    <row r="48" spans="2:14" ht="21.75" customHeight="1">
      <c r="B48" s="302" t="s">
        <v>506</v>
      </c>
      <c r="C48" s="303" t="s">
        <v>507</v>
      </c>
      <c r="D48" s="119" t="s">
        <v>508</v>
      </c>
      <c r="E48" s="119"/>
      <c r="F48" s="119"/>
      <c r="G48" s="33" t="s">
        <v>43</v>
      </c>
      <c r="H48" s="33"/>
      <c r="I48" s="33"/>
      <c r="J48" s="33"/>
      <c r="K48" s="33"/>
      <c r="L48" s="33"/>
      <c r="M48" s="33"/>
      <c r="N48" s="32" t="s">
        <v>509</v>
      </c>
    </row>
    <row r="49" spans="2:14" ht="21.75" customHeight="1">
      <c r="B49" s="296"/>
      <c r="C49" s="121" t="s">
        <v>510</v>
      </c>
      <c r="D49" s="290" t="s">
        <v>42</v>
      </c>
      <c r="E49" s="290"/>
      <c r="F49" s="290"/>
      <c r="G49" s="34" t="s">
        <v>43</v>
      </c>
      <c r="H49" s="34"/>
      <c r="I49" s="34"/>
      <c r="J49" s="34"/>
      <c r="K49" s="34"/>
      <c r="L49" s="34"/>
      <c r="M49" s="34"/>
      <c r="N49" s="32" t="s">
        <v>511</v>
      </c>
    </row>
    <row r="50" spans="2:14" ht="21.75" customHeight="1">
      <c r="B50" s="296"/>
      <c r="C50" s="121" t="s">
        <v>512</v>
      </c>
      <c r="D50" s="290" t="s">
        <v>42</v>
      </c>
      <c r="E50" s="290"/>
      <c r="F50" s="290"/>
      <c r="G50" s="34" t="s">
        <v>43</v>
      </c>
      <c r="H50" s="34"/>
      <c r="I50" s="34"/>
      <c r="J50" s="34"/>
      <c r="K50" s="34"/>
      <c r="L50" s="34"/>
      <c r="M50" s="34"/>
      <c r="N50" s="292" t="s">
        <v>511</v>
      </c>
    </row>
    <row r="51" spans="2:14" ht="21.75" customHeight="1">
      <c r="B51" s="302" t="s">
        <v>513</v>
      </c>
      <c r="C51" s="303" t="s">
        <v>507</v>
      </c>
      <c r="D51" s="119" t="s">
        <v>508</v>
      </c>
      <c r="E51" s="119"/>
      <c r="F51" s="119"/>
      <c r="G51" s="33" t="s">
        <v>43</v>
      </c>
      <c r="H51" s="33"/>
      <c r="I51" s="33"/>
      <c r="J51" s="33"/>
      <c r="K51" s="33"/>
      <c r="L51" s="33"/>
      <c r="M51" s="33"/>
      <c r="N51" s="120" t="s">
        <v>483</v>
      </c>
    </row>
    <row r="52" spans="2:14" ht="21.75" customHeight="1">
      <c r="B52" s="296"/>
      <c r="C52" s="121" t="s">
        <v>510</v>
      </c>
      <c r="D52" s="290" t="s">
        <v>42</v>
      </c>
      <c r="E52" s="290"/>
      <c r="F52" s="290"/>
      <c r="G52" s="34" t="s">
        <v>43</v>
      </c>
      <c r="H52" s="34"/>
      <c r="I52" s="34"/>
      <c r="J52" s="34"/>
      <c r="K52" s="34"/>
      <c r="L52" s="34"/>
      <c r="M52" s="34"/>
      <c r="N52" s="32" t="s">
        <v>511</v>
      </c>
    </row>
    <row r="53" spans="2:14" ht="21.75" customHeight="1">
      <c r="B53" s="296"/>
      <c r="C53" s="121" t="s">
        <v>512</v>
      </c>
      <c r="D53" s="290" t="s">
        <v>42</v>
      </c>
      <c r="E53" s="290"/>
      <c r="F53" s="290"/>
      <c r="G53" s="34" t="s">
        <v>43</v>
      </c>
      <c r="H53" s="34"/>
      <c r="I53" s="34"/>
      <c r="J53" s="34"/>
      <c r="K53" s="34"/>
      <c r="L53" s="34"/>
      <c r="M53" s="34"/>
      <c r="N53" s="32" t="s">
        <v>511</v>
      </c>
    </row>
    <row r="54" spans="2:14">
      <c r="B54" s="296"/>
      <c r="C54" s="121" t="s">
        <v>332</v>
      </c>
      <c r="D54" s="295" t="s">
        <v>238</v>
      </c>
      <c r="E54" s="295"/>
      <c r="F54" s="295"/>
      <c r="G54" s="34" t="s">
        <v>46</v>
      </c>
      <c r="H54" s="34"/>
      <c r="I54" s="34"/>
      <c r="J54" s="34"/>
      <c r="K54" s="34"/>
      <c r="L54" s="34"/>
      <c r="M54" s="34"/>
      <c r="N54" s="34"/>
    </row>
    <row r="55" spans="2:14">
      <c r="B55" s="296"/>
      <c r="C55" s="121" t="s">
        <v>514</v>
      </c>
      <c r="D55" s="295" t="s">
        <v>515</v>
      </c>
      <c r="E55" s="295"/>
      <c r="F55" s="295"/>
      <c r="G55" s="34" t="s">
        <v>43</v>
      </c>
      <c r="H55" s="34"/>
      <c r="I55" s="34"/>
      <c r="J55" s="34"/>
      <c r="K55" s="34"/>
      <c r="L55" s="34"/>
      <c r="M55" s="34"/>
      <c r="N55" s="34"/>
    </row>
    <row r="56" spans="2:14">
      <c r="B56" s="296"/>
      <c r="C56" s="121" t="s">
        <v>516</v>
      </c>
      <c r="D56" s="295" t="s">
        <v>515</v>
      </c>
      <c r="E56" s="295"/>
      <c r="F56" s="295"/>
      <c r="G56" s="34" t="s">
        <v>43</v>
      </c>
      <c r="H56" s="34"/>
      <c r="I56" s="34"/>
      <c r="J56" s="34"/>
      <c r="K56" s="34"/>
      <c r="L56" s="34"/>
      <c r="M56" s="34"/>
      <c r="N56" s="34"/>
    </row>
    <row r="57" spans="2:14">
      <c r="B57" s="296"/>
      <c r="C57" s="121" t="s">
        <v>517</v>
      </c>
      <c r="D57" s="295" t="s">
        <v>515</v>
      </c>
      <c r="E57" s="295"/>
      <c r="F57" s="295"/>
      <c r="G57" s="34" t="s">
        <v>43</v>
      </c>
      <c r="H57" s="34"/>
      <c r="I57" s="34"/>
      <c r="J57" s="34"/>
      <c r="K57" s="34"/>
      <c r="L57" s="34"/>
      <c r="M57" s="34"/>
      <c r="N57" s="34"/>
    </row>
    <row r="58" spans="2:14">
      <c r="B58" s="297"/>
      <c r="C58" s="122" t="s">
        <v>518</v>
      </c>
      <c r="D58" s="31" t="s">
        <v>471</v>
      </c>
      <c r="E58" s="31"/>
      <c r="F58" s="31"/>
      <c r="G58" s="35" t="s">
        <v>46</v>
      </c>
      <c r="H58" s="35"/>
      <c r="I58" s="35"/>
      <c r="J58" s="35"/>
      <c r="K58" s="35"/>
      <c r="L58" s="35"/>
      <c r="M58" s="35"/>
      <c r="N58" s="35" t="s">
        <v>519</v>
      </c>
    </row>
    <row r="65" spans="2:3">
      <c r="B65" s="65" t="s">
        <v>5</v>
      </c>
    </row>
    <row r="68" spans="2:3">
      <c r="B68" s="65" t="s">
        <v>70</v>
      </c>
    </row>
    <row r="69" spans="2:3">
      <c r="B69" s="8" t="s">
        <v>240</v>
      </c>
    </row>
    <row r="70" spans="2:3">
      <c r="B70" s="8" t="s">
        <v>241</v>
      </c>
    </row>
    <row r="71" spans="2:3">
      <c r="B71" s="8" t="s">
        <v>242</v>
      </c>
    </row>
    <row r="72" spans="2:3">
      <c r="B72" s="8" t="s">
        <v>243</v>
      </c>
    </row>
    <row r="73" spans="2:3">
      <c r="C73" s="8" t="s">
        <v>244</v>
      </c>
    </row>
    <row r="74" spans="2:3">
      <c r="C74" s="8" t="s">
        <v>245</v>
      </c>
    </row>
    <row r="75" spans="2:3">
      <c r="C75" s="8" t="s">
        <v>246</v>
      </c>
    </row>
    <row r="76" spans="2:3">
      <c r="C76" s="8" t="s">
        <v>247</v>
      </c>
    </row>
    <row r="77" spans="2:3">
      <c r="C77" s="8" t="s">
        <v>248</v>
      </c>
    </row>
    <row r="78" spans="2:3">
      <c r="C78" s="8" t="s">
        <v>249</v>
      </c>
    </row>
    <row r="79" spans="2:3">
      <c r="B79" s="8" t="s">
        <v>250</v>
      </c>
    </row>
    <row r="80" spans="2:3">
      <c r="B80" s="8" t="s">
        <v>251</v>
      </c>
    </row>
    <row r="81" spans="2:3">
      <c r="B81" s="8" t="s">
        <v>252</v>
      </c>
    </row>
    <row r="82" spans="2:3">
      <c r="C82" s="8" t="s">
        <v>253</v>
      </c>
    </row>
    <row r="83" spans="2:3">
      <c r="C83" s="8" t="s">
        <v>254</v>
      </c>
    </row>
    <row r="84" spans="2:3">
      <c r="C84" s="8" t="s">
        <v>255</v>
      </c>
    </row>
    <row r="85" spans="2:3">
      <c r="C85" s="8" t="s">
        <v>256</v>
      </c>
    </row>
    <row r="86" spans="2:3">
      <c r="C86" s="8" t="s">
        <v>257</v>
      </c>
    </row>
    <row r="87" spans="2:3">
      <c r="C87" s="8" t="s">
        <v>258</v>
      </c>
    </row>
    <row r="88" spans="2:3">
      <c r="B88" s="8" t="s">
        <v>259</v>
      </c>
    </row>
    <row r="89" spans="2:3">
      <c r="C89" s="8" t="s">
        <v>260</v>
      </c>
    </row>
    <row r="91" spans="2:3">
      <c r="B91" s="8" t="s">
        <v>261</v>
      </c>
    </row>
    <row r="92" spans="2:3">
      <c r="C92" s="8" t="s">
        <v>262</v>
      </c>
    </row>
    <row r="93" spans="2:3">
      <c r="C93" s="8" t="s">
        <v>263</v>
      </c>
    </row>
    <row r="94" spans="2:3">
      <c r="C94" s="8" t="s">
        <v>264</v>
      </c>
    </row>
    <row r="95" spans="2:3">
      <c r="B95" s="8" t="s">
        <v>265</v>
      </c>
    </row>
    <row r="96" spans="2:3">
      <c r="C96" s="8" t="s">
        <v>266</v>
      </c>
    </row>
    <row r="97" spans="3:3">
      <c r="C97" s="8" t="s">
        <v>267</v>
      </c>
    </row>
    <row r="98" spans="3:3">
      <c r="C98" s="8" t="s">
        <v>268</v>
      </c>
    </row>
  </sheetData>
  <mergeCells count="5">
    <mergeCell ref="B3:B4"/>
    <mergeCell ref="C3:C4"/>
    <mergeCell ref="D3:D4"/>
    <mergeCell ref="N3:N4"/>
    <mergeCell ref="E3:F3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475"/>
  <sheetViews>
    <sheetView topLeftCell="A395" zoomScaleNormal="100" workbookViewId="0">
      <selection activeCell="E419" sqref="E419"/>
    </sheetView>
  </sheetViews>
  <sheetFormatPr defaultColWidth="8.88671875" defaultRowHeight="13.5"/>
  <cols>
    <col min="1" max="1" width="1.77734375" style="8" customWidth="1"/>
    <col min="2" max="2" width="24.5546875" style="8" bestFit="1" customWidth="1"/>
    <col min="3" max="3" width="11.5546875" style="8" customWidth="1"/>
    <col min="4" max="4" width="9.77734375" style="8" bestFit="1" customWidth="1"/>
    <col min="5" max="5" width="107.5546875" style="8" customWidth="1"/>
    <col min="6" max="6" width="69.21875" style="8" customWidth="1"/>
    <col min="7" max="16384" width="8.88671875" style="8"/>
  </cols>
  <sheetData>
    <row r="2" spans="2:7" s="6" customFormat="1" ht="17.25" thickBot="1">
      <c r="B2" s="7" t="s">
        <v>520</v>
      </c>
      <c r="E2" s="304"/>
    </row>
    <row r="3" spans="2:7" s="10" customFormat="1" ht="14.25" thickTop="1">
      <c r="B3" s="69" t="s">
        <v>51</v>
      </c>
      <c r="C3" s="69" t="s">
        <v>4</v>
      </c>
      <c r="D3" s="69" t="s">
        <v>125</v>
      </c>
      <c r="E3" s="69" t="s">
        <v>54</v>
      </c>
      <c r="F3" s="69" t="s">
        <v>2</v>
      </c>
    </row>
    <row r="4" spans="2:7">
      <c r="B4" s="464" t="s">
        <v>521</v>
      </c>
      <c r="C4" s="123" t="s">
        <v>269</v>
      </c>
      <c r="D4" s="305"/>
      <c r="E4" s="124" t="s">
        <v>522</v>
      </c>
      <c r="F4" s="123"/>
    </row>
    <row r="5" spans="2:7">
      <c r="B5" s="465"/>
      <c r="C5" s="11"/>
      <c r="D5" s="306"/>
      <c r="E5" s="28" t="s">
        <v>270</v>
      </c>
      <c r="F5" s="28"/>
    </row>
    <row r="6" spans="2:7">
      <c r="B6" s="465"/>
      <c r="C6" s="11"/>
      <c r="D6" s="306"/>
      <c r="E6" s="28"/>
      <c r="F6" s="28"/>
    </row>
    <row r="7" spans="2:7">
      <c r="B7" s="465"/>
      <c r="C7" s="11"/>
      <c r="D7" s="306"/>
      <c r="E7" s="307" t="s">
        <v>523</v>
      </c>
      <c r="F7" s="11"/>
    </row>
    <row r="8" spans="2:7">
      <c r="B8" s="465"/>
      <c r="C8" s="11"/>
      <c r="D8" s="306"/>
      <c r="E8" s="308" t="s">
        <v>524</v>
      </c>
      <c r="F8" s="11"/>
      <c r="G8" s="10"/>
    </row>
    <row r="9" spans="2:7">
      <c r="B9" s="465"/>
      <c r="C9" s="11"/>
      <c r="D9" s="306"/>
      <c r="E9" s="309" t="s">
        <v>525</v>
      </c>
      <c r="F9" s="11"/>
      <c r="G9" s="10"/>
    </row>
    <row r="10" spans="2:7">
      <c r="B10" s="465"/>
      <c r="C10" s="11"/>
      <c r="D10" s="306"/>
      <c r="E10" s="126" t="s">
        <v>526</v>
      </c>
      <c r="F10" s="11"/>
    </row>
    <row r="11" spans="2:7">
      <c r="B11" s="465"/>
      <c r="C11" s="11"/>
      <c r="D11" s="306"/>
      <c r="E11" s="126"/>
      <c r="F11" s="11"/>
    </row>
    <row r="12" spans="2:7">
      <c r="B12" s="465"/>
      <c r="C12" s="11"/>
      <c r="D12" s="306"/>
      <c r="E12" s="310" t="s">
        <v>527</v>
      </c>
      <c r="F12" s="11"/>
    </row>
    <row r="13" spans="2:7">
      <c r="B13" s="465"/>
      <c r="C13" s="11"/>
      <c r="D13" s="306"/>
      <c r="E13" s="310"/>
      <c r="F13" s="11"/>
    </row>
    <row r="14" spans="2:7">
      <c r="B14" s="465"/>
      <c r="C14" s="11"/>
      <c r="D14" s="306"/>
      <c r="E14" s="310" t="s">
        <v>1002</v>
      </c>
      <c r="F14" s="11"/>
    </row>
    <row r="15" spans="2:7">
      <c r="B15" s="465"/>
      <c r="C15" s="11"/>
      <c r="D15" s="306" t="s">
        <v>1007</v>
      </c>
      <c r="E15" s="371" t="s">
        <v>1006</v>
      </c>
      <c r="F15" s="11"/>
    </row>
    <row r="16" spans="2:7">
      <c r="B16" s="465"/>
      <c r="C16" s="11"/>
      <c r="D16" s="306"/>
      <c r="E16" s="365"/>
      <c r="F16" s="11"/>
    </row>
    <row r="17" spans="2:6">
      <c r="B17" s="465"/>
      <c r="C17" s="11"/>
      <c r="D17" s="306"/>
      <c r="E17" s="310" t="s">
        <v>1004</v>
      </c>
      <c r="F17" s="11"/>
    </row>
    <row r="18" spans="2:6">
      <c r="B18" s="465"/>
      <c r="C18" s="11"/>
      <c r="D18" s="306"/>
      <c r="E18" s="309" t="s">
        <v>528</v>
      </c>
      <c r="F18" s="11"/>
    </row>
    <row r="19" spans="2:6" ht="27">
      <c r="B19" s="465"/>
      <c r="C19" s="350"/>
      <c r="D19" s="362" t="s">
        <v>992</v>
      </c>
      <c r="E19" s="363" t="s">
        <v>1003</v>
      </c>
      <c r="F19" s="11"/>
    </row>
    <row r="20" spans="2:6">
      <c r="B20" s="465"/>
      <c r="C20" s="11"/>
      <c r="D20" s="306"/>
      <c r="E20" s="309"/>
      <c r="F20" s="11"/>
    </row>
    <row r="21" spans="2:6">
      <c r="B21" s="465"/>
      <c r="C21" s="11"/>
      <c r="D21" s="306"/>
      <c r="E21" s="310" t="s">
        <v>1005</v>
      </c>
      <c r="F21" s="11"/>
    </row>
    <row r="22" spans="2:6">
      <c r="B22" s="465"/>
      <c r="C22" s="11"/>
      <c r="D22" s="362" t="s">
        <v>992</v>
      </c>
      <c r="E22" s="364" t="s">
        <v>993</v>
      </c>
      <c r="F22" s="11"/>
    </row>
    <row r="23" spans="2:6">
      <c r="B23" s="465"/>
      <c r="C23" s="11"/>
      <c r="D23" s="306"/>
      <c r="E23" s="309" t="s">
        <v>529</v>
      </c>
      <c r="F23" s="11"/>
    </row>
    <row r="24" spans="2:6">
      <c r="B24" s="465"/>
      <c r="C24" s="11"/>
      <c r="D24" s="306"/>
      <c r="E24" s="309" t="s">
        <v>530</v>
      </c>
      <c r="F24" s="11"/>
    </row>
    <row r="25" spans="2:6">
      <c r="B25" s="465"/>
      <c r="C25" s="11"/>
      <c r="D25" s="306"/>
      <c r="E25" s="309"/>
      <c r="F25" s="11"/>
    </row>
    <row r="26" spans="2:6">
      <c r="B26" s="465"/>
      <c r="C26" s="11"/>
      <c r="D26" s="306"/>
      <c r="E26" s="308" t="s">
        <v>531</v>
      </c>
      <c r="F26" s="11"/>
    </row>
    <row r="27" spans="2:6">
      <c r="B27" s="465"/>
      <c r="C27" s="11"/>
      <c r="D27" s="306"/>
      <c r="E27" s="308"/>
      <c r="F27" s="11"/>
    </row>
    <row r="28" spans="2:6">
      <c r="B28" s="465"/>
      <c r="C28" s="11"/>
      <c r="D28" s="306"/>
      <c r="E28" s="311" t="s">
        <v>532</v>
      </c>
      <c r="F28" s="11"/>
    </row>
    <row r="29" spans="2:6">
      <c r="B29" s="465"/>
      <c r="C29" s="11"/>
      <c r="D29" s="306"/>
      <c r="E29" s="312" t="s">
        <v>533</v>
      </c>
      <c r="F29" s="11"/>
    </row>
    <row r="30" spans="2:6">
      <c r="B30" s="465"/>
      <c r="C30" s="11"/>
      <c r="D30" s="306"/>
      <c r="E30" s="308" t="s">
        <v>534</v>
      </c>
      <c r="F30" s="11"/>
    </row>
    <row r="31" spans="2:6">
      <c r="B31" s="465"/>
      <c r="C31" s="11"/>
      <c r="D31" s="306"/>
      <c r="E31" s="308" t="s">
        <v>535</v>
      </c>
      <c r="F31" s="11"/>
    </row>
    <row r="32" spans="2:6">
      <c r="B32" s="465"/>
      <c r="C32" s="11"/>
      <c r="D32" s="306"/>
      <c r="E32" s="308" t="s">
        <v>536</v>
      </c>
      <c r="F32" s="11"/>
    </row>
    <row r="33" spans="2:6">
      <c r="B33" s="465"/>
      <c r="C33" s="11"/>
      <c r="D33" s="306"/>
      <c r="E33" s="308"/>
      <c r="F33" s="11"/>
    </row>
    <row r="34" spans="2:6">
      <c r="B34" s="465"/>
      <c r="C34" s="11"/>
      <c r="D34" s="306"/>
      <c r="E34" s="311" t="s">
        <v>537</v>
      </c>
      <c r="F34" s="11"/>
    </row>
    <row r="35" spans="2:6">
      <c r="B35" s="465"/>
      <c r="C35" s="11"/>
      <c r="D35" s="306"/>
      <c r="E35" s="312" t="s">
        <v>538</v>
      </c>
    </row>
    <row r="36" spans="2:6">
      <c r="B36" s="465"/>
      <c r="C36" s="11"/>
      <c r="D36" s="306"/>
      <c r="E36" s="309" t="s">
        <v>539</v>
      </c>
      <c r="F36" s="11"/>
    </row>
    <row r="37" spans="2:6">
      <c r="B37" s="465"/>
      <c r="C37" s="11"/>
      <c r="D37" s="306"/>
      <c r="E37" s="308" t="s">
        <v>540</v>
      </c>
      <c r="F37" s="11"/>
    </row>
    <row r="38" spans="2:6">
      <c r="B38" s="465"/>
      <c r="C38" s="11"/>
      <c r="D38" s="306"/>
      <c r="E38" s="308" t="s">
        <v>541</v>
      </c>
      <c r="F38" s="11"/>
    </row>
    <row r="39" spans="2:6">
      <c r="B39" s="465"/>
      <c r="C39" s="11"/>
      <c r="D39" s="306"/>
      <c r="E39" s="308"/>
      <c r="F39" s="11"/>
    </row>
    <row r="40" spans="2:6">
      <c r="B40" s="465"/>
      <c r="C40" s="11"/>
      <c r="D40" s="306"/>
      <c r="E40" s="310" t="s">
        <v>542</v>
      </c>
      <c r="F40" s="11"/>
    </row>
    <row r="41" spans="2:6">
      <c r="B41" s="465"/>
      <c r="C41" s="11"/>
      <c r="D41" s="306"/>
      <c r="E41" s="308" t="s">
        <v>543</v>
      </c>
      <c r="F41" s="11"/>
    </row>
    <row r="42" spans="2:6">
      <c r="B42" s="465"/>
      <c r="C42" s="11"/>
      <c r="D42" s="306"/>
      <c r="E42" s="309" t="s">
        <v>544</v>
      </c>
      <c r="F42" s="11"/>
    </row>
    <row r="43" spans="2:6">
      <c r="B43" s="465"/>
      <c r="C43" s="11"/>
      <c r="D43" s="306"/>
      <c r="E43" s="307"/>
      <c r="F43" s="11"/>
    </row>
    <row r="44" spans="2:6">
      <c r="B44" s="465"/>
      <c r="C44" s="11"/>
      <c r="D44" s="306"/>
      <c r="E44" s="28" t="s">
        <v>60</v>
      </c>
      <c r="F44" s="28"/>
    </row>
    <row r="45" spans="2:6">
      <c r="B45" s="465"/>
      <c r="C45" s="11"/>
      <c r="D45" s="306"/>
      <c r="E45" s="28"/>
      <c r="F45" s="28"/>
    </row>
    <row r="46" spans="2:6" ht="27">
      <c r="B46" s="465"/>
      <c r="C46" s="11"/>
      <c r="D46" s="306"/>
      <c r="E46" s="28" t="s">
        <v>545</v>
      </c>
      <c r="F46" s="28"/>
    </row>
    <row r="47" spans="2:6">
      <c r="B47" s="466"/>
      <c r="C47" s="123" t="s">
        <v>1013</v>
      </c>
      <c r="D47" s="305" t="s">
        <v>1014</v>
      </c>
      <c r="E47" s="124" t="s">
        <v>1015</v>
      </c>
      <c r="F47" s="124"/>
    </row>
    <row r="48" spans="2:6">
      <c r="B48" s="464" t="s">
        <v>546</v>
      </c>
      <c r="C48" s="123" t="s">
        <v>269</v>
      </c>
      <c r="D48" s="305"/>
      <c r="E48" s="124" t="s">
        <v>522</v>
      </c>
      <c r="F48" s="123"/>
    </row>
    <row r="49" spans="2:7">
      <c r="B49" s="465"/>
      <c r="C49" s="11"/>
      <c r="D49" s="306"/>
      <c r="E49" s="28" t="s">
        <v>270</v>
      </c>
      <c r="F49" s="28"/>
    </row>
    <row r="50" spans="2:7">
      <c r="B50" s="465"/>
      <c r="C50" s="11"/>
      <c r="D50" s="306"/>
      <c r="E50" s="28"/>
      <c r="F50" s="28"/>
    </row>
    <row r="51" spans="2:7">
      <c r="B51" s="465"/>
      <c r="C51" s="11"/>
      <c r="D51" s="306"/>
      <c r="E51" s="307" t="s">
        <v>523</v>
      </c>
      <c r="F51" s="11"/>
    </row>
    <row r="52" spans="2:7">
      <c r="B52" s="465"/>
      <c r="C52" s="11"/>
      <c r="D52" s="306"/>
      <c r="E52" s="308" t="s">
        <v>524</v>
      </c>
      <c r="F52" s="11"/>
      <c r="G52" s="10"/>
    </row>
    <row r="53" spans="2:7">
      <c r="B53" s="465"/>
      <c r="C53" s="11"/>
      <c r="D53" s="306"/>
      <c r="E53" s="309" t="s">
        <v>547</v>
      </c>
      <c r="F53" s="11"/>
      <c r="G53" s="10"/>
    </row>
    <row r="54" spans="2:7">
      <c r="B54" s="465"/>
      <c r="C54" s="11"/>
      <c r="D54" s="306"/>
      <c r="E54" s="126" t="s">
        <v>526</v>
      </c>
      <c r="F54" s="11"/>
    </row>
    <row r="55" spans="2:7">
      <c r="B55" s="465"/>
      <c r="C55" s="11"/>
      <c r="D55" s="306"/>
      <c r="E55" s="126"/>
      <c r="F55" s="11"/>
    </row>
    <row r="56" spans="2:7">
      <c r="B56" s="465"/>
      <c r="C56" s="11"/>
      <c r="D56" s="306"/>
      <c r="E56" s="310" t="s">
        <v>548</v>
      </c>
      <c r="F56" s="11"/>
    </row>
    <row r="57" spans="2:7">
      <c r="B57" s="465"/>
      <c r="C57" s="11"/>
      <c r="D57" s="306"/>
      <c r="E57" s="310"/>
      <c r="F57" s="11"/>
    </row>
    <row r="58" spans="2:7">
      <c r="B58" s="465"/>
      <c r="C58" s="11"/>
      <c r="D58" s="306"/>
      <c r="E58" s="311" t="s">
        <v>549</v>
      </c>
      <c r="F58" s="11"/>
    </row>
    <row r="59" spans="2:7">
      <c r="B59" s="465"/>
      <c r="C59" s="11"/>
      <c r="D59" s="306"/>
      <c r="E59" s="308" t="s">
        <v>540</v>
      </c>
      <c r="F59" s="11"/>
    </row>
    <row r="60" spans="2:7">
      <c r="B60" s="465"/>
      <c r="C60" s="11"/>
      <c r="D60" s="306"/>
      <c r="E60" s="308" t="s">
        <v>541</v>
      </c>
      <c r="F60" s="11"/>
    </row>
    <row r="61" spans="2:7">
      <c r="B61" s="465"/>
      <c r="C61" s="11"/>
      <c r="D61" s="306"/>
      <c r="E61" s="308"/>
      <c r="F61" s="11"/>
    </row>
    <row r="62" spans="2:7">
      <c r="B62" s="465"/>
      <c r="C62" s="11"/>
      <c r="D62" s="306"/>
      <c r="E62" s="310" t="s">
        <v>550</v>
      </c>
      <c r="F62" s="11"/>
    </row>
    <row r="63" spans="2:7">
      <c r="B63" s="465"/>
      <c r="C63" s="11"/>
      <c r="D63" s="306"/>
      <c r="E63" s="309" t="s">
        <v>551</v>
      </c>
      <c r="F63" s="11"/>
    </row>
    <row r="64" spans="2:7">
      <c r="B64" s="465"/>
      <c r="C64" s="11"/>
      <c r="D64" s="306"/>
      <c r="E64" s="308" t="s">
        <v>552</v>
      </c>
      <c r="F64" s="11"/>
    </row>
    <row r="65" spans="2:6">
      <c r="B65" s="465"/>
      <c r="C65" s="11"/>
      <c r="D65" s="306"/>
      <c r="E65" s="308"/>
      <c r="F65" s="11"/>
    </row>
    <row r="66" spans="2:6">
      <c r="B66" s="465"/>
      <c r="C66" s="11"/>
      <c r="D66" s="306"/>
      <c r="E66" s="310" t="s">
        <v>542</v>
      </c>
      <c r="F66" s="11"/>
    </row>
    <row r="67" spans="2:6">
      <c r="B67" s="465"/>
      <c r="C67" s="11"/>
      <c r="D67" s="306"/>
      <c r="E67" s="308" t="s">
        <v>543</v>
      </c>
      <c r="F67" s="11"/>
    </row>
    <row r="68" spans="2:6">
      <c r="B68" s="465"/>
      <c r="C68" s="11"/>
      <c r="D68" s="306"/>
      <c r="E68" s="309" t="s">
        <v>544</v>
      </c>
      <c r="F68" s="11"/>
    </row>
    <row r="69" spans="2:6">
      <c r="B69" s="465"/>
      <c r="C69" s="11"/>
      <c r="D69" s="306"/>
      <c r="E69" s="307"/>
      <c r="F69" s="11"/>
    </row>
    <row r="70" spans="2:6">
      <c r="B70" s="465"/>
      <c r="C70" s="11"/>
      <c r="D70" s="306"/>
      <c r="E70" s="310" t="s">
        <v>553</v>
      </c>
      <c r="F70" s="11"/>
    </row>
    <row r="71" spans="2:6">
      <c r="B71" s="465"/>
      <c r="C71" s="11"/>
      <c r="D71" s="306"/>
      <c r="E71" s="308" t="s">
        <v>554</v>
      </c>
      <c r="F71" s="11"/>
    </row>
    <row r="72" spans="2:6">
      <c r="B72" s="465"/>
      <c r="C72" s="11"/>
      <c r="D72" s="306"/>
      <c r="E72" s="309" t="s">
        <v>555</v>
      </c>
      <c r="F72" s="11"/>
    </row>
    <row r="73" spans="2:6">
      <c r="B73" s="465"/>
      <c r="C73" s="11"/>
      <c r="D73" s="306"/>
      <c r="E73" s="309"/>
      <c r="F73" s="11"/>
    </row>
    <row r="74" spans="2:6">
      <c r="B74" s="465"/>
      <c r="C74" s="11"/>
      <c r="D74" s="306"/>
      <c r="E74" s="28" t="s">
        <v>60</v>
      </c>
      <c r="F74" s="28"/>
    </row>
    <row r="75" spans="2:6">
      <c r="B75" s="465"/>
      <c r="C75" s="11"/>
      <c r="D75" s="306"/>
      <c r="E75" s="28"/>
      <c r="F75" s="28"/>
    </row>
    <row r="76" spans="2:6" ht="27">
      <c r="B76" s="466"/>
      <c r="C76" s="11"/>
      <c r="D76" s="306"/>
      <c r="E76" s="28" t="s">
        <v>545</v>
      </c>
      <c r="F76" s="127"/>
    </row>
    <row r="77" spans="2:6">
      <c r="B77" s="464" t="s">
        <v>556</v>
      </c>
      <c r="C77" s="123" t="s">
        <v>557</v>
      </c>
      <c r="D77" s="305"/>
      <c r="E77" s="124" t="s">
        <v>558</v>
      </c>
      <c r="F77" s="11"/>
    </row>
    <row r="78" spans="2:6">
      <c r="B78" s="465"/>
      <c r="C78" s="11"/>
      <c r="D78" s="306"/>
      <c r="E78" s="28" t="s">
        <v>270</v>
      </c>
      <c r="F78" s="28"/>
    </row>
    <row r="79" spans="2:6">
      <c r="B79" s="465"/>
      <c r="C79" s="11"/>
      <c r="D79" s="306"/>
      <c r="E79" s="28"/>
      <c r="F79" s="28"/>
    </row>
    <row r="80" spans="2:6">
      <c r="B80" s="465"/>
      <c r="C80" s="11"/>
      <c r="D80" s="306"/>
      <c r="E80" s="310" t="s">
        <v>559</v>
      </c>
      <c r="F80" s="11"/>
    </row>
    <row r="81" spans="2:6">
      <c r="B81" s="465"/>
      <c r="C81" s="11"/>
      <c r="D81" s="306"/>
      <c r="E81" s="308" t="s">
        <v>560</v>
      </c>
      <c r="F81" s="11"/>
    </row>
    <row r="82" spans="2:6">
      <c r="B82" s="465"/>
      <c r="C82" s="11"/>
      <c r="D82" s="306"/>
      <c r="E82" s="309" t="s">
        <v>561</v>
      </c>
      <c r="F82" s="11"/>
    </row>
    <row r="83" spans="2:6">
      <c r="B83" s="465"/>
      <c r="C83" s="11"/>
      <c r="D83" s="306"/>
      <c r="E83" s="309"/>
      <c r="F83" s="11"/>
    </row>
    <row r="84" spans="2:6">
      <c r="B84" s="465"/>
      <c r="C84" s="11"/>
      <c r="D84" s="306"/>
      <c r="E84" s="310" t="s">
        <v>562</v>
      </c>
      <c r="F84" s="11"/>
    </row>
    <row r="85" spans="2:6">
      <c r="B85" s="465"/>
      <c r="C85" s="11"/>
      <c r="D85" s="306"/>
      <c r="E85" s="308" t="s">
        <v>563</v>
      </c>
      <c r="F85" s="11"/>
    </row>
    <row r="86" spans="2:6">
      <c r="B86" s="465"/>
      <c r="C86" s="11"/>
      <c r="D86" s="306"/>
      <c r="E86" s="309" t="s">
        <v>564</v>
      </c>
      <c r="F86" s="11"/>
    </row>
    <row r="87" spans="2:6">
      <c r="B87" s="465"/>
      <c r="C87" s="11"/>
      <c r="D87" s="306"/>
      <c r="E87" s="308" t="s">
        <v>565</v>
      </c>
      <c r="F87" s="11"/>
    </row>
    <row r="88" spans="2:6">
      <c r="B88" s="465"/>
      <c r="C88" s="11"/>
      <c r="D88" s="306"/>
      <c r="E88" s="308"/>
      <c r="F88" s="11"/>
    </row>
    <row r="89" spans="2:6">
      <c r="B89" s="465"/>
      <c r="C89" s="11"/>
      <c r="D89" s="306"/>
      <c r="E89" s="310" t="s">
        <v>566</v>
      </c>
      <c r="F89" s="11"/>
    </row>
    <row r="90" spans="2:6">
      <c r="B90" s="465"/>
      <c r="C90" s="11"/>
      <c r="D90" s="306"/>
      <c r="E90" s="308" t="s">
        <v>567</v>
      </c>
      <c r="F90" s="11"/>
    </row>
    <row r="91" spans="2:6">
      <c r="B91" s="465"/>
      <c r="C91" s="11"/>
      <c r="D91" s="306"/>
      <c r="E91" s="308" t="s">
        <v>568</v>
      </c>
      <c r="F91" s="11"/>
    </row>
    <row r="92" spans="2:6">
      <c r="B92" s="465"/>
      <c r="C92" s="11"/>
      <c r="D92" s="306"/>
      <c r="E92" s="308"/>
      <c r="F92" s="11"/>
    </row>
    <row r="93" spans="2:6">
      <c r="B93" s="465"/>
      <c r="C93" s="11"/>
      <c r="D93" s="306"/>
      <c r="E93" s="28" t="s">
        <v>60</v>
      </c>
      <c r="F93" s="28"/>
    </row>
    <row r="94" spans="2:6">
      <c r="B94" s="465"/>
      <c r="C94" s="11"/>
      <c r="D94" s="306"/>
      <c r="E94" s="28"/>
      <c r="F94" s="28"/>
    </row>
    <row r="95" spans="2:6">
      <c r="B95" s="466"/>
      <c r="C95" s="11"/>
      <c r="D95" s="306"/>
      <c r="E95" s="28" t="s">
        <v>569</v>
      </c>
      <c r="F95" s="28"/>
    </row>
    <row r="96" spans="2:6">
      <c r="B96" s="467" t="s">
        <v>570</v>
      </c>
      <c r="C96" s="123" t="s">
        <v>557</v>
      </c>
      <c r="D96" s="305"/>
      <c r="E96" s="124" t="s">
        <v>571</v>
      </c>
      <c r="F96" s="123"/>
    </row>
    <row r="97" spans="2:6">
      <c r="B97" s="468"/>
      <c r="C97" s="11"/>
      <c r="D97" s="306"/>
      <c r="E97" s="28" t="s">
        <v>270</v>
      </c>
      <c r="F97" s="28"/>
    </row>
    <row r="98" spans="2:6">
      <c r="B98" s="468"/>
      <c r="C98" s="11"/>
      <c r="D98" s="306"/>
      <c r="E98" s="28"/>
      <c r="F98" s="28"/>
    </row>
    <row r="99" spans="2:6">
      <c r="B99" s="468"/>
      <c r="C99" s="11"/>
      <c r="D99" s="306"/>
      <c r="E99" s="125" t="s">
        <v>572</v>
      </c>
      <c r="F99" s="313" t="s">
        <v>573</v>
      </c>
    </row>
    <row r="100" spans="2:6">
      <c r="B100" s="468"/>
      <c r="C100" s="11"/>
      <c r="D100" s="306"/>
      <c r="E100" s="126"/>
      <c r="F100" s="313"/>
    </row>
    <row r="101" spans="2:6">
      <c r="B101" s="468"/>
      <c r="C101" s="11"/>
      <c r="D101" s="306"/>
      <c r="E101" s="125" t="s">
        <v>574</v>
      </c>
      <c r="F101" s="11"/>
    </row>
    <row r="102" spans="2:6">
      <c r="B102" s="468"/>
      <c r="C102" s="11"/>
      <c r="D102" s="306"/>
      <c r="E102" s="126" t="s">
        <v>575</v>
      </c>
      <c r="F102" s="11"/>
    </row>
    <row r="103" spans="2:6">
      <c r="B103" s="468"/>
      <c r="C103" s="11"/>
      <c r="D103" s="306"/>
      <c r="E103" s="126" t="s">
        <v>576</v>
      </c>
      <c r="F103" s="313" t="s">
        <v>577</v>
      </c>
    </row>
    <row r="104" spans="2:6">
      <c r="B104" s="468"/>
      <c r="C104" s="11"/>
      <c r="D104" s="306"/>
      <c r="E104" s="126" t="s">
        <v>578</v>
      </c>
      <c r="F104" s="313" t="s">
        <v>579</v>
      </c>
    </row>
    <row r="105" spans="2:6">
      <c r="B105" s="468"/>
      <c r="C105" s="11"/>
      <c r="D105" s="306"/>
      <c r="E105" s="126"/>
      <c r="F105" s="313"/>
    </row>
    <row r="106" spans="2:6">
      <c r="B106" s="468"/>
      <c r="C106" s="11"/>
      <c r="D106" s="306"/>
      <c r="E106" s="125" t="s">
        <v>580</v>
      </c>
      <c r="F106" s="11"/>
    </row>
    <row r="107" spans="2:6">
      <c r="B107" s="468"/>
      <c r="C107" s="11"/>
      <c r="D107" s="306"/>
      <c r="E107" s="126" t="s">
        <v>581</v>
      </c>
      <c r="F107" s="11"/>
    </row>
    <row r="108" spans="2:6">
      <c r="B108" s="468"/>
      <c r="C108" s="11"/>
      <c r="D108" s="306"/>
      <c r="E108" s="126" t="s">
        <v>582</v>
      </c>
      <c r="F108" s="314" t="s">
        <v>583</v>
      </c>
    </row>
    <row r="109" spans="2:6">
      <c r="B109" s="468"/>
      <c r="C109" s="11"/>
      <c r="D109" s="306"/>
      <c r="E109" s="126" t="s">
        <v>584</v>
      </c>
      <c r="F109" s="314"/>
    </row>
    <row r="110" spans="2:6">
      <c r="B110" s="468"/>
      <c r="C110" s="11"/>
      <c r="D110" s="306"/>
      <c r="E110" s="126"/>
      <c r="F110" s="314"/>
    </row>
    <row r="111" spans="2:6">
      <c r="B111" s="468"/>
      <c r="C111" s="11"/>
      <c r="D111" s="306"/>
      <c r="E111" s="307" t="s">
        <v>585</v>
      </c>
      <c r="F111" s="314"/>
    </row>
    <row r="112" spans="2:6">
      <c r="B112" s="468"/>
      <c r="C112" s="11"/>
      <c r="D112" s="306"/>
      <c r="E112" s="126" t="s">
        <v>586</v>
      </c>
      <c r="F112" s="314"/>
    </row>
    <row r="113" spans="2:6">
      <c r="B113" s="468"/>
      <c r="C113" s="11"/>
      <c r="D113" s="306"/>
      <c r="E113" s="315" t="s">
        <v>587</v>
      </c>
      <c r="F113" s="11" t="s">
        <v>588</v>
      </c>
    </row>
    <row r="114" spans="2:6">
      <c r="B114" s="468"/>
      <c r="C114" s="11"/>
      <c r="D114" s="306"/>
      <c r="E114" s="315" t="s">
        <v>589</v>
      </c>
      <c r="F114" s="11"/>
    </row>
    <row r="115" spans="2:6">
      <c r="B115" s="468"/>
      <c r="C115" s="11"/>
      <c r="D115" s="306"/>
      <c r="E115" s="315" t="s">
        <v>590</v>
      </c>
      <c r="F115" s="28"/>
    </row>
    <row r="116" spans="2:6">
      <c r="B116" s="468"/>
      <c r="C116" s="11"/>
      <c r="D116" s="306"/>
      <c r="E116" s="315"/>
      <c r="F116" s="28"/>
    </row>
    <row r="117" spans="2:6">
      <c r="B117" s="468"/>
      <c r="C117" s="11"/>
      <c r="D117" s="306"/>
      <c r="E117" s="307" t="s">
        <v>591</v>
      </c>
      <c r="F117" s="314"/>
    </row>
    <row r="118" spans="2:6">
      <c r="B118" s="468"/>
      <c r="C118" s="11"/>
      <c r="D118" s="306"/>
      <c r="E118" s="126" t="s">
        <v>592</v>
      </c>
      <c r="F118" s="314"/>
    </row>
    <row r="119" spans="2:6">
      <c r="B119" s="468"/>
      <c r="C119" s="11"/>
      <c r="D119" s="306"/>
      <c r="E119" s="315" t="s">
        <v>593</v>
      </c>
      <c r="F119" s="28" t="s">
        <v>594</v>
      </c>
    </row>
    <row r="120" spans="2:6">
      <c r="B120" s="468"/>
      <c r="C120" s="11"/>
      <c r="D120" s="306"/>
      <c r="E120" s="315"/>
      <c r="F120" s="28"/>
    </row>
    <row r="121" spans="2:6">
      <c r="B121" s="468"/>
      <c r="C121" s="11"/>
      <c r="D121" s="306"/>
      <c r="E121" s="307" t="s">
        <v>595</v>
      </c>
      <c r="F121" s="314"/>
    </row>
    <row r="122" spans="2:6">
      <c r="B122" s="468"/>
      <c r="C122" s="11"/>
      <c r="D122" s="306"/>
      <c r="E122" s="126" t="s">
        <v>592</v>
      </c>
      <c r="F122" s="314"/>
    </row>
    <row r="123" spans="2:6">
      <c r="B123" s="468"/>
      <c r="C123" s="11"/>
      <c r="D123" s="306"/>
      <c r="E123" s="126" t="s">
        <v>596</v>
      </c>
      <c r="F123" s="11"/>
    </row>
    <row r="124" spans="2:6">
      <c r="B124" s="468"/>
      <c r="C124" s="11"/>
      <c r="D124" s="306"/>
      <c r="E124" s="126"/>
      <c r="F124" s="11"/>
    </row>
    <row r="125" spans="2:6" ht="14.25" customHeight="1">
      <c r="B125" s="468"/>
      <c r="C125" s="11"/>
      <c r="D125" s="306"/>
      <c r="E125" s="310" t="s">
        <v>597</v>
      </c>
      <c r="F125" s="11"/>
    </row>
    <row r="126" spans="2:6">
      <c r="B126" s="468"/>
      <c r="C126" s="11"/>
      <c r="D126" s="306"/>
      <c r="E126" s="126" t="s">
        <v>598</v>
      </c>
      <c r="F126" s="314"/>
    </row>
    <row r="127" spans="2:6">
      <c r="B127" s="468"/>
      <c r="C127" s="11"/>
      <c r="D127" s="306"/>
      <c r="E127" s="126" t="s">
        <v>599</v>
      </c>
      <c r="F127" s="11" t="s">
        <v>600</v>
      </c>
    </row>
    <row r="128" spans="2:6">
      <c r="B128" s="468"/>
      <c r="C128" s="11"/>
      <c r="D128" s="306"/>
      <c r="E128" s="126"/>
      <c r="F128" s="11"/>
    </row>
    <row r="129" spans="2:7">
      <c r="B129" s="468"/>
      <c r="C129" s="11"/>
      <c r="D129" s="306"/>
      <c r="E129" s="310" t="s">
        <v>601</v>
      </c>
      <c r="F129" s="11"/>
    </row>
    <row r="130" spans="2:7">
      <c r="B130" s="468"/>
      <c r="C130" s="11"/>
      <c r="D130" s="306"/>
      <c r="E130" s="126" t="s">
        <v>602</v>
      </c>
      <c r="F130" s="11"/>
    </row>
    <row r="131" spans="2:7">
      <c r="B131" s="468"/>
      <c r="C131" s="11"/>
      <c r="D131" s="306"/>
      <c r="E131" s="126" t="s">
        <v>603</v>
      </c>
      <c r="F131" s="11" t="s">
        <v>604</v>
      </c>
    </row>
    <row r="132" spans="2:7">
      <c r="B132" s="468"/>
      <c r="C132" s="11"/>
      <c r="D132" s="306"/>
      <c r="E132" s="126"/>
      <c r="F132" s="11"/>
    </row>
    <row r="133" spans="2:7">
      <c r="B133" s="468"/>
      <c r="C133" s="11"/>
      <c r="D133" s="306"/>
      <c r="E133" s="315"/>
      <c r="F133" s="316"/>
    </row>
    <row r="134" spans="2:7">
      <c r="B134" s="468"/>
      <c r="C134" s="11"/>
      <c r="D134" s="306"/>
      <c r="E134" s="28" t="s">
        <v>605</v>
      </c>
      <c r="F134" s="28"/>
    </row>
    <row r="135" spans="2:7" ht="15.75" customHeight="1">
      <c r="B135" s="468"/>
      <c r="C135" s="11"/>
      <c r="D135" s="306"/>
      <c r="E135" s="28"/>
      <c r="F135" s="28"/>
    </row>
    <row r="136" spans="2:7">
      <c r="B136" s="468"/>
      <c r="C136" s="11"/>
      <c r="D136" s="306"/>
      <c r="E136" s="28" t="s">
        <v>606</v>
      </c>
      <c r="F136" s="28"/>
    </row>
    <row r="137" spans="2:7">
      <c r="B137" s="469"/>
      <c r="C137" s="373" t="s">
        <v>1013</v>
      </c>
      <c r="D137" s="374">
        <v>44998</v>
      </c>
      <c r="E137" s="375" t="s">
        <v>1023</v>
      </c>
      <c r="F137" s="375"/>
    </row>
    <row r="138" spans="2:7" s="194" customFormat="1" ht="27">
      <c r="B138" s="464" t="s">
        <v>607</v>
      </c>
      <c r="C138" s="317" t="s">
        <v>269</v>
      </c>
      <c r="D138" s="318"/>
      <c r="E138" s="319" t="s">
        <v>608</v>
      </c>
      <c r="F138" s="317" t="s">
        <v>609</v>
      </c>
    </row>
    <row r="139" spans="2:7">
      <c r="B139" s="465"/>
      <c r="C139" s="11"/>
      <c r="D139" s="306"/>
      <c r="E139" s="28" t="s">
        <v>270</v>
      </c>
      <c r="F139" s="28"/>
    </row>
    <row r="140" spans="2:7">
      <c r="B140" s="465"/>
      <c r="C140" s="11"/>
      <c r="D140" s="306"/>
      <c r="E140" s="320" t="s">
        <v>610</v>
      </c>
      <c r="F140" s="11"/>
      <c r="G140" s="10"/>
    </row>
    <row r="141" spans="2:7">
      <c r="B141" s="465"/>
      <c r="C141" s="11"/>
      <c r="D141" s="306"/>
      <c r="E141" s="321" t="s">
        <v>611</v>
      </c>
      <c r="F141" s="313"/>
    </row>
    <row r="142" spans="2:7">
      <c r="B142" s="465"/>
      <c r="C142" s="11"/>
      <c r="D142" s="306"/>
      <c r="E142" s="28"/>
      <c r="F142" s="28"/>
    </row>
    <row r="143" spans="2:7">
      <c r="B143" s="465"/>
      <c r="C143" s="11"/>
      <c r="D143" s="306"/>
      <c r="E143" s="307" t="s">
        <v>612</v>
      </c>
      <c r="F143" s="11"/>
    </row>
    <row r="144" spans="2:7">
      <c r="B144" s="465"/>
      <c r="C144" s="11"/>
      <c r="D144" s="306"/>
      <c r="E144" s="309" t="s">
        <v>613</v>
      </c>
      <c r="F144" s="11"/>
      <c r="G144" s="10"/>
    </row>
    <row r="145" spans="2:7">
      <c r="B145" s="465"/>
      <c r="C145" s="11"/>
      <c r="D145" s="306"/>
      <c r="E145" s="308" t="s">
        <v>614</v>
      </c>
      <c r="F145" s="313" t="s">
        <v>615</v>
      </c>
      <c r="G145" s="10"/>
    </row>
    <row r="146" spans="2:7">
      <c r="B146" s="465"/>
      <c r="C146" s="11"/>
      <c r="D146" s="306"/>
      <c r="E146" s="308"/>
      <c r="F146" s="11"/>
      <c r="G146" s="10"/>
    </row>
    <row r="147" spans="2:7">
      <c r="B147" s="465"/>
      <c r="C147" s="11"/>
      <c r="D147" s="306"/>
      <c r="E147" s="307" t="s">
        <v>616</v>
      </c>
      <c r="F147" s="11"/>
    </row>
    <row r="148" spans="2:7">
      <c r="B148" s="465"/>
      <c r="C148" s="11"/>
      <c r="D148" s="306"/>
      <c r="E148" s="309" t="s">
        <v>617</v>
      </c>
      <c r="F148" s="11"/>
      <c r="G148" s="10"/>
    </row>
    <row r="149" spans="2:7">
      <c r="B149" s="465"/>
      <c r="C149" s="11"/>
      <c r="D149" s="306"/>
      <c r="E149" s="308" t="s">
        <v>618</v>
      </c>
      <c r="F149" s="11"/>
      <c r="G149" s="10"/>
    </row>
    <row r="150" spans="2:7">
      <c r="B150" s="465"/>
      <c r="C150" s="11"/>
      <c r="D150" s="306"/>
      <c r="E150" s="308"/>
      <c r="F150" s="11"/>
      <c r="G150" s="10"/>
    </row>
    <row r="151" spans="2:7">
      <c r="B151" s="465"/>
      <c r="C151" s="11"/>
      <c r="D151" s="306"/>
      <c r="E151" s="125" t="s">
        <v>619</v>
      </c>
      <c r="F151" s="11"/>
    </row>
    <row r="152" spans="2:7">
      <c r="B152" s="465"/>
      <c r="C152" s="11"/>
      <c r="D152" s="306"/>
      <c r="E152" s="126" t="s">
        <v>620</v>
      </c>
      <c r="F152" s="11"/>
    </row>
    <row r="153" spans="2:7">
      <c r="B153" s="465"/>
      <c r="C153" s="11"/>
      <c r="D153" s="306"/>
      <c r="E153" s="126" t="s">
        <v>621</v>
      </c>
      <c r="F153" s="11"/>
    </row>
    <row r="154" spans="2:7">
      <c r="B154" s="465"/>
      <c r="C154" s="11"/>
      <c r="D154" s="306"/>
      <c r="E154" s="126"/>
      <c r="F154" s="11"/>
    </row>
    <row r="155" spans="2:7">
      <c r="B155" s="465"/>
      <c r="C155" s="11"/>
      <c r="D155" s="306"/>
      <c r="E155" s="307" t="s">
        <v>622</v>
      </c>
      <c r="F155" s="313"/>
    </row>
    <row r="156" spans="2:7" ht="27">
      <c r="B156" s="465"/>
      <c r="C156" s="11"/>
      <c r="D156" s="306"/>
      <c r="E156" s="126" t="s">
        <v>623</v>
      </c>
      <c r="F156" s="313"/>
    </row>
    <row r="157" spans="2:7">
      <c r="B157" s="465"/>
      <c r="C157" s="11"/>
      <c r="D157" s="306"/>
      <c r="E157" s="126" t="s">
        <v>624</v>
      </c>
      <c r="F157" s="313" t="s">
        <v>625</v>
      </c>
    </row>
    <row r="158" spans="2:7">
      <c r="B158" s="465"/>
      <c r="C158" s="11"/>
      <c r="D158" s="306"/>
      <c r="E158" s="308" t="s">
        <v>626</v>
      </c>
      <c r="F158" s="313"/>
    </row>
    <row r="159" spans="2:7">
      <c r="B159" s="465"/>
      <c r="C159" s="11"/>
      <c r="D159" s="306"/>
      <c r="E159" s="308"/>
      <c r="F159" s="313"/>
    </row>
    <row r="160" spans="2:7">
      <c r="B160" s="465"/>
      <c r="C160" s="11"/>
      <c r="D160" s="306"/>
      <c r="E160" s="310" t="s">
        <v>627</v>
      </c>
      <c r="F160" s="11"/>
    </row>
    <row r="161" spans="2:7">
      <c r="B161" s="465"/>
      <c r="C161" s="11"/>
      <c r="D161" s="306"/>
      <c r="E161" s="308" t="s">
        <v>628</v>
      </c>
      <c r="F161" s="316" t="s">
        <v>629</v>
      </c>
    </row>
    <row r="162" spans="2:7">
      <c r="B162" s="465"/>
      <c r="C162" s="11"/>
      <c r="D162" s="306"/>
      <c r="E162" s="309" t="s">
        <v>630</v>
      </c>
      <c r="F162" s="11"/>
    </row>
    <row r="163" spans="2:7">
      <c r="B163" s="465"/>
      <c r="C163" s="11"/>
      <c r="D163" s="306"/>
      <c r="E163" s="309"/>
      <c r="F163" s="11"/>
    </row>
    <row r="164" spans="2:7" ht="14.25" customHeight="1">
      <c r="B164" s="465"/>
      <c r="C164" s="11"/>
      <c r="D164" s="306"/>
      <c r="E164" s="125" t="s">
        <v>631</v>
      </c>
      <c r="F164" s="11"/>
      <c r="G164" s="10"/>
    </row>
    <row r="165" spans="2:7">
      <c r="B165" s="465"/>
      <c r="C165" s="11"/>
      <c r="D165" s="306"/>
      <c r="E165" s="125" t="s">
        <v>632</v>
      </c>
      <c r="F165" s="313"/>
    </row>
    <row r="166" spans="2:7">
      <c r="B166" s="465"/>
      <c r="C166" s="11"/>
      <c r="D166" s="306"/>
      <c r="E166" s="126" t="s">
        <v>575</v>
      </c>
      <c r="F166" s="11"/>
    </row>
    <row r="167" spans="2:7">
      <c r="B167" s="465"/>
      <c r="C167" s="11"/>
      <c r="D167" s="306"/>
      <c r="E167" s="126" t="s">
        <v>576</v>
      </c>
      <c r="F167" s="313" t="s">
        <v>633</v>
      </c>
    </row>
    <row r="168" spans="2:7">
      <c r="B168" s="465"/>
      <c r="C168" s="11"/>
      <c r="D168" s="306"/>
      <c r="E168" s="126" t="s">
        <v>578</v>
      </c>
      <c r="F168" s="313" t="s">
        <v>634</v>
      </c>
    </row>
    <row r="169" spans="2:7">
      <c r="B169" s="465"/>
      <c r="C169" s="11"/>
      <c r="D169" s="306"/>
      <c r="E169" s="322" t="s">
        <v>635</v>
      </c>
      <c r="F169" s="323"/>
    </row>
    <row r="170" spans="2:7" ht="14.25" customHeight="1">
      <c r="B170" s="465"/>
      <c r="C170" s="11"/>
      <c r="D170" s="306"/>
      <c r="E170" s="322" t="s">
        <v>636</v>
      </c>
      <c r="F170" s="323"/>
    </row>
    <row r="171" spans="2:7">
      <c r="B171" s="465"/>
      <c r="C171" s="11"/>
      <c r="D171" s="306"/>
      <c r="E171" s="315" t="s">
        <v>637</v>
      </c>
      <c r="F171" s="323" t="s">
        <v>638</v>
      </c>
    </row>
    <row r="172" spans="2:7" ht="14.25" customHeight="1">
      <c r="B172" s="465"/>
      <c r="C172" s="11"/>
      <c r="D172" s="306"/>
      <c r="E172" s="322" t="s">
        <v>639</v>
      </c>
      <c r="F172" s="323"/>
    </row>
    <row r="173" spans="2:7" ht="27">
      <c r="B173" s="465"/>
      <c r="C173" s="11"/>
      <c r="D173" s="306"/>
      <c r="E173" s="324" t="s">
        <v>640</v>
      </c>
      <c r="F173" s="323" t="s">
        <v>641</v>
      </c>
    </row>
    <row r="174" spans="2:7">
      <c r="B174" s="465"/>
      <c r="C174" s="11"/>
      <c r="D174" s="306"/>
      <c r="E174" s="125" t="s">
        <v>642</v>
      </c>
      <c r="F174" s="313"/>
    </row>
    <row r="175" spans="2:7">
      <c r="B175" s="465"/>
      <c r="C175" s="11"/>
      <c r="D175" s="306"/>
      <c r="E175" s="125" t="s">
        <v>643</v>
      </c>
      <c r="F175" s="313"/>
    </row>
    <row r="176" spans="2:7" ht="27.75" customHeight="1">
      <c r="B176" s="465"/>
      <c r="C176" s="11"/>
      <c r="D176" s="306"/>
      <c r="E176" s="126" t="s">
        <v>644</v>
      </c>
      <c r="F176" s="316" t="s">
        <v>645</v>
      </c>
    </row>
    <row r="177" spans="2:6">
      <c r="B177" s="465"/>
      <c r="C177" s="11"/>
      <c r="D177" s="306"/>
      <c r="E177" s="125" t="s">
        <v>646</v>
      </c>
      <c r="F177" s="313"/>
    </row>
    <row r="178" spans="2:6">
      <c r="B178" s="465"/>
      <c r="C178" s="11"/>
      <c r="D178" s="306"/>
      <c r="E178" s="315" t="s">
        <v>647</v>
      </c>
      <c r="F178" s="316" t="s">
        <v>648</v>
      </c>
    </row>
    <row r="179" spans="2:6" ht="27">
      <c r="B179" s="465"/>
      <c r="C179" s="11"/>
      <c r="D179" s="306"/>
      <c r="E179" s="315" t="s">
        <v>649</v>
      </c>
      <c r="F179" s="316" t="s">
        <v>650</v>
      </c>
    </row>
    <row r="180" spans="2:6">
      <c r="B180" s="465"/>
      <c r="C180" s="11"/>
      <c r="D180" s="306"/>
      <c r="E180" s="125" t="s">
        <v>651</v>
      </c>
      <c r="F180" s="313"/>
    </row>
    <row r="181" spans="2:6" ht="27">
      <c r="B181" s="465"/>
      <c r="C181" s="11"/>
      <c r="D181" s="306"/>
      <c r="E181" s="126" t="s">
        <v>652</v>
      </c>
      <c r="F181" s="316" t="s">
        <v>653</v>
      </c>
    </row>
    <row r="182" spans="2:6">
      <c r="B182" s="465"/>
      <c r="C182" s="11"/>
      <c r="D182" s="306"/>
      <c r="E182" s="126"/>
      <c r="F182" s="316"/>
    </row>
    <row r="183" spans="2:6">
      <c r="B183" s="465"/>
      <c r="C183" s="11"/>
      <c r="D183" s="306"/>
      <c r="E183" s="311" t="s">
        <v>654</v>
      </c>
      <c r="F183" s="316"/>
    </row>
    <row r="184" spans="2:6">
      <c r="B184" s="465"/>
      <c r="C184" s="11"/>
      <c r="D184" s="306"/>
      <c r="E184" s="312" t="s">
        <v>655</v>
      </c>
      <c r="F184" s="316"/>
    </row>
    <row r="185" spans="2:6">
      <c r="B185" s="465"/>
      <c r="C185" s="11"/>
      <c r="D185" s="306"/>
      <c r="E185" s="309" t="s">
        <v>656</v>
      </c>
      <c r="F185" s="11"/>
    </row>
    <row r="186" spans="2:6">
      <c r="B186" s="465"/>
      <c r="C186" s="11"/>
      <c r="D186" s="306"/>
      <c r="E186" s="309" t="s">
        <v>657</v>
      </c>
      <c r="F186" s="11"/>
    </row>
    <row r="187" spans="2:6">
      <c r="B187" s="465"/>
      <c r="C187" s="11"/>
      <c r="D187" s="306"/>
      <c r="E187" s="309"/>
      <c r="F187" s="11"/>
    </row>
    <row r="188" spans="2:6">
      <c r="B188" s="465"/>
      <c r="C188" s="11"/>
      <c r="D188" s="306"/>
      <c r="E188" s="125" t="s">
        <v>658</v>
      </c>
      <c r="F188" s="313"/>
    </row>
    <row r="189" spans="2:6">
      <c r="B189" s="465"/>
      <c r="C189" s="11"/>
      <c r="D189" s="306"/>
      <c r="E189" s="126" t="s">
        <v>659</v>
      </c>
      <c r="F189" s="300" t="s">
        <v>660</v>
      </c>
    </row>
    <row r="190" spans="2:6" ht="27">
      <c r="B190" s="465"/>
      <c r="C190" s="11"/>
      <c r="D190" s="306"/>
      <c r="E190" s="315" t="s">
        <v>661</v>
      </c>
      <c r="F190" s="316" t="s">
        <v>662</v>
      </c>
    </row>
    <row r="191" spans="2:6">
      <c r="B191" s="465"/>
      <c r="C191" s="11"/>
      <c r="D191" s="306"/>
      <c r="E191" s="315"/>
      <c r="F191" s="316"/>
    </row>
    <row r="192" spans="2:6">
      <c r="B192" s="465"/>
      <c r="C192" s="11"/>
      <c r="D192" s="306"/>
      <c r="E192" s="125" t="s">
        <v>663</v>
      </c>
      <c r="F192" s="11"/>
    </row>
    <row r="193" spans="2:7">
      <c r="B193" s="465"/>
      <c r="C193" s="11"/>
      <c r="D193" s="306"/>
      <c r="E193" s="126" t="s">
        <v>664</v>
      </c>
      <c r="F193" s="11"/>
    </row>
    <row r="194" spans="2:7">
      <c r="B194" s="465"/>
      <c r="C194" s="11"/>
      <c r="D194" s="306"/>
      <c r="E194" s="126" t="s">
        <v>665</v>
      </c>
      <c r="F194" s="11"/>
    </row>
    <row r="195" spans="2:7">
      <c r="B195" s="465"/>
      <c r="C195" s="11"/>
      <c r="D195" s="306"/>
      <c r="E195" s="307"/>
      <c r="F195" s="11"/>
    </row>
    <row r="196" spans="2:7">
      <c r="B196" s="465"/>
      <c r="C196" s="11"/>
      <c r="D196" s="306"/>
      <c r="E196" s="307" t="s">
        <v>666</v>
      </c>
      <c r="F196" s="11"/>
    </row>
    <row r="197" spans="2:7">
      <c r="B197" s="465"/>
      <c r="C197" s="11"/>
      <c r="D197" s="306"/>
      <c r="E197" s="309"/>
      <c r="F197" s="11"/>
      <c r="G197" s="10"/>
    </row>
    <row r="198" spans="2:7">
      <c r="B198" s="465"/>
      <c r="C198" s="11"/>
      <c r="D198" s="306"/>
      <c r="E198" s="308"/>
      <c r="F198" s="313"/>
    </row>
    <row r="199" spans="2:7">
      <c r="B199" s="465"/>
      <c r="C199" s="11"/>
      <c r="D199" s="306"/>
      <c r="E199" s="28" t="s">
        <v>667</v>
      </c>
      <c r="F199" s="28"/>
    </row>
    <row r="200" spans="2:7">
      <c r="B200" s="465"/>
      <c r="C200" s="11"/>
      <c r="D200" s="306"/>
      <c r="E200" s="28"/>
      <c r="F200" s="28"/>
    </row>
    <row r="201" spans="2:7">
      <c r="B201" s="465"/>
      <c r="C201" s="11"/>
      <c r="D201" s="306"/>
      <c r="E201" s="28" t="s">
        <v>668</v>
      </c>
      <c r="F201" s="28"/>
    </row>
    <row r="202" spans="2:7">
      <c r="B202" s="464" t="s">
        <v>669</v>
      </c>
      <c r="C202" s="123" t="s">
        <v>269</v>
      </c>
      <c r="D202" s="325"/>
      <c r="E202" s="124" t="s">
        <v>670</v>
      </c>
      <c r="F202" s="123" t="s">
        <v>671</v>
      </c>
    </row>
    <row r="203" spans="2:7">
      <c r="B203" s="465"/>
      <c r="C203" s="11"/>
      <c r="D203" s="326"/>
      <c r="E203" s="28" t="s">
        <v>270</v>
      </c>
      <c r="F203" s="11"/>
    </row>
    <row r="204" spans="2:7">
      <c r="B204" s="465"/>
      <c r="C204" s="11"/>
      <c r="D204" s="326"/>
      <c r="E204" s="28"/>
      <c r="F204" s="11"/>
    </row>
    <row r="205" spans="2:7">
      <c r="B205" s="465"/>
      <c r="C205" s="11"/>
      <c r="D205" s="326"/>
      <c r="E205" s="125" t="s">
        <v>672</v>
      </c>
      <c r="F205" s="11"/>
    </row>
    <row r="206" spans="2:7">
      <c r="B206" s="465"/>
      <c r="C206" s="11"/>
      <c r="D206" s="306"/>
      <c r="E206" s="126"/>
      <c r="F206" s="11"/>
    </row>
    <row r="207" spans="2:7">
      <c r="B207" s="465"/>
      <c r="C207" s="11"/>
      <c r="D207" s="11"/>
      <c r="E207" s="28" t="s">
        <v>60</v>
      </c>
      <c r="F207" s="11"/>
    </row>
    <row r="208" spans="2:7">
      <c r="B208" s="465"/>
      <c r="C208" s="11"/>
      <c r="D208" s="11"/>
      <c r="E208" s="28"/>
      <c r="F208" s="11"/>
    </row>
    <row r="209" spans="2:6">
      <c r="B209" s="466"/>
      <c r="C209" s="12"/>
      <c r="D209" s="327"/>
      <c r="E209" s="28" t="s">
        <v>673</v>
      </c>
      <c r="F209" s="12"/>
    </row>
    <row r="210" spans="2:6">
      <c r="B210" s="464" t="s">
        <v>974</v>
      </c>
      <c r="C210" s="123" t="s">
        <v>269</v>
      </c>
      <c r="D210" s="325"/>
      <c r="E210" s="124" t="s">
        <v>670</v>
      </c>
      <c r="F210" s="123" t="s">
        <v>976</v>
      </c>
    </row>
    <row r="211" spans="2:6">
      <c r="B211" s="465"/>
      <c r="C211" s="11"/>
      <c r="D211" s="326"/>
      <c r="E211" s="28" t="s">
        <v>270</v>
      </c>
      <c r="F211" s="11"/>
    </row>
    <row r="212" spans="2:6">
      <c r="B212" s="465"/>
      <c r="C212" s="11"/>
      <c r="D212" s="326"/>
      <c r="E212" s="28"/>
      <c r="F212" s="11"/>
    </row>
    <row r="213" spans="2:6">
      <c r="B213" s="465"/>
      <c r="C213" s="11"/>
      <c r="D213" s="358">
        <v>44026</v>
      </c>
      <c r="E213" s="125" t="s">
        <v>978</v>
      </c>
      <c r="F213" s="11"/>
    </row>
    <row r="214" spans="2:6">
      <c r="B214" s="465"/>
      <c r="C214" s="11"/>
      <c r="D214" s="326"/>
      <c r="E214" s="322"/>
      <c r="F214" s="11"/>
    </row>
    <row r="215" spans="2:6">
      <c r="B215" s="465"/>
      <c r="C215" s="11"/>
      <c r="D215" s="11"/>
      <c r="E215" s="28" t="s">
        <v>60</v>
      </c>
      <c r="F215" s="11"/>
    </row>
    <row r="216" spans="2:6">
      <c r="B216" s="465"/>
      <c r="C216" s="11"/>
      <c r="D216" s="11"/>
      <c r="E216" s="28"/>
      <c r="F216" s="11"/>
    </row>
    <row r="217" spans="2:6">
      <c r="B217" s="466"/>
      <c r="C217" s="12"/>
      <c r="D217" s="327"/>
      <c r="E217" s="28" t="s">
        <v>673</v>
      </c>
      <c r="F217" s="12"/>
    </row>
    <row r="218" spans="2:6">
      <c r="B218" s="464" t="s">
        <v>975</v>
      </c>
      <c r="C218" s="123" t="s">
        <v>269</v>
      </c>
      <c r="D218" s="325"/>
      <c r="E218" s="124" t="s">
        <v>670</v>
      </c>
      <c r="F218" s="123" t="s">
        <v>977</v>
      </c>
    </row>
    <row r="219" spans="2:6">
      <c r="B219" s="465"/>
      <c r="C219" s="11"/>
      <c r="D219" s="326"/>
      <c r="E219" s="28" t="s">
        <v>270</v>
      </c>
      <c r="F219" s="11"/>
    </row>
    <row r="220" spans="2:6">
      <c r="B220" s="465"/>
      <c r="C220" s="11"/>
      <c r="D220" s="326"/>
      <c r="E220" s="28"/>
      <c r="F220" s="11"/>
    </row>
    <row r="221" spans="2:6">
      <c r="B221" s="465"/>
      <c r="C221" s="11"/>
      <c r="D221" s="358">
        <v>44026</v>
      </c>
      <c r="E221" s="125" t="s">
        <v>979</v>
      </c>
      <c r="F221" s="11"/>
    </row>
    <row r="222" spans="2:6">
      <c r="B222" s="465"/>
      <c r="C222" s="11"/>
      <c r="D222" s="326"/>
      <c r="E222" s="322"/>
      <c r="F222" s="11"/>
    </row>
    <row r="223" spans="2:6">
      <c r="B223" s="465"/>
      <c r="C223" s="11"/>
      <c r="D223" s="11"/>
      <c r="E223" s="28" t="s">
        <v>60</v>
      </c>
      <c r="F223" s="11"/>
    </row>
    <row r="224" spans="2:6">
      <c r="B224" s="465"/>
      <c r="C224" s="11"/>
      <c r="D224" s="11"/>
      <c r="E224" s="28"/>
      <c r="F224" s="11"/>
    </row>
    <row r="225" spans="2:6">
      <c r="B225" s="466"/>
      <c r="C225" s="12"/>
      <c r="D225" s="327"/>
      <c r="E225" s="28" t="s">
        <v>673</v>
      </c>
      <c r="F225" s="12"/>
    </row>
    <row r="226" spans="2:6">
      <c r="B226" s="464" t="s">
        <v>674</v>
      </c>
      <c r="C226" s="123" t="s">
        <v>269</v>
      </c>
      <c r="D226" s="306"/>
      <c r="E226" s="124" t="s">
        <v>675</v>
      </c>
      <c r="F226" s="11"/>
    </row>
    <row r="227" spans="2:6">
      <c r="B227" s="465"/>
      <c r="C227" s="11"/>
      <c r="D227" s="306"/>
      <c r="E227" s="28" t="s">
        <v>270</v>
      </c>
      <c r="F227" s="11"/>
    </row>
    <row r="228" spans="2:6">
      <c r="B228" s="465"/>
      <c r="C228" s="11"/>
      <c r="D228" s="306"/>
      <c r="E228" s="28"/>
      <c r="F228" s="11"/>
    </row>
    <row r="229" spans="2:6">
      <c r="B229" s="465"/>
      <c r="C229" s="11"/>
      <c r="D229" s="306"/>
      <c r="E229" s="125" t="s">
        <v>676</v>
      </c>
      <c r="F229" s="11"/>
    </row>
    <row r="230" spans="2:6">
      <c r="B230" s="465"/>
      <c r="C230" s="11"/>
      <c r="D230" s="306"/>
      <c r="E230" s="126" t="s">
        <v>677</v>
      </c>
      <c r="F230" s="11"/>
    </row>
    <row r="231" spans="2:6">
      <c r="B231" s="465"/>
      <c r="C231" s="11"/>
      <c r="D231" s="306"/>
      <c r="E231" s="126"/>
      <c r="F231" s="11"/>
    </row>
    <row r="232" spans="2:6">
      <c r="B232" s="465"/>
      <c r="C232" s="11"/>
      <c r="D232" s="11"/>
      <c r="E232" s="28" t="s">
        <v>60</v>
      </c>
      <c r="F232" s="11"/>
    </row>
    <row r="233" spans="2:6">
      <c r="B233" s="465"/>
      <c r="C233" s="11"/>
      <c r="D233" s="11"/>
      <c r="E233" s="28"/>
      <c r="F233" s="11"/>
    </row>
    <row r="234" spans="2:6" ht="27" customHeight="1">
      <c r="B234" s="466"/>
      <c r="C234" s="12" ph="1"/>
      <c r="D234" s="12" ph="1"/>
      <c r="E234" s="127" t="s">
        <v>673</v>
      </c>
      <c r="F234" s="12" ph="1"/>
    </row>
    <row r="235" spans="2:6">
      <c r="B235" s="464" t="s">
        <v>678</v>
      </c>
      <c r="C235" s="123" t="s">
        <v>269</v>
      </c>
      <c r="D235" s="306"/>
      <c r="E235" s="124" t="s">
        <v>679</v>
      </c>
      <c r="F235" s="11"/>
    </row>
    <row r="236" spans="2:6">
      <c r="B236" s="465"/>
      <c r="C236" s="11"/>
      <c r="D236" s="306"/>
      <c r="E236" s="125" t="s">
        <v>680</v>
      </c>
      <c r="F236" s="11"/>
    </row>
    <row r="237" spans="2:6">
      <c r="B237" s="465"/>
      <c r="C237" s="11"/>
      <c r="D237" s="306"/>
      <c r="E237" s="28"/>
      <c r="F237" s="11"/>
    </row>
    <row r="238" spans="2:6">
      <c r="B238" s="465"/>
      <c r="C238" s="11"/>
      <c r="D238" s="306"/>
      <c r="E238" s="125" t="s">
        <v>681</v>
      </c>
      <c r="F238" s="11"/>
    </row>
    <row r="239" spans="2:6">
      <c r="B239" s="465"/>
      <c r="C239" s="11"/>
      <c r="D239" s="306"/>
      <c r="E239" s="28"/>
      <c r="F239" s="11"/>
    </row>
    <row r="240" spans="2:6">
      <c r="B240" s="465"/>
      <c r="C240" s="11"/>
      <c r="D240" s="306"/>
      <c r="E240" s="307" t="s">
        <v>682</v>
      </c>
      <c r="F240" s="11"/>
    </row>
    <row r="241" spans="2:7">
      <c r="B241" s="465"/>
      <c r="C241" s="11"/>
      <c r="D241" s="306"/>
      <c r="E241" s="308" t="s">
        <v>683</v>
      </c>
      <c r="F241" s="11"/>
    </row>
    <row r="242" spans="2:7">
      <c r="B242" s="465"/>
      <c r="C242" s="11"/>
      <c r="D242" s="306"/>
      <c r="E242" s="309" t="s">
        <v>684</v>
      </c>
      <c r="F242" s="11"/>
      <c r="G242" s="10"/>
    </row>
    <row r="243" spans="2:7">
      <c r="B243" s="465"/>
      <c r="C243" s="11"/>
      <c r="D243" s="306"/>
      <c r="E243" s="309"/>
      <c r="F243" s="11"/>
      <c r="G243" s="10"/>
    </row>
    <row r="244" spans="2:7">
      <c r="B244" s="465"/>
      <c r="C244" s="11"/>
      <c r="D244" s="306"/>
      <c r="E244" s="307" t="s">
        <v>685</v>
      </c>
      <c r="F244" s="11"/>
    </row>
    <row r="245" spans="2:7">
      <c r="B245" s="465"/>
      <c r="C245" s="11"/>
      <c r="D245" s="306"/>
      <c r="E245" s="309" t="s">
        <v>613</v>
      </c>
      <c r="F245" s="11"/>
      <c r="G245" s="10"/>
    </row>
    <row r="246" spans="2:7">
      <c r="B246" s="465"/>
      <c r="C246" s="11"/>
      <c r="D246" s="306"/>
      <c r="E246" s="308" t="s">
        <v>686</v>
      </c>
      <c r="F246" s="313" t="s">
        <v>615</v>
      </c>
      <c r="G246" s="10"/>
    </row>
    <row r="247" spans="2:7">
      <c r="B247" s="465"/>
      <c r="C247" s="11"/>
      <c r="D247" s="306"/>
      <c r="E247" s="307"/>
      <c r="F247" s="11"/>
    </row>
    <row r="248" spans="2:7">
      <c r="B248" s="465"/>
      <c r="C248" s="11"/>
      <c r="D248" s="306"/>
      <c r="E248" s="307" t="s">
        <v>687</v>
      </c>
      <c r="F248" s="11"/>
    </row>
    <row r="249" spans="2:7">
      <c r="B249" s="465"/>
      <c r="C249" s="11"/>
      <c r="D249" s="306"/>
      <c r="E249" s="126" t="s">
        <v>688</v>
      </c>
      <c r="F249" s="11"/>
    </row>
    <row r="250" spans="2:7">
      <c r="B250" s="465"/>
      <c r="C250" s="11"/>
      <c r="D250" s="306"/>
      <c r="E250" s="309" t="s">
        <v>689</v>
      </c>
      <c r="F250" s="316" t="s">
        <v>629</v>
      </c>
      <c r="G250" s="10"/>
    </row>
    <row r="251" spans="2:7">
      <c r="B251" s="465"/>
      <c r="C251" s="11"/>
      <c r="D251" s="306"/>
      <c r="E251" s="126" t="s">
        <v>690</v>
      </c>
      <c r="F251" s="316" t="s">
        <v>629</v>
      </c>
    </row>
    <row r="252" spans="2:7">
      <c r="B252" s="465"/>
      <c r="C252" s="11"/>
      <c r="D252" s="306"/>
      <c r="E252" s="126"/>
      <c r="F252" s="11"/>
    </row>
    <row r="253" spans="2:7">
      <c r="B253" s="465"/>
      <c r="C253" s="11"/>
      <c r="D253" s="306"/>
      <c r="E253" s="307" t="s">
        <v>691</v>
      </c>
      <c r="F253" s="11"/>
    </row>
    <row r="254" spans="2:7">
      <c r="B254" s="465"/>
      <c r="C254" s="11"/>
      <c r="D254" s="306"/>
      <c r="E254" s="307" t="s">
        <v>692</v>
      </c>
      <c r="F254" s="11"/>
    </row>
    <row r="255" spans="2:7">
      <c r="B255" s="465"/>
      <c r="C255" s="11"/>
      <c r="D255" s="306"/>
      <c r="E255" s="309" t="s">
        <v>693</v>
      </c>
      <c r="F255" s="11"/>
    </row>
    <row r="256" spans="2:7">
      <c r="B256" s="465"/>
      <c r="C256" s="11"/>
      <c r="D256" s="306"/>
      <c r="E256" s="309" t="s">
        <v>694</v>
      </c>
      <c r="F256" s="11"/>
    </row>
    <row r="257" spans="2:7">
      <c r="B257" s="465"/>
      <c r="C257" s="11"/>
      <c r="D257" s="306"/>
      <c r="E257" s="308" t="s">
        <v>695</v>
      </c>
      <c r="F257" s="11"/>
    </row>
    <row r="258" spans="2:7">
      <c r="B258" s="465"/>
      <c r="C258" s="11"/>
      <c r="D258" s="306"/>
      <c r="E258" s="308"/>
      <c r="F258" s="11"/>
    </row>
    <row r="259" spans="2:7">
      <c r="B259" s="465"/>
      <c r="C259" s="11"/>
      <c r="D259" s="306"/>
      <c r="E259" s="307" t="s">
        <v>696</v>
      </c>
      <c r="F259" s="11"/>
    </row>
    <row r="260" spans="2:7">
      <c r="B260" s="465"/>
      <c r="C260" s="11"/>
      <c r="D260" s="306"/>
      <c r="E260" s="309" t="s">
        <v>697</v>
      </c>
      <c r="F260" s="11"/>
    </row>
    <row r="261" spans="2:7">
      <c r="B261" s="465"/>
      <c r="C261" s="11"/>
      <c r="D261" s="306"/>
      <c r="E261" s="309" t="s">
        <v>657</v>
      </c>
      <c r="F261" s="11"/>
    </row>
    <row r="262" spans="2:7">
      <c r="B262" s="465"/>
      <c r="C262" s="11"/>
      <c r="D262" s="306"/>
      <c r="E262" s="308" t="s">
        <v>698</v>
      </c>
      <c r="F262" s="11"/>
    </row>
    <row r="263" spans="2:7">
      <c r="B263" s="465"/>
      <c r="C263" s="11"/>
      <c r="D263" s="306"/>
      <c r="E263" s="126"/>
      <c r="F263" s="11"/>
    </row>
    <row r="264" spans="2:7">
      <c r="B264" s="465"/>
      <c r="C264" s="11"/>
      <c r="D264" s="306"/>
      <c r="E264" s="310" t="s">
        <v>699</v>
      </c>
      <c r="F264" s="11"/>
    </row>
    <row r="265" spans="2:7">
      <c r="B265" s="465"/>
      <c r="C265" s="11"/>
      <c r="D265" s="306"/>
      <c r="E265" s="308" t="s">
        <v>700</v>
      </c>
      <c r="F265" s="11"/>
    </row>
    <row r="266" spans="2:7" ht="27">
      <c r="B266" s="465"/>
      <c r="C266" s="11"/>
      <c r="D266" s="306"/>
      <c r="E266" s="309" t="s">
        <v>701</v>
      </c>
      <c r="F266" s="11"/>
      <c r="G266" s="10"/>
    </row>
    <row r="267" spans="2:7">
      <c r="B267" s="465"/>
      <c r="C267" s="11"/>
      <c r="D267" s="306"/>
      <c r="E267" s="309"/>
      <c r="F267" s="11"/>
      <c r="G267" s="10"/>
    </row>
    <row r="268" spans="2:7">
      <c r="B268" s="465"/>
      <c r="C268" s="11"/>
      <c r="D268" s="306"/>
      <c r="E268" s="308" t="s">
        <v>702</v>
      </c>
      <c r="F268" s="11"/>
      <c r="G268" s="10"/>
    </row>
    <row r="269" spans="2:7">
      <c r="B269" s="465"/>
      <c r="C269" s="11"/>
      <c r="D269" s="306"/>
      <c r="E269" s="309" t="s">
        <v>703</v>
      </c>
      <c r="F269" s="11"/>
      <c r="G269" s="10"/>
    </row>
    <row r="270" spans="2:7" ht="54">
      <c r="B270" s="465"/>
      <c r="C270" s="11"/>
      <c r="D270" s="306"/>
      <c r="E270" s="308" t="s">
        <v>704</v>
      </c>
      <c r="F270" s="11"/>
      <c r="G270" s="10"/>
    </row>
    <row r="271" spans="2:7">
      <c r="B271" s="465"/>
      <c r="C271" s="11"/>
      <c r="D271" s="306"/>
      <c r="E271" s="308"/>
      <c r="F271" s="11"/>
      <c r="G271" s="10"/>
    </row>
    <row r="272" spans="2:7">
      <c r="B272" s="465"/>
      <c r="C272" s="11"/>
      <c r="D272" s="306"/>
      <c r="E272" s="310" t="s">
        <v>963</v>
      </c>
      <c r="F272" s="11"/>
      <c r="G272" s="10"/>
    </row>
    <row r="273" spans="2:7">
      <c r="B273" s="465"/>
      <c r="C273" s="11"/>
      <c r="D273" s="306"/>
      <c r="E273" s="310" t="s">
        <v>705</v>
      </c>
      <c r="F273" s="11"/>
      <c r="G273" s="10"/>
    </row>
    <row r="274" spans="2:7">
      <c r="B274" s="465"/>
      <c r="C274" s="11"/>
      <c r="D274" s="306"/>
      <c r="E274" s="309" t="s">
        <v>706</v>
      </c>
      <c r="F274" s="11"/>
      <c r="G274" s="10"/>
    </row>
    <row r="275" spans="2:7">
      <c r="B275" s="465"/>
      <c r="C275" s="11"/>
      <c r="D275" s="306"/>
      <c r="E275" s="328" t="s">
        <v>707</v>
      </c>
      <c r="F275" s="11"/>
      <c r="G275" s="10"/>
    </row>
    <row r="276" spans="2:7">
      <c r="B276" s="465"/>
      <c r="C276" s="11"/>
      <c r="D276" s="306"/>
      <c r="E276" s="328"/>
      <c r="F276" s="11"/>
      <c r="G276" s="10"/>
    </row>
    <row r="277" spans="2:7">
      <c r="B277" s="465"/>
      <c r="C277" s="11"/>
      <c r="D277" s="306"/>
      <c r="E277" s="329" t="s">
        <v>708</v>
      </c>
      <c r="F277" s="11"/>
    </row>
    <row r="278" spans="2:7">
      <c r="B278" s="465"/>
      <c r="C278" s="11"/>
      <c r="D278" s="306"/>
      <c r="E278" s="329" t="s">
        <v>709</v>
      </c>
      <c r="F278" s="11"/>
    </row>
    <row r="279" spans="2:7">
      <c r="B279" s="465"/>
      <c r="C279" s="11"/>
      <c r="D279" s="306"/>
      <c r="E279" s="126" t="s">
        <v>710</v>
      </c>
      <c r="F279" s="11"/>
    </row>
    <row r="280" spans="2:7">
      <c r="B280" s="465"/>
      <c r="C280" s="11"/>
      <c r="D280" s="306"/>
      <c r="E280" s="308" t="s">
        <v>711</v>
      </c>
      <c r="F280" s="11"/>
    </row>
    <row r="281" spans="2:7">
      <c r="B281" s="465"/>
      <c r="C281" s="11"/>
      <c r="D281" s="306"/>
      <c r="E281" s="308" t="s">
        <v>712</v>
      </c>
      <c r="F281" s="11"/>
    </row>
    <row r="282" spans="2:7">
      <c r="B282" s="465"/>
      <c r="C282" s="11"/>
      <c r="D282" s="306"/>
      <c r="E282" s="308" t="s">
        <v>713</v>
      </c>
      <c r="F282" s="11"/>
    </row>
    <row r="283" spans="2:7">
      <c r="B283" s="465"/>
      <c r="C283" s="11"/>
      <c r="D283" s="306"/>
      <c r="E283" s="329" t="s">
        <v>714</v>
      </c>
      <c r="F283" s="11"/>
    </row>
    <row r="284" spans="2:7">
      <c r="B284" s="465"/>
      <c r="C284" s="11"/>
      <c r="D284" s="306"/>
      <c r="E284" s="308" t="s">
        <v>715</v>
      </c>
      <c r="F284" s="11"/>
    </row>
    <row r="285" spans="2:7">
      <c r="B285" s="465"/>
      <c r="C285" s="11"/>
      <c r="D285" s="306"/>
      <c r="E285" s="308" t="s">
        <v>716</v>
      </c>
      <c r="F285" s="11"/>
    </row>
    <row r="286" spans="2:7">
      <c r="B286" s="465"/>
      <c r="C286" s="11"/>
      <c r="D286" s="306"/>
      <c r="E286" s="329"/>
      <c r="F286" s="11"/>
    </row>
    <row r="287" spans="2:7">
      <c r="B287" s="465"/>
      <c r="C287" s="11"/>
      <c r="D287" s="357">
        <v>44026</v>
      </c>
      <c r="E287" s="322" t="s">
        <v>964</v>
      </c>
      <c r="F287" s="11"/>
    </row>
    <row r="288" spans="2:7">
      <c r="B288" s="466"/>
      <c r="C288" s="11"/>
      <c r="D288" s="306"/>
      <c r="E288" s="308"/>
      <c r="F288" s="11"/>
    </row>
    <row r="289" spans="2:7">
      <c r="B289" s="464" t="s">
        <v>717</v>
      </c>
      <c r="C289" s="123" t="s">
        <v>269</v>
      </c>
      <c r="D289" s="305"/>
      <c r="E289" s="124" t="s">
        <v>679</v>
      </c>
      <c r="F289" s="11"/>
    </row>
    <row r="290" spans="2:7">
      <c r="B290" s="465"/>
      <c r="C290" s="11"/>
      <c r="D290" s="306"/>
      <c r="E290" s="125" t="s">
        <v>680</v>
      </c>
      <c r="F290" s="11"/>
    </row>
    <row r="291" spans="2:7">
      <c r="B291" s="465"/>
      <c r="C291" s="11"/>
      <c r="D291" s="306"/>
      <c r="E291" s="28"/>
      <c r="F291" s="11"/>
    </row>
    <row r="292" spans="2:7">
      <c r="B292" s="465"/>
      <c r="C292" s="11"/>
      <c r="D292" s="306"/>
      <c r="E292" s="125" t="s">
        <v>718</v>
      </c>
      <c r="F292" s="11"/>
    </row>
    <row r="293" spans="2:7">
      <c r="B293" s="465"/>
      <c r="C293" s="11"/>
      <c r="D293" s="306"/>
      <c r="E293" s="125"/>
      <c r="F293" s="11"/>
    </row>
    <row r="294" spans="2:7">
      <c r="B294" s="465"/>
      <c r="C294" s="11"/>
      <c r="D294" s="306"/>
      <c r="E294" s="307" t="s">
        <v>682</v>
      </c>
      <c r="F294" s="11"/>
    </row>
    <row r="295" spans="2:7">
      <c r="B295" s="465"/>
      <c r="C295" s="11"/>
      <c r="D295" s="306"/>
      <c r="E295" s="308" t="s">
        <v>719</v>
      </c>
      <c r="F295" s="11"/>
    </row>
    <row r="296" spans="2:7">
      <c r="B296" s="465"/>
      <c r="C296" s="11"/>
      <c r="D296" s="306"/>
      <c r="E296" s="330" t="s">
        <v>720</v>
      </c>
      <c r="F296" s="11"/>
      <c r="G296" s="10"/>
    </row>
    <row r="297" spans="2:7">
      <c r="B297" s="465"/>
      <c r="C297" s="11"/>
      <c r="D297" s="306"/>
      <c r="E297" s="309"/>
      <c r="F297" s="11"/>
      <c r="G297" s="10"/>
    </row>
    <row r="298" spans="2:7">
      <c r="B298" s="465"/>
      <c r="C298" s="11"/>
      <c r="D298" s="306"/>
      <c r="E298" s="307" t="s">
        <v>685</v>
      </c>
      <c r="F298" s="11"/>
    </row>
    <row r="299" spans="2:7">
      <c r="B299" s="465"/>
      <c r="C299" s="11"/>
      <c r="D299" s="306"/>
      <c r="E299" s="309" t="s">
        <v>613</v>
      </c>
      <c r="F299" s="11"/>
      <c r="G299" s="10"/>
    </row>
    <row r="300" spans="2:7">
      <c r="B300" s="465"/>
      <c r="C300" s="11"/>
      <c r="D300" s="306"/>
      <c r="E300" s="308" t="s">
        <v>686</v>
      </c>
      <c r="F300" s="313" t="s">
        <v>615</v>
      </c>
      <c r="G300" s="10"/>
    </row>
    <row r="301" spans="2:7">
      <c r="B301" s="465"/>
      <c r="C301" s="11"/>
      <c r="D301" s="306"/>
      <c r="E301" s="125"/>
      <c r="F301" s="11"/>
    </row>
    <row r="302" spans="2:7">
      <c r="B302" s="465"/>
      <c r="C302" s="11"/>
      <c r="D302" s="306"/>
      <c r="E302" s="307" t="s">
        <v>721</v>
      </c>
      <c r="F302" s="11"/>
    </row>
    <row r="303" spans="2:7">
      <c r="B303" s="465"/>
      <c r="C303" s="11"/>
      <c r="D303" s="306"/>
      <c r="E303" s="310" t="s">
        <v>722</v>
      </c>
      <c r="F303" s="11"/>
      <c r="G303" s="10"/>
    </row>
    <row r="304" spans="2:7">
      <c r="B304" s="465"/>
      <c r="C304" s="11"/>
      <c r="D304" s="306"/>
      <c r="E304" s="309" t="s">
        <v>723</v>
      </c>
      <c r="F304" s="11"/>
      <c r="G304" s="10"/>
    </row>
    <row r="305" spans="2:7">
      <c r="B305" s="465"/>
      <c r="C305" s="11"/>
      <c r="D305" s="306"/>
      <c r="E305" s="309"/>
      <c r="F305" s="11"/>
      <c r="G305" s="10"/>
    </row>
    <row r="306" spans="2:7">
      <c r="B306" s="465"/>
      <c r="C306" s="11"/>
      <c r="D306" s="306"/>
      <c r="E306" s="310" t="s">
        <v>724</v>
      </c>
      <c r="F306" s="11"/>
      <c r="G306" s="10"/>
    </row>
    <row r="307" spans="2:7">
      <c r="B307" s="465"/>
      <c r="C307" s="11"/>
      <c r="D307" s="306"/>
      <c r="E307" s="309" t="s">
        <v>703</v>
      </c>
      <c r="F307" s="11"/>
      <c r="G307" s="10"/>
    </row>
    <row r="308" spans="2:7" ht="54">
      <c r="B308" s="465"/>
      <c r="C308" s="11"/>
      <c r="D308" s="306"/>
      <c r="E308" s="308" t="s">
        <v>725</v>
      </c>
      <c r="F308" s="11"/>
      <c r="G308" s="10"/>
    </row>
    <row r="309" spans="2:7">
      <c r="B309" s="465"/>
      <c r="C309" s="11"/>
      <c r="D309" s="306"/>
      <c r="E309" s="308"/>
      <c r="F309" s="11"/>
      <c r="G309" s="10"/>
    </row>
    <row r="310" spans="2:7">
      <c r="B310" s="465"/>
      <c r="C310" s="11"/>
      <c r="D310" s="306"/>
      <c r="E310" s="310" t="s">
        <v>726</v>
      </c>
      <c r="F310" s="11"/>
      <c r="G310" s="10"/>
    </row>
    <row r="311" spans="2:7">
      <c r="B311" s="465"/>
      <c r="C311" s="11"/>
      <c r="D311" s="306"/>
      <c r="E311" s="310" t="s">
        <v>727</v>
      </c>
      <c r="F311" s="11"/>
      <c r="G311" s="10"/>
    </row>
    <row r="312" spans="2:7">
      <c r="B312" s="465"/>
      <c r="C312" s="11"/>
      <c r="D312" s="306"/>
      <c r="E312" s="310"/>
      <c r="F312" s="11"/>
      <c r="G312" s="10"/>
    </row>
    <row r="313" spans="2:7">
      <c r="B313" s="465"/>
      <c r="C313" s="11"/>
      <c r="D313" s="306"/>
      <c r="E313" s="126" t="s">
        <v>710</v>
      </c>
      <c r="F313" s="11"/>
    </row>
    <row r="314" spans="2:7">
      <c r="B314" s="465"/>
      <c r="C314" s="11"/>
      <c r="D314" s="306"/>
      <c r="E314" s="308" t="s">
        <v>711</v>
      </c>
      <c r="F314" s="11"/>
    </row>
    <row r="315" spans="2:7">
      <c r="B315" s="465"/>
      <c r="C315" s="11"/>
      <c r="D315" s="306"/>
      <c r="E315" s="308" t="s">
        <v>712</v>
      </c>
      <c r="F315" s="11"/>
    </row>
    <row r="316" spans="2:7">
      <c r="B316" s="465"/>
      <c r="C316" s="11"/>
      <c r="D316" s="306"/>
      <c r="E316" s="308" t="s">
        <v>713</v>
      </c>
      <c r="F316" s="11"/>
    </row>
    <row r="317" spans="2:7">
      <c r="B317" s="465"/>
      <c r="C317" s="11"/>
      <c r="D317" s="306"/>
      <c r="E317" s="329" t="s">
        <v>714</v>
      </c>
      <c r="F317" s="11"/>
    </row>
    <row r="318" spans="2:7">
      <c r="B318" s="465"/>
      <c r="C318" s="11"/>
      <c r="D318" s="306"/>
      <c r="E318" s="308" t="s">
        <v>715</v>
      </c>
      <c r="F318" s="11"/>
    </row>
    <row r="319" spans="2:7">
      <c r="B319" s="465"/>
      <c r="C319" s="11"/>
      <c r="D319" s="306"/>
      <c r="E319" s="308" t="s">
        <v>716</v>
      </c>
      <c r="F319" s="11"/>
    </row>
    <row r="320" spans="2:7">
      <c r="B320" s="465"/>
      <c r="C320" s="11"/>
      <c r="D320" s="306"/>
      <c r="E320" s="308"/>
      <c r="F320" s="11"/>
      <c r="G320" s="10"/>
    </row>
    <row r="321" spans="2:7" ht="15.75" customHeight="1">
      <c r="B321" s="466"/>
      <c r="C321" s="12" ph="1"/>
      <c r="D321" s="12" ph="1"/>
      <c r="E321" s="127" t="s">
        <v>728</v>
      </c>
      <c r="F321" s="12" ph="1"/>
    </row>
    <row r="322" spans="2:7">
      <c r="B322" s="464" t="s">
        <v>729</v>
      </c>
      <c r="C322" s="123" t="s">
        <v>269</v>
      </c>
      <c r="D322" s="306"/>
      <c r="E322" s="124" t="s">
        <v>679</v>
      </c>
      <c r="F322" s="11"/>
    </row>
    <row r="323" spans="2:7">
      <c r="B323" s="465"/>
      <c r="C323" s="11"/>
      <c r="D323" s="306"/>
      <c r="E323" s="125" t="s">
        <v>730</v>
      </c>
      <c r="F323" s="11"/>
    </row>
    <row r="324" spans="2:7">
      <c r="B324" s="465"/>
      <c r="C324" s="11"/>
      <c r="D324" s="306"/>
      <c r="E324" s="28"/>
      <c r="F324" s="11"/>
    </row>
    <row r="325" spans="2:7">
      <c r="B325" s="465"/>
      <c r="C325" s="11"/>
      <c r="D325" s="306"/>
      <c r="E325" s="125" t="s">
        <v>731</v>
      </c>
      <c r="F325" s="11"/>
    </row>
    <row r="326" spans="2:7">
      <c r="B326" s="465"/>
      <c r="C326" s="11"/>
      <c r="D326" s="306"/>
      <c r="E326" s="125"/>
      <c r="F326" s="11"/>
    </row>
    <row r="327" spans="2:7">
      <c r="B327" s="465"/>
      <c r="C327" s="11"/>
      <c r="D327" s="306"/>
      <c r="E327" s="307" t="s">
        <v>682</v>
      </c>
      <c r="F327" s="11"/>
    </row>
    <row r="328" spans="2:7">
      <c r="B328" s="465"/>
      <c r="C328" s="11"/>
      <c r="D328" s="306"/>
      <c r="E328" s="308" t="s">
        <v>719</v>
      </c>
      <c r="F328" s="11"/>
    </row>
    <row r="329" spans="2:7">
      <c r="B329" s="465"/>
      <c r="C329" s="11"/>
      <c r="D329" s="306"/>
      <c r="E329" s="330" t="s">
        <v>720</v>
      </c>
      <c r="F329" s="11"/>
      <c r="G329" s="10"/>
    </row>
    <row r="330" spans="2:7">
      <c r="B330" s="465"/>
      <c r="C330" s="11"/>
      <c r="D330" s="306"/>
      <c r="E330" s="309"/>
      <c r="F330" s="11"/>
      <c r="G330" s="10"/>
    </row>
    <row r="331" spans="2:7">
      <c r="B331" s="465"/>
      <c r="C331" s="11"/>
      <c r="D331" s="306"/>
      <c r="E331" s="307" t="s">
        <v>685</v>
      </c>
      <c r="F331" s="11"/>
    </row>
    <row r="332" spans="2:7">
      <c r="B332" s="465"/>
      <c r="C332" s="11"/>
      <c r="D332" s="306"/>
      <c r="E332" s="309" t="s">
        <v>613</v>
      </c>
      <c r="F332" s="11"/>
      <c r="G332" s="10"/>
    </row>
    <row r="333" spans="2:7">
      <c r="B333" s="465"/>
      <c r="C333" s="11"/>
      <c r="D333" s="306"/>
      <c r="E333" s="308" t="s">
        <v>686</v>
      </c>
      <c r="F333" s="313" t="s">
        <v>615</v>
      </c>
      <c r="G333" s="10"/>
    </row>
    <row r="334" spans="2:7">
      <c r="B334" s="465"/>
      <c r="C334" s="11"/>
      <c r="D334" s="306"/>
      <c r="E334" s="125"/>
      <c r="F334" s="11"/>
    </row>
    <row r="335" spans="2:7">
      <c r="B335" s="465"/>
      <c r="C335" s="11"/>
      <c r="D335" s="306"/>
      <c r="E335" s="307" t="s">
        <v>721</v>
      </c>
      <c r="F335" s="11"/>
    </row>
    <row r="336" spans="2:7">
      <c r="B336" s="465"/>
      <c r="C336" s="11"/>
      <c r="D336" s="306"/>
      <c r="E336" s="310" t="s">
        <v>722</v>
      </c>
      <c r="F336" s="11"/>
      <c r="G336" s="10"/>
    </row>
    <row r="337" spans="2:7">
      <c r="B337" s="465"/>
      <c r="C337" s="11"/>
      <c r="D337" s="306"/>
      <c r="E337" s="309" t="s">
        <v>723</v>
      </c>
      <c r="F337" s="11"/>
      <c r="G337" s="10"/>
    </row>
    <row r="338" spans="2:7">
      <c r="B338" s="465"/>
      <c r="C338" s="11"/>
      <c r="D338" s="306"/>
      <c r="E338" s="309"/>
      <c r="F338" s="11"/>
      <c r="G338" s="10"/>
    </row>
    <row r="339" spans="2:7">
      <c r="B339" s="465"/>
      <c r="C339" s="11"/>
      <c r="D339" s="306"/>
      <c r="E339" s="310" t="s">
        <v>724</v>
      </c>
      <c r="F339" s="11"/>
      <c r="G339" s="10"/>
    </row>
    <row r="340" spans="2:7">
      <c r="B340" s="465"/>
      <c r="C340" s="11"/>
      <c r="D340" s="306"/>
      <c r="E340" s="309" t="s">
        <v>703</v>
      </c>
      <c r="F340" s="11"/>
      <c r="G340" s="10"/>
    </row>
    <row r="341" spans="2:7" ht="54">
      <c r="B341" s="465"/>
      <c r="C341" s="11"/>
      <c r="D341" s="306"/>
      <c r="E341" s="308" t="s">
        <v>732</v>
      </c>
      <c r="F341" s="11"/>
      <c r="G341" s="10"/>
    </row>
    <row r="342" spans="2:7">
      <c r="B342" s="465"/>
      <c r="C342" s="11"/>
      <c r="D342" s="306"/>
      <c r="E342" s="308"/>
      <c r="F342" s="11"/>
      <c r="G342" s="10"/>
    </row>
    <row r="343" spans="2:7">
      <c r="B343" s="465"/>
      <c r="C343" s="11"/>
      <c r="D343" s="306"/>
      <c r="E343" s="310" t="s">
        <v>733</v>
      </c>
      <c r="F343" s="11"/>
      <c r="G343" s="10"/>
    </row>
    <row r="344" spans="2:7">
      <c r="B344" s="465"/>
      <c r="C344" s="11"/>
      <c r="D344" s="306"/>
      <c r="E344" s="310" t="s">
        <v>727</v>
      </c>
      <c r="F344" s="11"/>
      <c r="G344" s="10"/>
    </row>
    <row r="345" spans="2:7">
      <c r="B345" s="465"/>
      <c r="C345" s="11"/>
      <c r="D345" s="306"/>
      <c r="E345" s="310"/>
      <c r="F345" s="11"/>
      <c r="G345" s="10"/>
    </row>
    <row r="346" spans="2:7">
      <c r="B346" s="465"/>
      <c r="C346" s="11"/>
      <c r="D346" s="306"/>
      <c r="E346" s="126" t="s">
        <v>710</v>
      </c>
      <c r="F346" s="11"/>
    </row>
    <row r="347" spans="2:7">
      <c r="B347" s="465"/>
      <c r="C347" s="11"/>
      <c r="D347" s="306"/>
      <c r="E347" s="308" t="s">
        <v>711</v>
      </c>
      <c r="F347" s="11"/>
    </row>
    <row r="348" spans="2:7">
      <c r="B348" s="465"/>
      <c r="C348" s="11"/>
      <c r="D348" s="306"/>
      <c r="E348" s="308" t="s">
        <v>712</v>
      </c>
      <c r="F348" s="11"/>
    </row>
    <row r="349" spans="2:7">
      <c r="B349" s="465"/>
      <c r="C349" s="11"/>
      <c r="D349" s="306"/>
      <c r="E349" s="308" t="s">
        <v>713</v>
      </c>
      <c r="F349" s="11"/>
    </row>
    <row r="350" spans="2:7">
      <c r="B350" s="465"/>
      <c r="C350" s="11"/>
      <c r="D350" s="306"/>
      <c r="E350" s="329" t="s">
        <v>714</v>
      </c>
      <c r="F350" s="11"/>
    </row>
    <row r="351" spans="2:7">
      <c r="B351" s="465"/>
      <c r="C351" s="11"/>
      <c r="D351" s="306"/>
      <c r="E351" s="308" t="s">
        <v>715</v>
      </c>
      <c r="F351" s="11"/>
    </row>
    <row r="352" spans="2:7">
      <c r="B352" s="465"/>
      <c r="C352" s="11"/>
      <c r="D352" s="306"/>
      <c r="E352" s="308" t="s">
        <v>716</v>
      </c>
      <c r="F352" s="11"/>
    </row>
    <row r="353" spans="2:7">
      <c r="B353" s="465"/>
      <c r="C353" s="11"/>
      <c r="D353" s="306"/>
      <c r="E353" s="308"/>
      <c r="F353" s="11"/>
      <c r="G353" s="10"/>
    </row>
    <row r="354" spans="2:7" ht="15.75" customHeight="1">
      <c r="B354" s="466"/>
      <c r="C354" s="12" ph="1"/>
      <c r="D354" s="12" ph="1"/>
      <c r="E354" s="127" t="s">
        <v>728</v>
      </c>
      <c r="F354" s="12" ph="1"/>
    </row>
    <row r="355" spans="2:7">
      <c r="B355" s="464" t="s">
        <v>734</v>
      </c>
      <c r="C355" s="123" t="s">
        <v>269</v>
      </c>
      <c r="D355" s="306"/>
      <c r="E355" s="124" t="s">
        <v>679</v>
      </c>
      <c r="F355" s="11"/>
    </row>
    <row r="356" spans="2:7">
      <c r="B356" s="465"/>
      <c r="C356" s="11"/>
      <c r="D356" s="306"/>
      <c r="E356" s="125" t="s">
        <v>735</v>
      </c>
      <c r="F356" s="11"/>
    </row>
    <row r="357" spans="2:7">
      <c r="B357" s="465"/>
      <c r="C357" s="11"/>
      <c r="D357" s="306"/>
      <c r="E357" s="28"/>
      <c r="F357" s="11"/>
    </row>
    <row r="358" spans="2:7">
      <c r="B358" s="465"/>
      <c r="C358" s="11"/>
      <c r="D358" s="306"/>
      <c r="E358" s="125" t="s">
        <v>736</v>
      </c>
      <c r="F358" s="11"/>
    </row>
    <row r="359" spans="2:7">
      <c r="B359" s="465"/>
      <c r="C359" s="11"/>
      <c r="D359" s="306"/>
      <c r="E359" s="125"/>
      <c r="F359" s="11"/>
    </row>
    <row r="360" spans="2:7">
      <c r="B360" s="465"/>
      <c r="C360" s="11"/>
      <c r="D360" s="306"/>
      <c r="E360" s="307" t="s">
        <v>682</v>
      </c>
      <c r="F360" s="11"/>
    </row>
    <row r="361" spans="2:7">
      <c r="B361" s="465"/>
      <c r="C361" s="11"/>
      <c r="D361" s="306"/>
      <c r="E361" s="308" t="s">
        <v>719</v>
      </c>
      <c r="F361" s="11"/>
    </row>
    <row r="362" spans="2:7">
      <c r="B362" s="465"/>
      <c r="C362" s="11"/>
      <c r="D362" s="306"/>
      <c r="E362" s="330" t="s">
        <v>720</v>
      </c>
      <c r="F362" s="11"/>
      <c r="G362" s="10"/>
    </row>
    <row r="363" spans="2:7">
      <c r="B363" s="465"/>
      <c r="C363" s="11"/>
      <c r="D363" s="306"/>
      <c r="E363" s="309"/>
      <c r="F363" s="11"/>
      <c r="G363" s="10"/>
    </row>
    <row r="364" spans="2:7">
      <c r="B364" s="465"/>
      <c r="C364" s="11"/>
      <c r="D364" s="306"/>
      <c r="E364" s="307" t="s">
        <v>685</v>
      </c>
      <c r="F364" s="11"/>
    </row>
    <row r="365" spans="2:7">
      <c r="B365" s="465"/>
      <c r="C365" s="11"/>
      <c r="D365" s="306"/>
      <c r="E365" s="309" t="s">
        <v>613</v>
      </c>
      <c r="F365" s="11"/>
      <c r="G365" s="10"/>
    </row>
    <row r="366" spans="2:7">
      <c r="B366" s="465"/>
      <c r="C366" s="11"/>
      <c r="D366" s="306"/>
      <c r="E366" s="308" t="s">
        <v>686</v>
      </c>
      <c r="F366" s="313" t="s">
        <v>615</v>
      </c>
      <c r="G366" s="10"/>
    </row>
    <row r="367" spans="2:7">
      <c r="B367" s="465"/>
      <c r="C367" s="11"/>
      <c r="D367" s="306"/>
      <c r="E367" s="125"/>
      <c r="F367" s="11"/>
    </row>
    <row r="368" spans="2:7">
      <c r="B368" s="465"/>
      <c r="C368" s="11"/>
      <c r="D368" s="306"/>
      <c r="E368" s="307" t="s">
        <v>721</v>
      </c>
      <c r="F368" s="11"/>
    </row>
    <row r="369" spans="2:7">
      <c r="B369" s="465"/>
      <c r="C369" s="11"/>
      <c r="D369" s="306"/>
      <c r="E369" s="310" t="s">
        <v>722</v>
      </c>
      <c r="F369" s="11"/>
      <c r="G369" s="10"/>
    </row>
    <row r="370" spans="2:7">
      <c r="B370" s="465"/>
      <c r="C370" s="11"/>
      <c r="D370" s="306"/>
      <c r="E370" s="309" t="s">
        <v>723</v>
      </c>
      <c r="F370" s="11"/>
      <c r="G370" s="10"/>
    </row>
    <row r="371" spans="2:7">
      <c r="B371" s="465"/>
      <c r="C371" s="11"/>
      <c r="D371" s="306"/>
      <c r="E371" s="309"/>
      <c r="F371" s="11"/>
      <c r="G371" s="10"/>
    </row>
    <row r="372" spans="2:7">
      <c r="B372" s="465"/>
      <c r="C372" s="11"/>
      <c r="D372" s="306"/>
      <c r="E372" s="310" t="s">
        <v>724</v>
      </c>
      <c r="F372" s="11"/>
      <c r="G372" s="10"/>
    </row>
    <row r="373" spans="2:7">
      <c r="B373" s="465"/>
      <c r="C373" s="11"/>
      <c r="D373" s="306"/>
      <c r="E373" s="309" t="s">
        <v>703</v>
      </c>
      <c r="F373" s="11"/>
      <c r="G373" s="10"/>
    </row>
    <row r="374" spans="2:7" ht="54">
      <c r="B374" s="465"/>
      <c r="C374" s="11"/>
      <c r="D374" s="306"/>
      <c r="E374" s="308" t="s">
        <v>732</v>
      </c>
      <c r="F374" s="11"/>
      <c r="G374" s="10"/>
    </row>
    <row r="375" spans="2:7">
      <c r="B375" s="465"/>
      <c r="C375" s="11"/>
      <c r="D375" s="306"/>
      <c r="E375" s="308"/>
      <c r="F375" s="11"/>
      <c r="G375" s="10"/>
    </row>
    <row r="376" spans="2:7">
      <c r="B376" s="465"/>
      <c r="C376" s="11"/>
      <c r="D376" s="306"/>
      <c r="E376" s="310" t="s">
        <v>733</v>
      </c>
      <c r="F376" s="11"/>
      <c r="G376" s="10"/>
    </row>
    <row r="377" spans="2:7">
      <c r="B377" s="465"/>
      <c r="C377" s="11"/>
      <c r="D377" s="306"/>
      <c r="E377" s="310" t="s">
        <v>727</v>
      </c>
      <c r="F377" s="11"/>
      <c r="G377" s="10"/>
    </row>
    <row r="378" spans="2:7">
      <c r="B378" s="465"/>
      <c r="C378" s="11"/>
      <c r="D378" s="306"/>
      <c r="E378" s="310"/>
      <c r="F378" s="11"/>
      <c r="G378" s="10"/>
    </row>
    <row r="379" spans="2:7">
      <c r="B379" s="465"/>
      <c r="C379" s="11"/>
      <c r="D379" s="306"/>
      <c r="E379" s="126" t="s">
        <v>710</v>
      </c>
      <c r="F379" s="11"/>
    </row>
    <row r="380" spans="2:7">
      <c r="B380" s="465"/>
      <c r="C380" s="11"/>
      <c r="D380" s="306"/>
      <c r="E380" s="308" t="s">
        <v>711</v>
      </c>
      <c r="F380" s="11"/>
    </row>
    <row r="381" spans="2:7">
      <c r="B381" s="465"/>
      <c r="C381" s="11"/>
      <c r="D381" s="306"/>
      <c r="E381" s="308" t="s">
        <v>712</v>
      </c>
      <c r="F381" s="11"/>
    </row>
    <row r="382" spans="2:7">
      <c r="B382" s="465"/>
      <c r="C382" s="11"/>
      <c r="D382" s="306"/>
      <c r="E382" s="308" t="s">
        <v>713</v>
      </c>
      <c r="F382" s="11"/>
    </row>
    <row r="383" spans="2:7">
      <c r="B383" s="465"/>
      <c r="C383" s="11"/>
      <c r="D383" s="306"/>
      <c r="E383" s="329" t="s">
        <v>714</v>
      </c>
      <c r="F383" s="11"/>
    </row>
    <row r="384" spans="2:7">
      <c r="B384" s="465"/>
      <c r="C384" s="11"/>
      <c r="D384" s="306"/>
      <c r="E384" s="308" t="s">
        <v>715</v>
      </c>
      <c r="F384" s="11"/>
    </row>
    <row r="385" spans="2:16">
      <c r="B385" s="465"/>
      <c r="C385" s="11"/>
      <c r="D385" s="306"/>
      <c r="E385" s="308" t="s">
        <v>716</v>
      </c>
      <c r="F385" s="11"/>
    </row>
    <row r="386" spans="2:16">
      <c r="B386" s="465"/>
      <c r="C386" s="11"/>
      <c r="D386" s="306"/>
      <c r="E386" s="308"/>
      <c r="F386" s="11"/>
      <c r="G386" s="10"/>
    </row>
    <row r="387" spans="2:16" ht="15.75" customHeight="1">
      <c r="B387" s="466"/>
      <c r="C387" s="12" ph="1"/>
      <c r="D387" s="12" ph="1"/>
      <c r="E387" s="127" t="s">
        <v>728</v>
      </c>
      <c r="F387" s="12" ph="1"/>
    </row>
    <row r="388" spans="2:16" ht="81">
      <c r="B388" s="390" t="s">
        <v>1024</v>
      </c>
      <c r="C388" s="391" t="s">
        <v>1013</v>
      </c>
      <c r="D388" s="392">
        <v>44998</v>
      </c>
      <c r="E388" s="393" t="s">
        <v>1025</v>
      </c>
      <c r="F388" s="391"/>
    </row>
    <row r="389" spans="2:16" s="65" customFormat="1" ht="54">
      <c r="B389" s="391" t="s">
        <v>1026</v>
      </c>
      <c r="C389" s="391" t="s">
        <v>1013</v>
      </c>
      <c r="D389" s="392">
        <v>44998</v>
      </c>
      <c r="E389" s="393" t="s">
        <v>1027</v>
      </c>
      <c r="F389" s="393" t="s">
        <v>1056</v>
      </c>
    </row>
    <row r="390" spans="2:16" s="65" customFormat="1" ht="67.5">
      <c r="B390" s="391" t="s">
        <v>1028</v>
      </c>
      <c r="C390" s="391" t="s">
        <v>1013</v>
      </c>
      <c r="D390" s="392">
        <v>44998</v>
      </c>
      <c r="E390" s="393" t="s">
        <v>1029</v>
      </c>
      <c r="F390" s="393" t="s">
        <v>1057</v>
      </c>
    </row>
    <row r="391" spans="2:16" ht="54">
      <c r="B391" s="391" t="s">
        <v>1030</v>
      </c>
      <c r="C391" s="391" t="s">
        <v>1013</v>
      </c>
      <c r="D391" s="392">
        <v>44998</v>
      </c>
      <c r="E391" s="393" t="s">
        <v>1031</v>
      </c>
      <c r="F391" s="393" t="s">
        <v>1059</v>
      </c>
    </row>
    <row r="392" spans="2:16" ht="27">
      <c r="B392" s="391" t="s">
        <v>1032</v>
      </c>
      <c r="C392" s="391" t="s">
        <v>1013</v>
      </c>
      <c r="D392" s="392">
        <v>44998</v>
      </c>
      <c r="E392" s="393" t="s">
        <v>1033</v>
      </c>
      <c r="F392" s="391"/>
    </row>
    <row r="393" spans="2:16" ht="27">
      <c r="B393" s="391" t="s">
        <v>1034</v>
      </c>
      <c r="C393" s="391" t="s">
        <v>1013</v>
      </c>
      <c r="D393" s="392">
        <v>44998</v>
      </c>
      <c r="E393" s="393" t="s">
        <v>1035</v>
      </c>
      <c r="F393" s="391"/>
    </row>
    <row r="394" spans="2:16" ht="148.5">
      <c r="B394" s="393" t="s">
        <v>1036</v>
      </c>
      <c r="C394" s="391" t="s">
        <v>1037</v>
      </c>
      <c r="D394" s="392">
        <v>44998</v>
      </c>
      <c r="E394" s="393" t="s">
        <v>1038</v>
      </c>
      <c r="F394" s="391"/>
    </row>
    <row r="395" spans="2:16" ht="148.5">
      <c r="B395" s="393" t="s">
        <v>1039</v>
      </c>
      <c r="C395" s="391" t="s">
        <v>1037</v>
      </c>
      <c r="D395" s="392">
        <v>44998</v>
      </c>
      <c r="E395" s="393" t="s">
        <v>1038</v>
      </c>
      <c r="F395" s="391"/>
    </row>
    <row r="396" spans="2:16" ht="27">
      <c r="B396" s="393" t="s">
        <v>1040</v>
      </c>
      <c r="C396" s="391" t="s">
        <v>1037</v>
      </c>
      <c r="D396" s="392">
        <v>44998</v>
      </c>
      <c r="E396" s="391" t="s">
        <v>1041</v>
      </c>
      <c r="F396" s="391"/>
    </row>
    <row r="397" spans="2:16" s="395" customFormat="1" ht="27">
      <c r="B397" s="396" t="s">
        <v>1083</v>
      </c>
      <c r="C397" s="373" t="s">
        <v>1037</v>
      </c>
      <c r="D397" s="374">
        <v>45254</v>
      </c>
      <c r="E397" s="375" t="s">
        <v>1085</v>
      </c>
      <c r="F397" s="397"/>
      <c r="G397" s="394"/>
      <c r="H397" s="394"/>
      <c r="I397" s="394"/>
      <c r="J397" s="394"/>
      <c r="K397" s="394"/>
      <c r="L397" s="394"/>
      <c r="M397" s="394"/>
      <c r="N397" s="394"/>
      <c r="O397" s="394"/>
      <c r="P397" s="394"/>
    </row>
    <row r="398" spans="2:16" s="395" customFormat="1" ht="94.5">
      <c r="B398" s="398" t="s">
        <v>1084</v>
      </c>
      <c r="C398" s="373" t="s">
        <v>1037</v>
      </c>
      <c r="D398" s="374">
        <v>45254</v>
      </c>
      <c r="E398" s="375" t="s">
        <v>1085</v>
      </c>
      <c r="F398" s="397"/>
      <c r="G398" s="394"/>
      <c r="H398" s="394"/>
      <c r="I398" s="394"/>
      <c r="J398" s="394"/>
      <c r="K398" s="394"/>
      <c r="L398" s="394"/>
      <c r="M398" s="394"/>
      <c r="N398" s="394"/>
      <c r="O398" s="394"/>
      <c r="P398" s="394"/>
    </row>
    <row r="399" spans="2:16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2:16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2:16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2:16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9" spans="2:16">
      <c r="D409" s="64"/>
    </row>
    <row r="431" spans="2:6" ht="22.5">
      <c r="B431" s="8" ph="1"/>
      <c r="C431" s="8" ph="1"/>
      <c r="D431" s="8" ph="1"/>
      <c r="F431" s="8" ph="1"/>
    </row>
    <row r="452" spans="2:6" ht="22.5">
      <c r="B452" s="8" ph="1"/>
      <c r="C452" s="8" ph="1"/>
      <c r="D452" s="8" ph="1"/>
      <c r="F452" s="8" ph="1"/>
    </row>
    <row r="454" spans="2:6" ht="22.5">
      <c r="B454" s="8" ph="1"/>
      <c r="C454" s="8" ph="1"/>
      <c r="D454" s="8" ph="1"/>
      <c r="F454" s="8" ph="1"/>
    </row>
    <row r="475" spans="2:6" ht="22.5">
      <c r="B475" s="8" ph="1"/>
      <c r="C475" s="8" ph="1"/>
      <c r="D475" s="8" ph="1"/>
      <c r="F475" s="8" ph="1"/>
    </row>
  </sheetData>
  <mergeCells count="13">
    <mergeCell ref="B355:B387"/>
    <mergeCell ref="B210:B217"/>
    <mergeCell ref="B218:B225"/>
    <mergeCell ref="B226:B234"/>
    <mergeCell ref="B235:B288"/>
    <mergeCell ref="B289:B321"/>
    <mergeCell ref="B322:B354"/>
    <mergeCell ref="B138:B201"/>
    <mergeCell ref="B202:B209"/>
    <mergeCell ref="B4:B47"/>
    <mergeCell ref="B48:B76"/>
    <mergeCell ref="B77:B95"/>
    <mergeCell ref="B96:B137"/>
  </mergeCells>
  <phoneticPr fontId="8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8" customWidth="1"/>
    <col min="2" max="3" width="20.77734375" style="8" customWidth="1"/>
    <col min="4" max="5" width="27.21875" style="8" customWidth="1"/>
    <col min="6" max="6" width="30.88671875" style="8" customWidth="1"/>
    <col min="7" max="7" width="38.33203125" style="8" customWidth="1"/>
    <col min="8" max="16384" width="8.88671875" style="8"/>
  </cols>
  <sheetData>
    <row r="2" spans="2:7" ht="17.25" thickBot="1">
      <c r="B2" s="7" t="s">
        <v>207</v>
      </c>
      <c r="C2" s="7"/>
    </row>
    <row r="3" spans="2:7" ht="23.25" customHeight="1">
      <c r="B3" s="36" t="s">
        <v>208</v>
      </c>
      <c r="C3" s="470" t="s">
        <v>73</v>
      </c>
      <c r="D3" s="471"/>
      <c r="E3" s="471"/>
      <c r="F3" s="471"/>
      <c r="G3" s="472"/>
    </row>
    <row r="4" spans="2:7" ht="23.25" customHeight="1" thickBot="1">
      <c r="B4" s="37" t="s">
        <v>74</v>
      </c>
      <c r="C4" s="473" t="s">
        <v>75</v>
      </c>
      <c r="D4" s="474"/>
      <c r="E4" s="474"/>
      <c r="F4" s="474"/>
      <c r="G4" s="475"/>
    </row>
    <row r="5" spans="2:7" s="13" customFormat="1" ht="23.25" customHeight="1">
      <c r="B5" s="36" t="s">
        <v>76</v>
      </c>
      <c r="C5" s="68" t="s">
        <v>161</v>
      </c>
      <c r="D5" s="38" t="s">
        <v>211</v>
      </c>
      <c r="E5" s="38" t="s">
        <v>209</v>
      </c>
      <c r="F5" s="38" t="s">
        <v>210</v>
      </c>
      <c r="G5" s="39" t="s">
        <v>77</v>
      </c>
    </row>
    <row r="6" spans="2:7" s="1" customFormat="1" ht="36" customHeight="1">
      <c r="B6" s="40" t="s">
        <v>78</v>
      </c>
      <c r="C6" s="67"/>
      <c r="D6" s="26" t="s">
        <v>79</v>
      </c>
      <c r="E6" s="26" t="s">
        <v>80</v>
      </c>
      <c r="F6" s="26" t="s">
        <v>81</v>
      </c>
      <c r="G6" s="41" t="s">
        <v>82</v>
      </c>
    </row>
    <row r="7" spans="2:7" s="1" customFormat="1" ht="36" customHeight="1">
      <c r="B7" s="40"/>
      <c r="C7" s="67"/>
      <c r="D7" s="26" t="s">
        <v>83</v>
      </c>
      <c r="E7" s="26" t="s">
        <v>84</v>
      </c>
      <c r="F7" s="26" t="s">
        <v>85</v>
      </c>
      <c r="G7" s="41" t="s">
        <v>86</v>
      </c>
    </row>
    <row r="8" spans="2:7" s="1" customFormat="1" ht="36" customHeight="1">
      <c r="B8" s="40"/>
      <c r="C8" s="67"/>
      <c r="D8" s="26" t="s">
        <v>87</v>
      </c>
      <c r="E8" s="26" t="s">
        <v>88</v>
      </c>
      <c r="F8" s="26" t="s">
        <v>89</v>
      </c>
      <c r="G8" s="41" t="s">
        <v>90</v>
      </c>
    </row>
    <row r="9" spans="2:7" s="1" customFormat="1" ht="36" customHeight="1">
      <c r="B9" s="40" t="s">
        <v>91</v>
      </c>
      <c r="C9" s="67"/>
      <c r="D9" s="26" t="s">
        <v>92</v>
      </c>
      <c r="E9" s="26" t="s">
        <v>93</v>
      </c>
      <c r="F9" s="26" t="s">
        <v>94</v>
      </c>
      <c r="G9" s="41" t="s">
        <v>95</v>
      </c>
    </row>
    <row r="10" spans="2:7" s="1" customFormat="1" ht="36" customHeight="1">
      <c r="B10" s="40"/>
      <c r="C10" s="67"/>
      <c r="D10" s="26" t="s">
        <v>96</v>
      </c>
      <c r="E10" s="26" t="s">
        <v>93</v>
      </c>
      <c r="F10" s="26" t="s">
        <v>97</v>
      </c>
      <c r="G10" s="41" t="s">
        <v>98</v>
      </c>
    </row>
    <row r="11" spans="2:7" s="1" customFormat="1" ht="36" customHeight="1">
      <c r="B11" s="40" t="s">
        <v>99</v>
      </c>
      <c r="C11" s="67"/>
      <c r="D11" s="26" t="s">
        <v>100</v>
      </c>
      <c r="E11" s="26" t="s">
        <v>101</v>
      </c>
      <c r="F11" s="26" t="s">
        <v>102</v>
      </c>
      <c r="G11" s="41" t="s">
        <v>103</v>
      </c>
    </row>
    <row r="12" spans="2:7" s="1" customFormat="1" ht="36" customHeight="1" thickBot="1">
      <c r="B12" s="42"/>
      <c r="C12" s="66"/>
      <c r="D12" s="43" t="s">
        <v>104</v>
      </c>
      <c r="E12" s="43" t="s">
        <v>105</v>
      </c>
      <c r="F12" s="43" t="s">
        <v>106</v>
      </c>
      <c r="G12" s="44" t="s">
        <v>107</v>
      </c>
    </row>
    <row r="13" spans="2:7" s="13" customFormat="1">
      <c r="D13" s="24"/>
      <c r="E13" s="24"/>
      <c r="G13" s="25"/>
    </row>
  </sheetData>
  <mergeCells count="2">
    <mergeCell ref="C3:G3"/>
    <mergeCell ref="C4:G4"/>
  </mergeCells>
  <phoneticPr fontId="8" type="noConversion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86"/>
  <sheetViews>
    <sheetView showGridLines="0" tabSelected="1" topLeftCell="H22" zoomScale="85" zoomScaleNormal="85" workbookViewId="0">
      <selection activeCell="N25" sqref="N25"/>
    </sheetView>
  </sheetViews>
  <sheetFormatPr defaultColWidth="8" defaultRowHeight="13.5"/>
  <cols>
    <col min="1" max="1" width="2.21875" style="76" customWidth="1"/>
    <col min="2" max="2" width="6.6640625" style="76" customWidth="1"/>
    <col min="3" max="3" width="8.5546875" style="76" customWidth="1"/>
    <col min="4" max="4" width="10" style="76" bestFit="1" customWidth="1"/>
    <col min="5" max="5" width="16.21875" style="76" customWidth="1"/>
    <col min="6" max="6" width="22.6640625" style="76" customWidth="1"/>
    <col min="7" max="7" width="25.33203125" style="76" customWidth="1"/>
    <col min="8" max="8" width="10.5546875" style="76" bestFit="1" customWidth="1"/>
    <col min="9" max="9" width="10.5546875" style="76" customWidth="1"/>
    <col min="10" max="10" width="22.77734375" style="76" customWidth="1"/>
    <col min="11" max="11" width="22.6640625" style="76" customWidth="1"/>
    <col min="12" max="12" width="29.33203125" style="76" customWidth="1"/>
    <col min="13" max="13" width="13.77734375" style="76" customWidth="1"/>
    <col min="14" max="16" width="14.6640625" style="76" customWidth="1"/>
    <col min="17" max="17" width="37.77734375" style="76" customWidth="1"/>
    <col min="18" max="18" width="14.6640625" style="76" customWidth="1"/>
    <col min="19" max="19" width="19.21875" style="76" bestFit="1" customWidth="1"/>
    <col min="20" max="20" width="13.33203125" style="76" customWidth="1"/>
    <col min="21" max="21" width="26" style="76" customWidth="1"/>
    <col min="22" max="16384" width="8" style="76"/>
  </cols>
  <sheetData>
    <row r="1" spans="2:21" ht="16.5" customHeight="1">
      <c r="B1" s="62" t="s">
        <v>164</v>
      </c>
    </row>
    <row r="2" spans="2:21">
      <c r="B2" s="479" t="s">
        <v>165</v>
      </c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80" t="s">
        <v>166</v>
      </c>
      <c r="O2" s="480"/>
      <c r="P2" s="480"/>
      <c r="Q2" s="481" t="s">
        <v>167</v>
      </c>
      <c r="R2" s="481"/>
      <c r="S2" s="481"/>
      <c r="T2" s="481"/>
      <c r="U2" s="481"/>
    </row>
    <row r="3" spans="2:21" s="345" customFormat="1" ht="13.7" customHeight="1">
      <c r="B3" s="476" t="s">
        <v>168</v>
      </c>
      <c r="C3" s="476" t="s">
        <v>169</v>
      </c>
      <c r="D3" s="476" t="s">
        <v>170</v>
      </c>
      <c r="E3" s="476" t="s">
        <v>171</v>
      </c>
      <c r="F3" s="482" t="s">
        <v>172</v>
      </c>
      <c r="G3" s="476" t="s">
        <v>173</v>
      </c>
      <c r="H3" s="476" t="s">
        <v>174</v>
      </c>
      <c r="I3" s="476" t="s">
        <v>175</v>
      </c>
      <c r="J3" s="476" t="s">
        <v>176</v>
      </c>
      <c r="K3" s="476" t="s">
        <v>177</v>
      </c>
      <c r="L3" s="476" t="s">
        <v>178</v>
      </c>
      <c r="M3" s="476" t="s">
        <v>179</v>
      </c>
      <c r="N3" s="478" t="s">
        <v>180</v>
      </c>
      <c r="O3" s="478" t="s">
        <v>181</v>
      </c>
      <c r="P3" s="478" t="s">
        <v>1060</v>
      </c>
      <c r="Q3" s="484" t="s">
        <v>162</v>
      </c>
      <c r="R3" s="485"/>
      <c r="S3" s="486" t="s">
        <v>182</v>
      </c>
      <c r="T3" s="487"/>
      <c r="U3" s="488" t="s">
        <v>183</v>
      </c>
    </row>
    <row r="4" spans="2:21" s="345" customFormat="1">
      <c r="B4" s="477"/>
      <c r="C4" s="477"/>
      <c r="D4" s="477"/>
      <c r="E4" s="477"/>
      <c r="F4" s="483"/>
      <c r="G4" s="477"/>
      <c r="H4" s="477"/>
      <c r="I4" s="477"/>
      <c r="J4" s="477"/>
      <c r="K4" s="477"/>
      <c r="L4" s="477"/>
      <c r="M4" s="477"/>
      <c r="N4" s="478"/>
      <c r="O4" s="478"/>
      <c r="P4" s="478"/>
      <c r="Q4" s="131" t="s">
        <v>184</v>
      </c>
      <c r="R4" s="131" t="s">
        <v>185</v>
      </c>
      <c r="S4" s="152" t="s">
        <v>186</v>
      </c>
      <c r="T4" s="154" t="s">
        <v>187</v>
      </c>
      <c r="U4" s="488"/>
    </row>
    <row r="5" spans="2:21" s="345" customFormat="1" ht="45" customHeight="1">
      <c r="B5" s="351">
        <v>1</v>
      </c>
      <c r="C5" s="352" t="s">
        <v>188</v>
      </c>
      <c r="D5" s="351" t="s">
        <v>189</v>
      </c>
      <c r="E5" s="335" t="s">
        <v>955</v>
      </c>
      <c r="F5" s="353" t="s">
        <v>959</v>
      </c>
      <c r="G5" s="332" t="s">
        <v>960</v>
      </c>
      <c r="H5" s="354" t="s">
        <v>117</v>
      </c>
      <c r="I5" s="354" t="s">
        <v>163</v>
      </c>
      <c r="J5" s="355"/>
      <c r="K5" s="334" t="s">
        <v>987</v>
      </c>
      <c r="L5" s="332" t="s">
        <v>961</v>
      </c>
      <c r="M5" s="355"/>
      <c r="N5" s="141" t="s">
        <v>118</v>
      </c>
      <c r="O5" s="141" t="s">
        <v>118</v>
      </c>
      <c r="P5" s="141" t="s">
        <v>1061</v>
      </c>
      <c r="Q5" s="359"/>
      <c r="R5" s="359"/>
      <c r="S5" s="359"/>
      <c r="T5" s="359"/>
      <c r="U5" s="359"/>
    </row>
    <row r="6" spans="2:21" s="345" customFormat="1" ht="45" customHeight="1">
      <c r="B6" s="351">
        <v>2</v>
      </c>
      <c r="C6" s="352" t="s">
        <v>188</v>
      </c>
      <c r="D6" s="351" t="s">
        <v>108</v>
      </c>
      <c r="E6" s="335" t="s">
        <v>955</v>
      </c>
      <c r="F6" s="353" t="s">
        <v>981</v>
      </c>
      <c r="G6" s="332" t="s">
        <v>982</v>
      </c>
      <c r="H6" s="354" t="s">
        <v>117</v>
      </c>
      <c r="I6" s="354" t="s">
        <v>163</v>
      </c>
      <c r="J6" s="356" t="s">
        <v>989</v>
      </c>
      <c r="K6" s="334" t="s">
        <v>988</v>
      </c>
      <c r="L6" s="332" t="s">
        <v>983</v>
      </c>
      <c r="M6" s="356"/>
      <c r="N6" s="141" t="s">
        <v>118</v>
      </c>
      <c r="O6" s="141" t="s">
        <v>118</v>
      </c>
      <c r="P6" s="141" t="s">
        <v>1061</v>
      </c>
      <c r="Q6" s="142"/>
      <c r="R6" s="142"/>
      <c r="S6" s="142"/>
      <c r="T6" s="142"/>
      <c r="U6" s="142"/>
    </row>
    <row r="7" spans="2:21" s="345" customFormat="1" ht="45" customHeight="1">
      <c r="B7" s="351">
        <v>3</v>
      </c>
      <c r="C7" s="352" t="s">
        <v>188</v>
      </c>
      <c r="D7" s="351" t="s">
        <v>109</v>
      </c>
      <c r="E7" s="335" t="s">
        <v>955</v>
      </c>
      <c r="F7" s="353" t="s">
        <v>984</v>
      </c>
      <c r="G7" s="332" t="s">
        <v>985</v>
      </c>
      <c r="H7" s="354" t="s">
        <v>117</v>
      </c>
      <c r="I7" s="354" t="s">
        <v>163</v>
      </c>
      <c r="J7" s="356" t="s">
        <v>989</v>
      </c>
      <c r="K7" s="334" t="s">
        <v>988</v>
      </c>
      <c r="L7" s="332" t="s">
        <v>986</v>
      </c>
      <c r="M7" s="356"/>
      <c r="N7" s="141" t="s">
        <v>118</v>
      </c>
      <c r="O7" s="141" t="s">
        <v>118</v>
      </c>
      <c r="P7" s="141" t="s">
        <v>1061</v>
      </c>
      <c r="Q7" s="142"/>
      <c r="R7" s="142"/>
      <c r="S7" s="142"/>
      <c r="T7" s="142"/>
      <c r="U7" s="142"/>
    </row>
    <row r="8" spans="2:21" s="345" customFormat="1" ht="54">
      <c r="B8" s="351">
        <v>4</v>
      </c>
      <c r="C8" s="352" t="s">
        <v>188</v>
      </c>
      <c r="D8" s="351" t="s">
        <v>110</v>
      </c>
      <c r="E8" s="335" t="s">
        <v>955</v>
      </c>
      <c r="F8" s="366" t="s">
        <v>996</v>
      </c>
      <c r="G8" s="355" t="s">
        <v>997</v>
      </c>
      <c r="H8" s="354" t="s">
        <v>117</v>
      </c>
      <c r="I8" s="354" t="s">
        <v>163</v>
      </c>
      <c r="J8" s="355" t="s">
        <v>994</v>
      </c>
      <c r="K8" s="367" t="s">
        <v>995</v>
      </c>
      <c r="L8" s="355" t="s">
        <v>998</v>
      </c>
      <c r="M8" s="355"/>
      <c r="N8" s="141" t="s">
        <v>118</v>
      </c>
      <c r="O8" s="141" t="s">
        <v>118</v>
      </c>
      <c r="P8" s="141" t="s">
        <v>1061</v>
      </c>
      <c r="Q8" s="359"/>
      <c r="R8" s="359"/>
      <c r="S8" s="359"/>
      <c r="T8" s="359"/>
      <c r="U8" s="359"/>
    </row>
    <row r="9" spans="2:21" s="345" customFormat="1" ht="68.25" customHeight="1">
      <c r="B9" s="351">
        <v>5</v>
      </c>
      <c r="C9" s="352" t="s">
        <v>188</v>
      </c>
      <c r="D9" s="351" t="s">
        <v>111</v>
      </c>
      <c r="E9" s="335" t="s">
        <v>955</v>
      </c>
      <c r="F9" s="366" t="s">
        <v>996</v>
      </c>
      <c r="G9" s="368" t="s">
        <v>997</v>
      </c>
      <c r="H9" s="354" t="s">
        <v>117</v>
      </c>
      <c r="I9" s="354" t="s">
        <v>163</v>
      </c>
      <c r="J9" s="355" t="s">
        <v>1008</v>
      </c>
      <c r="K9" s="367" t="s">
        <v>1009</v>
      </c>
      <c r="L9" s="355" t="s">
        <v>998</v>
      </c>
      <c r="M9" s="355"/>
      <c r="N9" s="141" t="s">
        <v>118</v>
      </c>
      <c r="O9" s="141" t="s">
        <v>118</v>
      </c>
      <c r="P9" s="141" t="s">
        <v>1061</v>
      </c>
      <c r="Q9" s="359"/>
      <c r="R9" s="359"/>
      <c r="S9" s="359"/>
      <c r="T9" s="359"/>
      <c r="U9" s="359"/>
    </row>
    <row r="10" spans="2:21" s="345" customFormat="1" ht="72">
      <c r="B10" s="351">
        <v>6</v>
      </c>
      <c r="C10" s="352" t="s">
        <v>188</v>
      </c>
      <c r="D10" s="351" t="s">
        <v>112</v>
      </c>
      <c r="E10" s="335" t="s">
        <v>955</v>
      </c>
      <c r="F10" s="366" t="s">
        <v>1016</v>
      </c>
      <c r="G10" s="355" t="s">
        <v>1017</v>
      </c>
      <c r="H10" s="354" t="s">
        <v>117</v>
      </c>
      <c r="I10" s="354" t="s">
        <v>163</v>
      </c>
      <c r="J10" s="356" t="s">
        <v>989</v>
      </c>
      <c r="K10" s="372" t="s">
        <v>1018</v>
      </c>
      <c r="L10" s="355" t="s">
        <v>1019</v>
      </c>
      <c r="M10" s="355"/>
      <c r="N10" s="141" t="s">
        <v>118</v>
      </c>
      <c r="O10" s="141" t="s">
        <v>118</v>
      </c>
      <c r="P10" s="141" t="s">
        <v>1061</v>
      </c>
      <c r="Q10" s="359"/>
      <c r="R10" s="359"/>
      <c r="S10" s="359"/>
      <c r="T10" s="359"/>
      <c r="U10" s="359"/>
    </row>
    <row r="11" spans="2:21" s="345" customFormat="1" ht="81">
      <c r="B11" s="351">
        <v>7</v>
      </c>
      <c r="C11" s="352" t="s">
        <v>188</v>
      </c>
      <c r="D11" s="351" t="s">
        <v>113</v>
      </c>
      <c r="E11" s="335" t="s">
        <v>955</v>
      </c>
      <c r="F11" s="366" t="s">
        <v>1049</v>
      </c>
      <c r="G11" s="400" t="s">
        <v>1044</v>
      </c>
      <c r="H11" s="354" t="s">
        <v>117</v>
      </c>
      <c r="I11" s="354" t="s">
        <v>163</v>
      </c>
      <c r="J11" s="401" t="s">
        <v>1062</v>
      </c>
      <c r="K11" s="402" t="s">
        <v>1065</v>
      </c>
      <c r="L11" s="403" t="s">
        <v>1063</v>
      </c>
      <c r="M11" s="355"/>
      <c r="N11" s="141" t="s">
        <v>118</v>
      </c>
      <c r="O11" s="141" t="s">
        <v>118</v>
      </c>
      <c r="P11" s="141" t="s">
        <v>118</v>
      </c>
      <c r="Q11" s="359"/>
      <c r="R11" s="359"/>
      <c r="S11" s="359"/>
      <c r="T11" s="359"/>
      <c r="U11" s="359"/>
    </row>
    <row r="12" spans="2:21" s="345" customFormat="1" ht="81">
      <c r="B12" s="351">
        <v>8</v>
      </c>
      <c r="C12" s="352" t="s">
        <v>188</v>
      </c>
      <c r="D12" s="351" t="s">
        <v>114</v>
      </c>
      <c r="E12" s="335" t="s">
        <v>955</v>
      </c>
      <c r="F12" s="366" t="s">
        <v>1049</v>
      </c>
      <c r="G12" s="400" t="s">
        <v>1044</v>
      </c>
      <c r="H12" s="354" t="s">
        <v>117</v>
      </c>
      <c r="I12" s="354" t="s">
        <v>460</v>
      </c>
      <c r="J12" s="401" t="s">
        <v>1062</v>
      </c>
      <c r="K12" s="404" t="s">
        <v>1066</v>
      </c>
      <c r="L12" s="405" t="s">
        <v>1064</v>
      </c>
      <c r="M12" s="355"/>
      <c r="N12" s="141" t="s">
        <v>1061</v>
      </c>
      <c r="O12" s="141" t="s">
        <v>1061</v>
      </c>
      <c r="P12" s="141" t="s">
        <v>118</v>
      </c>
      <c r="Q12" s="359"/>
      <c r="R12" s="359"/>
      <c r="S12" s="359"/>
      <c r="T12" s="359"/>
      <c r="U12" s="359"/>
    </row>
    <row r="13" spans="2:21" s="345" customFormat="1" ht="81">
      <c r="B13" s="351">
        <v>9</v>
      </c>
      <c r="C13" s="352" t="s">
        <v>188</v>
      </c>
      <c r="D13" s="351" t="s">
        <v>115</v>
      </c>
      <c r="E13" s="335" t="s">
        <v>955</v>
      </c>
      <c r="F13" s="366" t="s">
        <v>1050</v>
      </c>
      <c r="G13" s="400" t="s">
        <v>1043</v>
      </c>
      <c r="H13" s="354" t="s">
        <v>117</v>
      </c>
      <c r="I13" s="354" t="s">
        <v>163</v>
      </c>
      <c r="J13" s="401" t="s">
        <v>1062</v>
      </c>
      <c r="K13" s="402" t="s">
        <v>1068</v>
      </c>
      <c r="L13" s="403" t="s">
        <v>1067</v>
      </c>
      <c r="M13" s="355"/>
      <c r="N13" s="141" t="s">
        <v>118</v>
      </c>
      <c r="O13" s="141" t="s">
        <v>118</v>
      </c>
      <c r="P13" s="141" t="s">
        <v>118</v>
      </c>
      <c r="Q13" s="359"/>
      <c r="R13" s="359"/>
      <c r="S13" s="359"/>
      <c r="T13" s="359"/>
      <c r="U13" s="359"/>
    </row>
    <row r="14" spans="2:21" s="345" customFormat="1" ht="81">
      <c r="B14" s="351">
        <v>10</v>
      </c>
      <c r="C14" s="352" t="s">
        <v>188</v>
      </c>
      <c r="D14" s="351" t="s">
        <v>116</v>
      </c>
      <c r="E14" s="335" t="s">
        <v>955</v>
      </c>
      <c r="F14" s="366" t="s">
        <v>1050</v>
      </c>
      <c r="G14" s="400" t="s">
        <v>1043</v>
      </c>
      <c r="H14" s="354" t="s">
        <v>117</v>
      </c>
      <c r="I14" s="354" t="s">
        <v>460</v>
      </c>
      <c r="J14" s="401" t="s">
        <v>1062</v>
      </c>
      <c r="K14" s="404" t="s">
        <v>1069</v>
      </c>
      <c r="L14" s="405" t="s">
        <v>1070</v>
      </c>
      <c r="M14" s="355"/>
      <c r="N14" s="141" t="s">
        <v>1061</v>
      </c>
      <c r="O14" s="141" t="s">
        <v>1061</v>
      </c>
      <c r="P14" s="141" t="s">
        <v>118</v>
      </c>
      <c r="Q14" s="359"/>
      <c r="R14" s="359"/>
      <c r="S14" s="359"/>
      <c r="T14" s="359"/>
      <c r="U14" s="359"/>
    </row>
    <row r="15" spans="2:21" s="345" customFormat="1" ht="81">
      <c r="B15" s="351">
        <v>11</v>
      </c>
      <c r="C15" s="352" t="s">
        <v>188</v>
      </c>
      <c r="D15" s="351" t="s">
        <v>875</v>
      </c>
      <c r="E15" s="335" t="s">
        <v>955</v>
      </c>
      <c r="F15" s="366" t="s">
        <v>1050</v>
      </c>
      <c r="G15" s="400" t="s">
        <v>1043</v>
      </c>
      <c r="H15" s="354" t="s">
        <v>117</v>
      </c>
      <c r="I15" s="354" t="s">
        <v>460</v>
      </c>
      <c r="J15" s="401" t="s">
        <v>1062</v>
      </c>
      <c r="K15" s="404" t="s">
        <v>1071</v>
      </c>
      <c r="L15" s="405" t="s">
        <v>1072</v>
      </c>
      <c r="M15" s="355"/>
      <c r="N15" s="141" t="s">
        <v>1061</v>
      </c>
      <c r="O15" s="141" t="s">
        <v>1061</v>
      </c>
      <c r="P15" s="141" t="s">
        <v>118</v>
      </c>
      <c r="Q15" s="359"/>
      <c r="R15" s="359"/>
      <c r="S15" s="359"/>
      <c r="T15" s="359"/>
      <c r="U15" s="359"/>
    </row>
    <row r="16" spans="2:21" s="345" customFormat="1" ht="108">
      <c r="B16" s="351">
        <v>12</v>
      </c>
      <c r="C16" s="352" t="s">
        <v>188</v>
      </c>
      <c r="D16" s="351" t="s">
        <v>1078</v>
      </c>
      <c r="E16" s="335" t="s">
        <v>955</v>
      </c>
      <c r="F16" s="366" t="s">
        <v>1050</v>
      </c>
      <c r="G16" s="400" t="s">
        <v>1043</v>
      </c>
      <c r="H16" s="354" t="s">
        <v>117</v>
      </c>
      <c r="I16" s="354" t="s">
        <v>460</v>
      </c>
      <c r="J16" s="401" t="s">
        <v>1062</v>
      </c>
      <c r="K16" s="404" t="s">
        <v>1073</v>
      </c>
      <c r="L16" s="405" t="s">
        <v>1074</v>
      </c>
      <c r="M16" s="355"/>
      <c r="N16" s="141" t="s">
        <v>1061</v>
      </c>
      <c r="O16" s="141" t="s">
        <v>1061</v>
      </c>
      <c r="P16" s="141" t="s">
        <v>118</v>
      </c>
      <c r="Q16" s="359"/>
      <c r="R16" s="359"/>
      <c r="S16" s="359"/>
      <c r="T16" s="359"/>
      <c r="U16" s="359"/>
    </row>
    <row r="17" spans="2:21" s="345" customFormat="1" ht="81">
      <c r="B17" s="351">
        <v>13</v>
      </c>
      <c r="C17" s="352" t="s">
        <v>188</v>
      </c>
      <c r="D17" s="351" t="s">
        <v>1079</v>
      </c>
      <c r="E17" s="335" t="s">
        <v>955</v>
      </c>
      <c r="F17" s="366" t="s">
        <v>1050</v>
      </c>
      <c r="G17" s="400" t="s">
        <v>1043</v>
      </c>
      <c r="H17" s="354" t="s">
        <v>117</v>
      </c>
      <c r="I17" s="354" t="s">
        <v>460</v>
      </c>
      <c r="J17" s="401" t="s">
        <v>1062</v>
      </c>
      <c r="K17" s="404" t="s">
        <v>1075</v>
      </c>
      <c r="L17" s="405" t="s">
        <v>1076</v>
      </c>
      <c r="M17" s="355"/>
      <c r="N17" s="141" t="s">
        <v>1061</v>
      </c>
      <c r="O17" s="141" t="s">
        <v>1061</v>
      </c>
      <c r="P17" s="141" t="s">
        <v>118</v>
      </c>
      <c r="Q17" s="359"/>
      <c r="R17" s="359"/>
      <c r="S17" s="359"/>
      <c r="T17" s="359"/>
      <c r="U17" s="359"/>
    </row>
    <row r="18" spans="2:21" s="345" customFormat="1" ht="81">
      <c r="B18" s="351">
        <v>14</v>
      </c>
      <c r="C18" s="352" t="s">
        <v>188</v>
      </c>
      <c r="D18" s="351" t="s">
        <v>854</v>
      </c>
      <c r="E18" s="335" t="s">
        <v>955</v>
      </c>
      <c r="F18" s="366" t="s">
        <v>1051</v>
      </c>
      <c r="G18" s="400" t="s">
        <v>1042</v>
      </c>
      <c r="H18" s="354" t="s">
        <v>117</v>
      </c>
      <c r="I18" s="354" t="s">
        <v>163</v>
      </c>
      <c r="J18" s="401" t="s">
        <v>1062</v>
      </c>
      <c r="K18" s="404" t="s">
        <v>1062</v>
      </c>
      <c r="L18" s="403" t="s">
        <v>1077</v>
      </c>
      <c r="M18" s="355"/>
      <c r="N18" s="141" t="s">
        <v>118</v>
      </c>
      <c r="O18" s="141" t="s">
        <v>118</v>
      </c>
      <c r="P18" s="141" t="s">
        <v>118</v>
      </c>
      <c r="Q18" s="359"/>
      <c r="R18" s="359"/>
      <c r="S18" s="359"/>
      <c r="T18" s="359"/>
      <c r="U18" s="359"/>
    </row>
    <row r="19" spans="2:21" s="345" customFormat="1" ht="81">
      <c r="B19" s="351">
        <v>15</v>
      </c>
      <c r="C19" s="352" t="s">
        <v>188</v>
      </c>
      <c r="D19" s="351" t="s">
        <v>850</v>
      </c>
      <c r="E19" s="335" t="s">
        <v>955</v>
      </c>
      <c r="F19" s="366" t="s">
        <v>1045</v>
      </c>
      <c r="G19" s="406" t="s">
        <v>1046</v>
      </c>
      <c r="H19" s="354" t="s">
        <v>117</v>
      </c>
      <c r="I19" s="354" t="s">
        <v>163</v>
      </c>
      <c r="J19" s="355" t="s">
        <v>1053</v>
      </c>
      <c r="K19" s="404" t="s">
        <v>1062</v>
      </c>
      <c r="L19" s="355" t="s">
        <v>1054</v>
      </c>
      <c r="M19" s="355"/>
      <c r="N19" s="141" t="s">
        <v>118</v>
      </c>
      <c r="O19" s="141" t="s">
        <v>118</v>
      </c>
      <c r="P19" s="141" t="s">
        <v>118</v>
      </c>
      <c r="Q19" s="359"/>
      <c r="R19" s="359"/>
      <c r="S19" s="359"/>
      <c r="T19" s="359"/>
      <c r="U19" s="359"/>
    </row>
    <row r="20" spans="2:21" s="345" customFormat="1" ht="81">
      <c r="B20" s="351">
        <v>16</v>
      </c>
      <c r="C20" s="352" t="s">
        <v>188</v>
      </c>
      <c r="D20" s="351" t="s">
        <v>846</v>
      </c>
      <c r="E20" s="335" t="s">
        <v>955</v>
      </c>
      <c r="F20" s="366" t="s">
        <v>1047</v>
      </c>
      <c r="G20" s="400" t="s">
        <v>1048</v>
      </c>
      <c r="H20" s="354" t="s">
        <v>117</v>
      </c>
      <c r="I20" s="354" t="s">
        <v>163</v>
      </c>
      <c r="J20" s="355" t="s">
        <v>1052</v>
      </c>
      <c r="K20" s="404" t="s">
        <v>1062</v>
      </c>
      <c r="L20" s="355" t="s">
        <v>1055</v>
      </c>
      <c r="M20" s="355"/>
      <c r="N20" s="141" t="s">
        <v>118</v>
      </c>
      <c r="O20" s="141" t="s">
        <v>118</v>
      </c>
      <c r="P20" s="141" t="s">
        <v>118</v>
      </c>
      <c r="Q20" s="359"/>
      <c r="R20" s="359"/>
      <c r="S20" s="359"/>
      <c r="T20" s="359"/>
      <c r="U20" s="359"/>
    </row>
    <row r="21" spans="2:21" s="385" customFormat="1" ht="81">
      <c r="B21" s="376">
        <v>17</v>
      </c>
      <c r="C21" s="377" t="s">
        <v>188</v>
      </c>
      <c r="D21" s="376" t="s">
        <v>842</v>
      </c>
      <c r="E21" s="378" t="s">
        <v>955</v>
      </c>
      <c r="F21" s="379" t="s">
        <v>1088</v>
      </c>
      <c r="G21" s="380" t="s">
        <v>1090</v>
      </c>
      <c r="H21" s="381" t="s">
        <v>117</v>
      </c>
      <c r="I21" s="381" t="s">
        <v>163</v>
      </c>
      <c r="J21" s="382" t="s">
        <v>1097</v>
      </c>
      <c r="K21" s="386" t="s">
        <v>1098</v>
      </c>
      <c r="L21" s="382" t="s">
        <v>1099</v>
      </c>
      <c r="M21" s="382"/>
      <c r="N21" s="383" t="s">
        <v>118</v>
      </c>
      <c r="O21" s="383" t="s">
        <v>118</v>
      </c>
      <c r="P21" s="383" t="s">
        <v>118</v>
      </c>
      <c r="Q21" s="384"/>
      <c r="R21" s="384"/>
      <c r="S21" s="384"/>
      <c r="T21" s="384"/>
      <c r="U21" s="384"/>
    </row>
    <row r="22" spans="2:21" s="385" customFormat="1" ht="81">
      <c r="B22" s="376">
        <v>18</v>
      </c>
      <c r="C22" s="377" t="s">
        <v>188</v>
      </c>
      <c r="D22" s="376" t="s">
        <v>838</v>
      </c>
      <c r="E22" s="378" t="s">
        <v>955</v>
      </c>
      <c r="F22" s="379" t="s">
        <v>1047</v>
      </c>
      <c r="G22" s="380" t="s">
        <v>1091</v>
      </c>
      <c r="H22" s="381" t="s">
        <v>117</v>
      </c>
      <c r="I22" s="381" t="s">
        <v>163</v>
      </c>
      <c r="J22" s="382" t="s">
        <v>1097</v>
      </c>
      <c r="K22" s="386" t="s">
        <v>1098</v>
      </c>
      <c r="L22" s="382" t="s">
        <v>1100</v>
      </c>
      <c r="M22" s="382"/>
      <c r="N22" s="383" t="s">
        <v>118</v>
      </c>
      <c r="O22" s="383" t="s">
        <v>118</v>
      </c>
      <c r="P22" s="383" t="s">
        <v>118</v>
      </c>
      <c r="Q22" s="384"/>
      <c r="R22" s="384"/>
      <c r="S22" s="384"/>
      <c r="T22" s="384"/>
      <c r="U22" s="384"/>
    </row>
    <row r="23" spans="2:21" s="385" customFormat="1" ht="81">
      <c r="B23" s="376">
        <v>19</v>
      </c>
      <c r="C23" s="377" t="s">
        <v>188</v>
      </c>
      <c r="D23" s="376" t="s">
        <v>834</v>
      </c>
      <c r="E23" s="378" t="s">
        <v>955</v>
      </c>
      <c r="F23" s="379" t="s">
        <v>1092</v>
      </c>
      <c r="G23" s="380" t="s">
        <v>1093</v>
      </c>
      <c r="H23" s="381" t="s">
        <v>117</v>
      </c>
      <c r="I23" s="381" t="s">
        <v>163</v>
      </c>
      <c r="J23" s="382" t="s">
        <v>1097</v>
      </c>
      <c r="K23" s="386" t="s">
        <v>1098</v>
      </c>
      <c r="L23" s="382" t="s">
        <v>1101</v>
      </c>
      <c r="M23" s="382"/>
      <c r="N23" s="383" t="s">
        <v>118</v>
      </c>
      <c r="O23" s="383" t="s">
        <v>118</v>
      </c>
      <c r="P23" s="383" t="s">
        <v>118</v>
      </c>
      <c r="Q23" s="384"/>
      <c r="R23" s="384"/>
      <c r="S23" s="384"/>
      <c r="T23" s="384"/>
      <c r="U23" s="384"/>
    </row>
    <row r="24" spans="2:21" s="385" customFormat="1" ht="81">
      <c r="B24" s="376">
        <v>20</v>
      </c>
      <c r="C24" s="377" t="s">
        <v>188</v>
      </c>
      <c r="D24" s="376" t="s">
        <v>830</v>
      </c>
      <c r="E24" s="378" t="s">
        <v>955</v>
      </c>
      <c r="F24" s="379" t="s">
        <v>1086</v>
      </c>
      <c r="G24" s="380" t="s">
        <v>1094</v>
      </c>
      <c r="H24" s="381" t="s">
        <v>117</v>
      </c>
      <c r="I24" s="381" t="s">
        <v>163</v>
      </c>
      <c r="J24" s="382" t="s">
        <v>1097</v>
      </c>
      <c r="K24" s="386" t="s">
        <v>1098</v>
      </c>
      <c r="L24" s="382" t="s">
        <v>1102</v>
      </c>
      <c r="M24" s="382"/>
      <c r="N24" s="383" t="s">
        <v>118</v>
      </c>
      <c r="O24" s="383" t="s">
        <v>118</v>
      </c>
      <c r="P24" s="383" t="s">
        <v>118</v>
      </c>
      <c r="Q24" s="384"/>
      <c r="R24" s="384"/>
      <c r="S24" s="384"/>
      <c r="T24" s="384"/>
      <c r="U24" s="384"/>
    </row>
    <row r="25" spans="2:21" s="385" customFormat="1" ht="81">
      <c r="B25" s="376">
        <v>21</v>
      </c>
      <c r="C25" s="377" t="s">
        <v>188</v>
      </c>
      <c r="D25" s="376" t="s">
        <v>825</v>
      </c>
      <c r="E25" s="378" t="s">
        <v>955</v>
      </c>
      <c r="F25" s="379" t="s">
        <v>1087</v>
      </c>
      <c r="G25" s="380" t="s">
        <v>1095</v>
      </c>
      <c r="H25" s="381" t="s">
        <v>117</v>
      </c>
      <c r="I25" s="381" t="s">
        <v>163</v>
      </c>
      <c r="J25" s="382" t="s">
        <v>1097</v>
      </c>
      <c r="K25" s="386" t="s">
        <v>1098</v>
      </c>
      <c r="L25" s="382" t="s">
        <v>1103</v>
      </c>
      <c r="M25" s="382"/>
      <c r="N25" s="383" t="s">
        <v>118</v>
      </c>
      <c r="O25" s="383" t="s">
        <v>118</v>
      </c>
      <c r="P25" s="383" t="s">
        <v>118</v>
      </c>
      <c r="Q25" s="384"/>
      <c r="R25" s="384"/>
      <c r="S25" s="384"/>
      <c r="T25" s="384"/>
      <c r="U25" s="384"/>
    </row>
    <row r="26" spans="2:21" s="385" customFormat="1" ht="81">
      <c r="B26" s="376">
        <v>22</v>
      </c>
      <c r="C26" s="377" t="s">
        <v>188</v>
      </c>
      <c r="D26" s="376" t="s">
        <v>821</v>
      </c>
      <c r="E26" s="378" t="s">
        <v>955</v>
      </c>
      <c r="F26" s="379" t="s">
        <v>1089</v>
      </c>
      <c r="G26" s="380" t="s">
        <v>1096</v>
      </c>
      <c r="H26" s="381" t="s">
        <v>117</v>
      </c>
      <c r="I26" s="381" t="s">
        <v>163</v>
      </c>
      <c r="J26" s="382" t="s">
        <v>1097</v>
      </c>
      <c r="K26" s="386" t="s">
        <v>1098</v>
      </c>
      <c r="L26" s="382" t="s">
        <v>1104</v>
      </c>
      <c r="M26" s="382"/>
      <c r="N26" s="383" t="s">
        <v>118</v>
      </c>
      <c r="O26" s="383" t="s">
        <v>118</v>
      </c>
      <c r="P26" s="383" t="s">
        <v>118</v>
      </c>
      <c r="Q26" s="384"/>
      <c r="R26" s="384"/>
      <c r="S26" s="384"/>
      <c r="T26" s="384"/>
      <c r="U26" s="384"/>
    </row>
    <row r="27" spans="2:21" ht="14.25" thickBot="1"/>
    <row r="28" spans="2:21">
      <c r="B28" s="77"/>
      <c r="C28" s="78"/>
      <c r="D28" s="78"/>
      <c r="E28" s="78"/>
      <c r="F28" s="78"/>
      <c r="G28" s="78"/>
      <c r="H28" s="78"/>
      <c r="I28" s="78"/>
      <c r="J28" s="78"/>
      <c r="K28" s="78"/>
      <c r="L28" s="79"/>
      <c r="M28" s="79"/>
      <c r="N28" s="79"/>
      <c r="O28" s="79"/>
      <c r="P28" s="79"/>
      <c r="Q28" s="79"/>
      <c r="R28" s="79"/>
      <c r="S28" s="80"/>
    </row>
    <row r="29" spans="2:21">
      <c r="B29" s="81" t="s">
        <v>190</v>
      </c>
      <c r="C29" s="82"/>
      <c r="D29" s="82"/>
      <c r="E29" s="82"/>
      <c r="F29" s="82"/>
      <c r="G29" s="82"/>
      <c r="H29" s="82"/>
      <c r="I29" s="82"/>
      <c r="J29" s="82"/>
      <c r="K29" s="82"/>
      <c r="L29" s="83"/>
      <c r="M29" s="83"/>
      <c r="N29" s="83"/>
      <c r="O29" s="83"/>
      <c r="P29" s="83"/>
      <c r="Q29" s="83"/>
      <c r="R29" s="83"/>
      <c r="S29" s="84"/>
    </row>
    <row r="30" spans="2:21">
      <c r="B30" s="85" t="s">
        <v>191</v>
      </c>
      <c r="C30" s="82"/>
      <c r="D30" s="82"/>
      <c r="E30" s="82"/>
      <c r="F30" s="82"/>
      <c r="G30" s="82"/>
      <c r="H30" s="82"/>
      <c r="I30" s="82"/>
      <c r="J30" s="82"/>
      <c r="K30" s="82"/>
      <c r="L30" s="83"/>
      <c r="M30" s="83"/>
      <c r="N30" s="83"/>
      <c r="O30" s="83"/>
      <c r="P30" s="83"/>
      <c r="Q30" s="83"/>
      <c r="R30" s="83"/>
      <c r="S30" s="84"/>
    </row>
    <row r="31" spans="2:21">
      <c r="B31" s="85" t="s">
        <v>192</v>
      </c>
      <c r="C31" s="82"/>
      <c r="D31" s="82"/>
      <c r="E31" s="82"/>
      <c r="F31" s="82"/>
      <c r="G31" s="82"/>
      <c r="H31" s="82"/>
      <c r="I31" s="82"/>
      <c r="J31" s="82"/>
      <c r="K31" s="82"/>
      <c r="L31" s="83"/>
      <c r="M31" s="83"/>
      <c r="N31" s="83"/>
      <c r="O31" s="83"/>
      <c r="P31" s="83"/>
      <c r="Q31" s="83"/>
      <c r="R31" s="83"/>
      <c r="S31" s="84"/>
    </row>
    <row r="32" spans="2:21">
      <c r="B32" s="85" t="s">
        <v>193</v>
      </c>
      <c r="C32" s="82"/>
      <c r="D32" s="82"/>
      <c r="E32" s="82"/>
      <c r="F32" s="82"/>
      <c r="G32" s="82"/>
      <c r="H32" s="82"/>
      <c r="I32" s="82"/>
      <c r="J32" s="82"/>
      <c r="K32" s="82"/>
      <c r="L32" s="83"/>
      <c r="M32" s="83"/>
      <c r="N32" s="83"/>
      <c r="O32" s="83"/>
      <c r="P32" s="83"/>
      <c r="Q32" s="83"/>
      <c r="R32" s="83"/>
      <c r="S32" s="84"/>
    </row>
    <row r="33" spans="2:19"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3"/>
      <c r="M33" s="83"/>
      <c r="N33" s="83"/>
      <c r="O33" s="83"/>
      <c r="P33" s="83"/>
      <c r="Q33" s="83"/>
      <c r="R33" s="83"/>
      <c r="S33" s="84"/>
    </row>
    <row r="34" spans="2:19">
      <c r="B34" s="81" t="s">
        <v>124</v>
      </c>
      <c r="C34" s="82"/>
      <c r="D34" s="82"/>
      <c r="E34" s="82"/>
      <c r="F34" s="82"/>
      <c r="G34" s="82"/>
      <c r="H34" s="82"/>
      <c r="I34" s="82"/>
      <c r="J34" s="82"/>
      <c r="K34" s="82"/>
      <c r="L34" s="83"/>
      <c r="M34" s="83"/>
      <c r="N34" s="83"/>
      <c r="O34" s="83"/>
      <c r="P34" s="83"/>
      <c r="Q34" s="83"/>
      <c r="R34" s="83"/>
      <c r="S34" s="84"/>
    </row>
    <row r="35" spans="2:19">
      <c r="B35" s="85" t="s">
        <v>194</v>
      </c>
      <c r="C35" s="82"/>
      <c r="D35" s="82"/>
      <c r="E35" s="82"/>
      <c r="F35" s="82"/>
      <c r="G35" s="82"/>
      <c r="H35" s="82"/>
      <c r="I35" s="82"/>
      <c r="J35" s="82"/>
      <c r="K35" s="82"/>
      <c r="L35" s="83"/>
      <c r="M35" s="83"/>
      <c r="N35" s="83"/>
      <c r="O35" s="83"/>
      <c r="P35" s="83"/>
      <c r="Q35" s="83"/>
      <c r="R35" s="83"/>
      <c r="S35" s="84"/>
    </row>
    <row r="36" spans="2:19">
      <c r="B36" s="81"/>
      <c r="C36" s="82"/>
      <c r="D36" s="82"/>
      <c r="E36" s="82"/>
      <c r="F36" s="82"/>
      <c r="G36" s="82"/>
      <c r="H36" s="82"/>
      <c r="I36" s="82"/>
      <c r="J36" s="82"/>
      <c r="K36" s="82"/>
      <c r="L36" s="83"/>
      <c r="M36" s="83"/>
      <c r="N36" s="83"/>
      <c r="O36" s="83"/>
      <c r="P36" s="83"/>
      <c r="Q36" s="83"/>
      <c r="R36" s="83"/>
      <c r="S36" s="84"/>
    </row>
    <row r="37" spans="2:19">
      <c r="B37" s="85" t="s">
        <v>195</v>
      </c>
      <c r="C37" s="82"/>
      <c r="D37" s="82"/>
      <c r="E37" s="82"/>
      <c r="F37" s="82"/>
      <c r="G37" s="82"/>
      <c r="H37" s="82"/>
      <c r="I37" s="82"/>
      <c r="J37" s="82"/>
      <c r="K37" s="82"/>
      <c r="L37" s="83"/>
      <c r="M37" s="83"/>
      <c r="N37" s="83"/>
      <c r="O37" s="83"/>
      <c r="P37" s="83"/>
      <c r="Q37" s="83"/>
      <c r="R37" s="83"/>
      <c r="S37" s="84"/>
    </row>
    <row r="38" spans="2:19">
      <c r="B38" s="85" t="s">
        <v>126</v>
      </c>
      <c r="C38" s="82"/>
      <c r="D38" s="82"/>
      <c r="E38" s="82"/>
      <c r="F38" s="82"/>
      <c r="G38" s="82"/>
      <c r="H38" s="82"/>
      <c r="I38" s="82"/>
      <c r="J38" s="82"/>
      <c r="K38" s="82"/>
      <c r="L38" s="83"/>
      <c r="M38" s="83"/>
      <c r="N38" s="83"/>
      <c r="O38" s="83"/>
      <c r="P38" s="83"/>
      <c r="Q38" s="83"/>
      <c r="R38" s="83"/>
      <c r="S38" s="84"/>
    </row>
    <row r="39" spans="2:19">
      <c r="B39" s="85" t="s">
        <v>127</v>
      </c>
      <c r="C39" s="82"/>
      <c r="D39" s="82"/>
      <c r="E39" s="82"/>
      <c r="F39" s="82"/>
      <c r="G39" s="82"/>
      <c r="H39" s="82"/>
      <c r="I39" s="82"/>
      <c r="J39" s="82"/>
      <c r="K39" s="82"/>
      <c r="L39" s="83"/>
      <c r="M39" s="83"/>
      <c r="N39" s="83"/>
      <c r="O39" s="83"/>
      <c r="P39" s="83"/>
      <c r="Q39" s="83"/>
      <c r="R39" s="83"/>
      <c r="S39" s="84"/>
    </row>
    <row r="40" spans="2:19">
      <c r="B40" s="85"/>
      <c r="C40" s="82"/>
      <c r="D40" s="82"/>
      <c r="E40" s="82"/>
      <c r="F40" s="82"/>
      <c r="G40" s="82"/>
      <c r="H40" s="82"/>
      <c r="I40" s="82"/>
      <c r="J40" s="82"/>
      <c r="K40" s="82"/>
      <c r="L40" s="83"/>
      <c r="M40" s="83"/>
      <c r="N40" s="83"/>
      <c r="O40" s="83"/>
      <c r="P40" s="83"/>
      <c r="Q40" s="83"/>
      <c r="R40" s="83"/>
      <c r="S40" s="84"/>
    </row>
    <row r="41" spans="2:19">
      <c r="B41" s="85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3"/>
      <c r="M41" s="83"/>
      <c r="N41" s="83"/>
      <c r="O41" s="83"/>
      <c r="P41" s="83"/>
      <c r="Q41" s="83"/>
      <c r="R41" s="83"/>
      <c r="S41" s="84"/>
    </row>
    <row r="42" spans="2:19">
      <c r="B42" s="85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3"/>
      <c r="M42" s="83"/>
      <c r="N42" s="83"/>
      <c r="O42" s="83"/>
      <c r="P42" s="83"/>
      <c r="Q42" s="83"/>
      <c r="R42" s="83"/>
      <c r="S42" s="84"/>
    </row>
    <row r="43" spans="2:19">
      <c r="B43" s="85" t="s">
        <v>130</v>
      </c>
      <c r="C43" s="82"/>
      <c r="D43" s="82"/>
      <c r="E43" s="82"/>
      <c r="F43" s="82"/>
      <c r="G43" s="82"/>
      <c r="H43" s="82"/>
      <c r="I43" s="82"/>
      <c r="J43" s="82"/>
      <c r="K43" s="82"/>
      <c r="L43" s="83"/>
      <c r="M43" s="83"/>
      <c r="N43" s="83"/>
      <c r="O43" s="83"/>
      <c r="P43" s="83"/>
      <c r="Q43" s="83"/>
      <c r="R43" s="83"/>
      <c r="S43" s="84"/>
    </row>
    <row r="44" spans="2:19">
      <c r="B44" s="85" t="s">
        <v>131</v>
      </c>
      <c r="C44" s="82"/>
      <c r="D44" s="82"/>
      <c r="E44" s="82"/>
      <c r="F44" s="82"/>
      <c r="G44" s="82"/>
      <c r="H44" s="82"/>
      <c r="I44" s="82"/>
      <c r="J44" s="82"/>
      <c r="K44" s="82"/>
      <c r="L44" s="83"/>
      <c r="M44" s="83"/>
      <c r="N44" s="83"/>
      <c r="O44" s="83"/>
      <c r="P44" s="83"/>
      <c r="Q44" s="83"/>
      <c r="R44" s="83"/>
      <c r="S44" s="84"/>
    </row>
    <row r="45" spans="2:19">
      <c r="B45" s="85" t="s">
        <v>132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3"/>
      <c r="N45" s="83"/>
      <c r="O45" s="83"/>
      <c r="P45" s="83"/>
      <c r="Q45" s="83"/>
      <c r="R45" s="83"/>
      <c r="S45" s="84"/>
    </row>
    <row r="46" spans="2:19">
      <c r="B46" s="85" t="s">
        <v>133</v>
      </c>
      <c r="C46" s="82"/>
      <c r="D46" s="82"/>
      <c r="E46" s="82"/>
      <c r="F46" s="82"/>
      <c r="G46" s="82"/>
      <c r="H46" s="82"/>
      <c r="I46" s="82"/>
      <c r="J46" s="82"/>
      <c r="K46" s="82"/>
      <c r="L46" s="83"/>
      <c r="M46" s="83"/>
      <c r="N46" s="83"/>
      <c r="O46" s="83"/>
      <c r="P46" s="83"/>
      <c r="Q46" s="83"/>
      <c r="R46" s="83"/>
      <c r="S46" s="84"/>
    </row>
    <row r="47" spans="2:19">
      <c r="B47" s="85"/>
      <c r="C47" s="82"/>
      <c r="D47" s="82"/>
      <c r="E47" s="82"/>
      <c r="F47" s="82"/>
      <c r="G47" s="82"/>
      <c r="H47" s="82"/>
      <c r="I47" s="82"/>
      <c r="J47" s="82"/>
      <c r="K47" s="82"/>
      <c r="L47" s="83"/>
      <c r="M47" s="83"/>
      <c r="N47" s="83"/>
      <c r="O47" s="83"/>
      <c r="P47" s="83"/>
      <c r="Q47" s="83"/>
      <c r="R47" s="83"/>
      <c r="S47" s="84"/>
    </row>
    <row r="48" spans="2:19">
      <c r="B48" s="85" t="s">
        <v>134</v>
      </c>
      <c r="C48" s="82"/>
      <c r="D48" s="82"/>
      <c r="E48" s="82"/>
      <c r="F48" s="82"/>
      <c r="G48" s="82"/>
      <c r="H48" s="82"/>
      <c r="I48" s="82"/>
      <c r="J48" s="82"/>
      <c r="K48" s="82"/>
      <c r="L48" s="83"/>
      <c r="M48" s="83"/>
      <c r="N48" s="83"/>
      <c r="O48" s="83"/>
      <c r="P48" s="83"/>
      <c r="Q48" s="83"/>
      <c r="R48" s="83"/>
      <c r="S48" s="84"/>
    </row>
    <row r="49" spans="2:19">
      <c r="B49" s="85" t="s">
        <v>135</v>
      </c>
      <c r="C49" s="82"/>
      <c r="D49" s="82"/>
      <c r="E49" s="82"/>
      <c r="F49" s="82"/>
      <c r="G49" s="82"/>
      <c r="H49" s="82"/>
      <c r="I49" s="82"/>
      <c r="J49" s="82"/>
      <c r="K49" s="82"/>
      <c r="L49" s="83"/>
      <c r="M49" s="83"/>
      <c r="N49" s="83"/>
      <c r="O49" s="83"/>
      <c r="P49" s="83"/>
      <c r="Q49" s="83"/>
      <c r="R49" s="83"/>
      <c r="S49" s="84"/>
    </row>
    <row r="50" spans="2:19">
      <c r="B50" s="85" t="s">
        <v>136</v>
      </c>
      <c r="C50" s="82"/>
      <c r="D50" s="82"/>
      <c r="E50" s="82"/>
      <c r="F50" s="82"/>
      <c r="G50" s="82"/>
      <c r="H50" s="82"/>
      <c r="I50" s="82"/>
      <c r="J50" s="82"/>
      <c r="K50" s="82"/>
      <c r="L50" s="83"/>
      <c r="M50" s="83"/>
      <c r="N50" s="83"/>
      <c r="O50" s="83"/>
      <c r="P50" s="83"/>
      <c r="Q50" s="83"/>
      <c r="R50" s="83"/>
      <c r="S50" s="84"/>
    </row>
    <row r="51" spans="2:19">
      <c r="B51" s="85" t="s">
        <v>137</v>
      </c>
      <c r="C51" s="82"/>
      <c r="D51" s="82"/>
      <c r="E51" s="82"/>
      <c r="F51" s="82"/>
      <c r="G51" s="82"/>
      <c r="H51" s="82"/>
      <c r="I51" s="82"/>
      <c r="J51" s="82"/>
      <c r="K51" s="82"/>
      <c r="L51" s="83"/>
      <c r="M51" s="83"/>
      <c r="N51" s="83"/>
      <c r="O51" s="83"/>
      <c r="P51" s="83"/>
      <c r="Q51" s="83"/>
      <c r="R51" s="83"/>
      <c r="S51" s="84"/>
    </row>
    <row r="52" spans="2:19">
      <c r="B52" s="85" t="s">
        <v>138</v>
      </c>
      <c r="C52" s="82"/>
      <c r="D52" s="82"/>
      <c r="E52" s="82"/>
      <c r="F52" s="82"/>
      <c r="G52" s="82"/>
      <c r="H52" s="82"/>
      <c r="I52" s="82"/>
      <c r="J52" s="82"/>
      <c r="K52" s="82"/>
      <c r="L52" s="83"/>
      <c r="M52" s="83"/>
      <c r="N52" s="83"/>
      <c r="O52" s="83"/>
      <c r="P52" s="83"/>
      <c r="Q52" s="83"/>
      <c r="R52" s="83"/>
      <c r="S52" s="84"/>
    </row>
    <row r="53" spans="2:19">
      <c r="B53" s="85"/>
      <c r="C53" s="82"/>
      <c r="D53" s="82"/>
      <c r="E53" s="82"/>
      <c r="F53" s="82"/>
      <c r="G53" s="82"/>
      <c r="H53" s="82"/>
      <c r="I53" s="82"/>
      <c r="J53" s="82"/>
      <c r="K53" s="82"/>
      <c r="L53" s="83"/>
      <c r="M53" s="83"/>
      <c r="N53" s="83"/>
      <c r="O53" s="83"/>
      <c r="P53" s="83"/>
      <c r="Q53" s="83"/>
      <c r="R53" s="83"/>
      <c r="S53" s="84"/>
    </row>
    <row r="54" spans="2:19">
      <c r="B54" s="85" t="s">
        <v>139</v>
      </c>
      <c r="C54" s="82"/>
      <c r="D54" s="82"/>
      <c r="E54" s="82"/>
      <c r="F54" s="82"/>
      <c r="G54" s="82"/>
      <c r="H54" s="82"/>
      <c r="I54" s="82"/>
      <c r="J54" s="82"/>
      <c r="K54" s="82"/>
      <c r="L54" s="83"/>
      <c r="M54" s="83"/>
      <c r="N54" s="83"/>
      <c r="O54" s="83"/>
      <c r="P54" s="83"/>
      <c r="Q54" s="83"/>
      <c r="R54" s="83"/>
      <c r="S54" s="84"/>
    </row>
    <row r="55" spans="2:19">
      <c r="B55" s="85" t="s">
        <v>140</v>
      </c>
      <c r="C55" s="82"/>
      <c r="D55" s="82"/>
      <c r="E55" s="82"/>
      <c r="F55" s="82"/>
      <c r="G55" s="82"/>
      <c r="H55" s="82"/>
      <c r="I55" s="82"/>
      <c r="J55" s="86"/>
      <c r="K55" s="82"/>
      <c r="L55" s="83"/>
      <c r="M55" s="83"/>
      <c r="N55" s="83"/>
      <c r="O55" s="83"/>
      <c r="P55" s="83"/>
      <c r="Q55" s="83"/>
      <c r="R55" s="83"/>
      <c r="S55" s="84"/>
    </row>
    <row r="56" spans="2:19">
      <c r="B56" s="85" t="s">
        <v>141</v>
      </c>
      <c r="C56" s="82"/>
      <c r="D56" s="82"/>
      <c r="E56" s="82"/>
      <c r="F56" s="82"/>
      <c r="G56" s="82"/>
      <c r="H56" s="82"/>
      <c r="I56" s="82"/>
      <c r="J56" s="82"/>
      <c r="K56" s="82"/>
      <c r="L56" s="83"/>
      <c r="M56" s="83"/>
      <c r="N56" s="83"/>
      <c r="O56" s="83"/>
      <c r="P56" s="83"/>
      <c r="Q56" s="83"/>
      <c r="R56" s="83"/>
      <c r="S56" s="84"/>
    </row>
    <row r="57" spans="2:19">
      <c r="B57" s="85" t="s">
        <v>142</v>
      </c>
      <c r="C57" s="82"/>
      <c r="D57" s="82"/>
      <c r="E57" s="82"/>
      <c r="F57" s="82"/>
      <c r="G57" s="82"/>
      <c r="H57" s="82"/>
      <c r="I57" s="82"/>
      <c r="J57" s="82"/>
      <c r="K57" s="82"/>
      <c r="L57" s="83"/>
      <c r="M57" s="83"/>
      <c r="N57" s="83"/>
      <c r="O57" s="83"/>
      <c r="P57" s="83"/>
      <c r="Q57" s="83"/>
      <c r="R57" s="83"/>
      <c r="S57" s="84"/>
    </row>
    <row r="58" spans="2:19">
      <c r="B58" s="85"/>
      <c r="C58" s="82"/>
      <c r="D58" s="82"/>
      <c r="E58" s="82"/>
      <c r="F58" s="82"/>
      <c r="G58" s="82"/>
      <c r="H58" s="82"/>
      <c r="I58" s="82"/>
      <c r="J58" s="82"/>
      <c r="K58" s="82"/>
      <c r="L58" s="83"/>
      <c r="M58" s="83"/>
      <c r="N58" s="83"/>
      <c r="O58" s="83"/>
      <c r="P58" s="83"/>
      <c r="Q58" s="83"/>
      <c r="R58" s="83"/>
      <c r="S58" s="84"/>
    </row>
    <row r="59" spans="2:19">
      <c r="B59" s="85" t="s">
        <v>143</v>
      </c>
      <c r="C59" s="82"/>
      <c r="D59" s="82"/>
      <c r="E59" s="82"/>
      <c r="F59" s="82"/>
      <c r="G59" s="82"/>
      <c r="H59" s="82"/>
      <c r="I59" s="82"/>
      <c r="J59" s="82"/>
      <c r="K59" s="82"/>
      <c r="L59" s="83"/>
      <c r="M59" s="83"/>
      <c r="N59" s="83"/>
      <c r="O59" s="83"/>
      <c r="P59" s="83"/>
      <c r="Q59" s="83"/>
      <c r="R59" s="83"/>
      <c r="S59" s="84"/>
    </row>
    <row r="60" spans="2:19">
      <c r="B60" s="85" t="s">
        <v>144</v>
      </c>
      <c r="C60" s="82"/>
      <c r="D60" s="82"/>
      <c r="E60" s="82"/>
      <c r="F60" s="82"/>
      <c r="G60" s="82"/>
      <c r="H60" s="82"/>
      <c r="I60" s="82"/>
      <c r="J60" s="82"/>
      <c r="K60" s="82"/>
      <c r="L60" s="83"/>
      <c r="M60" s="83"/>
      <c r="N60" s="83"/>
      <c r="O60" s="83"/>
      <c r="P60" s="83"/>
      <c r="Q60" s="83"/>
      <c r="R60" s="83"/>
      <c r="S60" s="84"/>
    </row>
    <row r="61" spans="2:19">
      <c r="B61" s="85"/>
      <c r="C61" s="82"/>
      <c r="D61" s="82"/>
      <c r="E61" s="82"/>
      <c r="F61" s="82"/>
      <c r="G61" s="82"/>
      <c r="H61" s="82"/>
      <c r="I61" s="82"/>
      <c r="J61" s="82"/>
      <c r="K61" s="82"/>
      <c r="L61" s="83"/>
      <c r="M61" s="83"/>
      <c r="N61" s="83"/>
      <c r="O61" s="83"/>
      <c r="P61" s="83"/>
      <c r="Q61" s="83"/>
      <c r="R61" s="83"/>
      <c r="S61" s="84"/>
    </row>
    <row r="62" spans="2:19">
      <c r="B62" s="85" t="s">
        <v>145</v>
      </c>
      <c r="C62" s="82"/>
      <c r="D62" s="82"/>
      <c r="E62" s="82"/>
      <c r="F62" s="82"/>
      <c r="G62" s="82"/>
      <c r="H62" s="82"/>
      <c r="I62" s="82"/>
      <c r="J62" s="82"/>
      <c r="K62" s="82"/>
      <c r="L62" s="83"/>
      <c r="M62" s="83"/>
      <c r="N62" s="83"/>
      <c r="O62" s="83"/>
      <c r="P62" s="83"/>
      <c r="Q62" s="83"/>
      <c r="R62" s="83"/>
      <c r="S62" s="84"/>
    </row>
    <row r="63" spans="2:19">
      <c r="B63" s="85"/>
      <c r="C63" s="82"/>
      <c r="D63" s="82"/>
      <c r="E63" s="82"/>
      <c r="F63" s="82"/>
      <c r="G63" s="82"/>
      <c r="H63" s="82"/>
      <c r="I63" s="82"/>
      <c r="J63" s="82"/>
      <c r="K63" s="82"/>
      <c r="L63" s="83"/>
      <c r="M63" s="83"/>
      <c r="N63" s="83"/>
      <c r="O63" s="83"/>
      <c r="P63" s="83"/>
      <c r="Q63" s="83"/>
      <c r="R63" s="83"/>
      <c r="S63" s="84"/>
    </row>
    <row r="64" spans="2:19">
      <c r="B64" s="85" t="s">
        <v>146</v>
      </c>
      <c r="C64" s="82"/>
      <c r="D64" s="82"/>
      <c r="E64" s="82"/>
      <c r="F64" s="82"/>
      <c r="G64" s="82"/>
      <c r="H64" s="82"/>
      <c r="I64" s="82"/>
      <c r="J64" s="82"/>
      <c r="K64" s="82"/>
      <c r="L64" s="83"/>
      <c r="M64" s="83"/>
      <c r="N64" s="83"/>
      <c r="O64" s="83"/>
      <c r="P64" s="83"/>
      <c r="Q64" s="83"/>
      <c r="R64" s="83"/>
      <c r="S64" s="84"/>
    </row>
    <row r="65" spans="2:19">
      <c r="B65" s="85"/>
      <c r="C65" s="82"/>
      <c r="D65" s="82"/>
      <c r="E65" s="82"/>
      <c r="F65" s="82"/>
      <c r="G65" s="82"/>
      <c r="H65" s="82"/>
      <c r="I65" s="82"/>
      <c r="J65" s="82"/>
      <c r="K65" s="82"/>
      <c r="L65" s="83"/>
      <c r="M65" s="83"/>
      <c r="N65" s="83"/>
      <c r="O65" s="83"/>
      <c r="P65" s="83"/>
      <c r="Q65" s="83"/>
      <c r="R65" s="83"/>
      <c r="S65" s="84"/>
    </row>
    <row r="66" spans="2:19">
      <c r="B66" s="85" t="s">
        <v>159</v>
      </c>
      <c r="C66" s="82"/>
      <c r="D66" s="82"/>
      <c r="E66" s="82"/>
      <c r="F66" s="82"/>
      <c r="G66" s="82"/>
      <c r="H66" s="82"/>
      <c r="I66" s="82"/>
      <c r="J66" s="82"/>
      <c r="K66" s="82"/>
      <c r="L66" s="83"/>
      <c r="M66" s="83"/>
      <c r="N66" s="83"/>
      <c r="O66" s="83"/>
      <c r="P66" s="83"/>
      <c r="Q66" s="83"/>
      <c r="R66" s="83"/>
      <c r="S66" s="84"/>
    </row>
    <row r="67" spans="2:19">
      <c r="B67" s="85" t="s">
        <v>141</v>
      </c>
      <c r="C67" s="82"/>
      <c r="D67" s="82"/>
      <c r="E67" s="82"/>
      <c r="F67" s="82"/>
      <c r="G67" s="82"/>
      <c r="H67" s="82"/>
      <c r="I67" s="82"/>
      <c r="J67" s="82"/>
      <c r="K67" s="82"/>
      <c r="L67" s="83"/>
      <c r="M67" s="83"/>
      <c r="N67" s="83"/>
      <c r="O67" s="83"/>
      <c r="P67" s="83"/>
      <c r="Q67" s="83"/>
      <c r="R67" s="83"/>
      <c r="S67" s="84"/>
    </row>
    <row r="68" spans="2:19">
      <c r="B68" s="85" t="s">
        <v>142</v>
      </c>
      <c r="C68" s="82"/>
      <c r="D68" s="82"/>
      <c r="E68" s="82"/>
      <c r="F68" s="82"/>
      <c r="G68" s="82"/>
      <c r="H68" s="82"/>
      <c r="I68" s="82"/>
      <c r="J68" s="82"/>
      <c r="K68" s="82"/>
      <c r="L68" s="83"/>
      <c r="M68" s="83"/>
      <c r="N68" s="83"/>
      <c r="O68" s="83"/>
      <c r="P68" s="83"/>
      <c r="Q68" s="83"/>
      <c r="R68" s="83"/>
      <c r="S68" s="84"/>
    </row>
    <row r="69" spans="2:19">
      <c r="B69" s="85"/>
      <c r="C69" s="82"/>
      <c r="D69" s="82"/>
      <c r="E69" s="82"/>
      <c r="F69" s="82"/>
      <c r="G69" s="82"/>
      <c r="H69" s="82"/>
      <c r="I69" s="82"/>
      <c r="J69" s="82"/>
      <c r="K69" s="82"/>
      <c r="L69" s="83"/>
      <c r="M69" s="83"/>
      <c r="N69" s="83"/>
      <c r="O69" s="83"/>
      <c r="P69" s="83"/>
      <c r="Q69" s="83"/>
      <c r="R69" s="83"/>
      <c r="S69" s="84"/>
    </row>
    <row r="70" spans="2:19">
      <c r="B70" s="85" t="s">
        <v>147</v>
      </c>
      <c r="C70" s="82"/>
      <c r="D70" s="82"/>
      <c r="E70" s="82"/>
      <c r="F70" s="82"/>
      <c r="G70" s="82"/>
      <c r="H70" s="82"/>
      <c r="I70" s="82"/>
      <c r="J70" s="82"/>
      <c r="K70" s="82"/>
      <c r="L70" s="83"/>
      <c r="M70" s="83"/>
      <c r="N70" s="83"/>
      <c r="O70" s="83"/>
      <c r="P70" s="83"/>
      <c r="Q70" s="83"/>
      <c r="R70" s="83"/>
      <c r="S70" s="84"/>
    </row>
    <row r="71" spans="2:19">
      <c r="B71" s="85" t="s">
        <v>148</v>
      </c>
      <c r="C71" s="82"/>
      <c r="D71" s="82"/>
      <c r="E71" s="82"/>
      <c r="F71" s="82"/>
      <c r="G71" s="82"/>
      <c r="H71" s="82"/>
      <c r="I71" s="82"/>
      <c r="J71" s="82"/>
      <c r="K71" s="82"/>
      <c r="L71" s="83"/>
      <c r="M71" s="83"/>
      <c r="N71" s="83"/>
      <c r="O71" s="83"/>
      <c r="P71" s="83"/>
      <c r="Q71" s="83"/>
      <c r="R71" s="83"/>
      <c r="S71" s="84"/>
    </row>
    <row r="72" spans="2:19">
      <c r="B72" s="85"/>
      <c r="C72" s="82"/>
      <c r="D72" s="82"/>
      <c r="E72" s="82"/>
      <c r="F72" s="82"/>
      <c r="G72" s="82"/>
      <c r="H72" s="82"/>
      <c r="I72" s="82"/>
      <c r="J72" s="82"/>
      <c r="K72" s="82"/>
      <c r="L72" s="83"/>
      <c r="M72" s="83"/>
      <c r="N72" s="83"/>
      <c r="O72" s="83"/>
      <c r="P72" s="83"/>
      <c r="Q72" s="83"/>
      <c r="R72" s="83"/>
      <c r="S72" s="84"/>
    </row>
    <row r="73" spans="2:19">
      <c r="B73" s="85" t="s">
        <v>149</v>
      </c>
      <c r="C73" s="82"/>
      <c r="D73" s="82"/>
      <c r="E73" s="82"/>
      <c r="F73" s="82"/>
      <c r="G73" s="82"/>
      <c r="H73" s="82"/>
      <c r="I73" s="82"/>
      <c r="J73" s="82"/>
      <c r="K73" s="82"/>
      <c r="L73" s="83"/>
      <c r="M73" s="83"/>
      <c r="N73" s="83"/>
      <c r="O73" s="83"/>
      <c r="P73" s="83"/>
      <c r="Q73" s="83"/>
      <c r="R73" s="83"/>
      <c r="S73" s="84"/>
    </row>
    <row r="74" spans="2:19">
      <c r="B74" s="85"/>
      <c r="C74" s="82"/>
      <c r="D74" s="82"/>
      <c r="E74" s="82"/>
      <c r="F74" s="82"/>
      <c r="G74" s="82"/>
      <c r="H74" s="82"/>
      <c r="I74" s="82"/>
      <c r="J74" s="82"/>
      <c r="K74" s="82"/>
      <c r="L74" s="83"/>
      <c r="M74" s="83"/>
      <c r="N74" s="83"/>
      <c r="O74" s="83"/>
      <c r="P74" s="83"/>
      <c r="Q74" s="83"/>
      <c r="R74" s="83"/>
      <c r="S74" s="84"/>
    </row>
    <row r="75" spans="2:19">
      <c r="B75" s="85" t="s">
        <v>150</v>
      </c>
      <c r="C75" s="82"/>
      <c r="D75" s="82"/>
      <c r="E75" s="82"/>
      <c r="F75" s="82"/>
      <c r="G75" s="82"/>
      <c r="H75" s="82"/>
      <c r="I75" s="82"/>
      <c r="J75" s="82"/>
      <c r="K75" s="82"/>
      <c r="L75" s="83"/>
      <c r="M75" s="83"/>
      <c r="N75" s="83"/>
      <c r="O75" s="83"/>
      <c r="P75" s="83"/>
      <c r="Q75" s="83"/>
      <c r="R75" s="83"/>
      <c r="S75" s="84"/>
    </row>
    <row r="76" spans="2:19">
      <c r="B76" s="85" t="s">
        <v>151</v>
      </c>
      <c r="C76" s="82"/>
      <c r="D76" s="82"/>
      <c r="E76" s="82"/>
      <c r="F76" s="82"/>
      <c r="G76" s="82"/>
      <c r="H76" s="82"/>
      <c r="I76" s="82"/>
      <c r="J76" s="82"/>
      <c r="K76" s="82"/>
      <c r="L76" s="83"/>
      <c r="M76" s="83"/>
      <c r="N76" s="83"/>
      <c r="O76" s="83"/>
      <c r="P76" s="83"/>
      <c r="Q76" s="83"/>
      <c r="R76" s="83"/>
      <c r="S76" s="84"/>
    </row>
    <row r="77" spans="2:19">
      <c r="B77" s="85"/>
      <c r="C77" s="82"/>
      <c r="D77" s="82"/>
      <c r="E77" s="82"/>
      <c r="F77" s="82"/>
      <c r="G77" s="82"/>
      <c r="H77" s="82"/>
      <c r="I77" s="82"/>
      <c r="J77" s="82"/>
      <c r="K77" s="82"/>
      <c r="L77" s="83"/>
      <c r="M77" s="83"/>
      <c r="N77" s="83"/>
      <c r="O77" s="83"/>
      <c r="P77" s="83"/>
      <c r="Q77" s="83"/>
      <c r="R77" s="83"/>
      <c r="S77" s="84"/>
    </row>
    <row r="78" spans="2:19">
      <c r="B78" s="85" t="s">
        <v>152</v>
      </c>
      <c r="C78" s="82"/>
      <c r="D78" s="82"/>
      <c r="E78" s="82"/>
      <c r="F78" s="82"/>
      <c r="G78" s="82"/>
      <c r="H78" s="82"/>
      <c r="I78" s="82"/>
      <c r="J78" s="82"/>
      <c r="K78" s="82"/>
      <c r="L78" s="83"/>
      <c r="M78" s="83"/>
      <c r="N78" s="83"/>
      <c r="O78" s="83"/>
      <c r="P78" s="83"/>
      <c r="Q78" s="83"/>
      <c r="R78" s="83"/>
      <c r="S78" s="84"/>
    </row>
    <row r="79" spans="2:19">
      <c r="B79" s="85" t="s">
        <v>153</v>
      </c>
      <c r="C79" s="82"/>
      <c r="D79" s="82"/>
      <c r="E79" s="82"/>
      <c r="F79" s="82"/>
      <c r="G79" s="82"/>
      <c r="H79" s="82"/>
      <c r="I79" s="82"/>
      <c r="J79" s="82"/>
      <c r="K79" s="82"/>
      <c r="L79" s="83"/>
      <c r="M79" s="83"/>
      <c r="N79" s="83"/>
      <c r="O79" s="83"/>
      <c r="P79" s="83"/>
      <c r="Q79" s="83"/>
      <c r="R79" s="83"/>
      <c r="S79" s="84"/>
    </row>
    <row r="80" spans="2:19">
      <c r="B80" s="85"/>
      <c r="C80" s="82"/>
      <c r="D80" s="82"/>
      <c r="E80" s="82"/>
      <c r="F80" s="82"/>
      <c r="G80" s="82"/>
      <c r="H80" s="82"/>
      <c r="I80" s="82"/>
      <c r="J80" s="82"/>
      <c r="K80" s="82"/>
      <c r="L80" s="83"/>
      <c r="M80" s="83"/>
      <c r="N80" s="83"/>
      <c r="O80" s="83"/>
      <c r="P80" s="83"/>
      <c r="Q80" s="83"/>
      <c r="R80" s="83"/>
      <c r="S80" s="84"/>
    </row>
    <row r="81" spans="2:19">
      <c r="B81" s="85" t="s">
        <v>154</v>
      </c>
      <c r="C81" s="82"/>
      <c r="D81" s="82"/>
      <c r="E81" s="82"/>
      <c r="F81" s="82"/>
      <c r="G81" s="82"/>
      <c r="H81" s="82"/>
      <c r="I81" s="82"/>
      <c r="J81" s="82"/>
      <c r="K81" s="82"/>
      <c r="L81" s="83"/>
      <c r="M81" s="83"/>
      <c r="N81" s="83"/>
      <c r="O81" s="83"/>
      <c r="P81" s="83"/>
      <c r="Q81" s="83"/>
      <c r="R81" s="83"/>
      <c r="S81" s="84"/>
    </row>
    <row r="82" spans="2:19">
      <c r="B82" s="85" t="s">
        <v>155</v>
      </c>
      <c r="C82" s="82"/>
      <c r="D82" s="82"/>
      <c r="E82" s="82"/>
      <c r="F82" s="82"/>
      <c r="G82" s="82"/>
      <c r="H82" s="82"/>
      <c r="I82" s="82"/>
      <c r="J82" s="82"/>
      <c r="K82" s="82"/>
      <c r="L82" s="83"/>
      <c r="M82" s="83"/>
      <c r="N82" s="83"/>
      <c r="O82" s="83"/>
      <c r="P82" s="83"/>
      <c r="Q82" s="83"/>
      <c r="R82" s="83"/>
      <c r="S82" s="84"/>
    </row>
    <row r="83" spans="2:19">
      <c r="B83" s="85" t="s">
        <v>156</v>
      </c>
      <c r="C83" s="82"/>
      <c r="D83" s="82"/>
      <c r="E83" s="82"/>
      <c r="F83" s="82"/>
      <c r="G83" s="82"/>
      <c r="H83" s="82"/>
      <c r="I83" s="82"/>
      <c r="J83" s="82"/>
      <c r="K83" s="82"/>
      <c r="L83" s="83"/>
      <c r="M83" s="83"/>
      <c r="N83" s="83"/>
      <c r="O83" s="83"/>
      <c r="P83" s="83"/>
      <c r="Q83" s="83"/>
      <c r="R83" s="83"/>
      <c r="S83" s="84"/>
    </row>
    <row r="84" spans="2:19">
      <c r="B84" s="85" t="s">
        <v>157</v>
      </c>
      <c r="C84" s="82"/>
      <c r="D84" s="82"/>
      <c r="E84" s="82"/>
      <c r="F84" s="82"/>
      <c r="G84" s="82"/>
      <c r="H84" s="82"/>
      <c r="I84" s="82"/>
      <c r="J84" s="82"/>
      <c r="K84" s="82"/>
      <c r="L84" s="83"/>
      <c r="M84" s="83"/>
      <c r="N84" s="83"/>
      <c r="O84" s="83"/>
      <c r="P84" s="83"/>
      <c r="Q84" s="83"/>
      <c r="R84" s="83"/>
      <c r="S84" s="84"/>
    </row>
    <row r="85" spans="2:19">
      <c r="B85" s="85" t="s">
        <v>158</v>
      </c>
      <c r="C85" s="82"/>
      <c r="D85" s="82"/>
      <c r="E85" s="82"/>
      <c r="F85" s="82"/>
      <c r="G85" s="82"/>
      <c r="H85" s="82"/>
      <c r="I85" s="82"/>
      <c r="J85" s="82"/>
      <c r="K85" s="82"/>
      <c r="L85" s="83"/>
      <c r="M85" s="83"/>
      <c r="N85" s="83"/>
      <c r="O85" s="83"/>
      <c r="P85" s="83"/>
      <c r="Q85" s="83"/>
      <c r="R85" s="83"/>
      <c r="S85" s="84"/>
    </row>
    <row r="86" spans="2:19" ht="14.25" thickBot="1">
      <c r="B86" s="87"/>
      <c r="C86" s="88"/>
      <c r="D86" s="88"/>
      <c r="E86" s="88"/>
      <c r="F86" s="88"/>
      <c r="G86" s="88"/>
      <c r="H86" s="88"/>
      <c r="I86" s="88"/>
      <c r="J86" s="88"/>
      <c r="K86" s="88"/>
      <c r="L86" s="89"/>
      <c r="M86" s="89"/>
      <c r="N86" s="89"/>
      <c r="O86" s="89"/>
      <c r="P86" s="89"/>
      <c r="Q86" s="89"/>
      <c r="R86" s="89"/>
      <c r="S86" s="90"/>
    </row>
  </sheetData>
  <mergeCells count="21">
    <mergeCell ref="Q2:U2"/>
    <mergeCell ref="B3:B4"/>
    <mergeCell ref="C3:C4"/>
    <mergeCell ref="D3:D4"/>
    <mergeCell ref="E3:E4"/>
    <mergeCell ref="F3:F4"/>
    <mergeCell ref="G3:G4"/>
    <mergeCell ref="H3:H4"/>
    <mergeCell ref="P3:P4"/>
    <mergeCell ref="Q3:R3"/>
    <mergeCell ref="S3:T3"/>
    <mergeCell ref="U3:U4"/>
    <mergeCell ref="I3:I4"/>
    <mergeCell ref="J3:J4"/>
    <mergeCell ref="O3:O4"/>
    <mergeCell ref="K3:K4"/>
    <mergeCell ref="L3:L4"/>
    <mergeCell ref="M3:M4"/>
    <mergeCell ref="N3:N4"/>
    <mergeCell ref="B2:M2"/>
    <mergeCell ref="N2:P2"/>
  </mergeCells>
  <phoneticPr fontId="8" type="noConversion"/>
  <conditionalFormatting sqref="N5:N11 O10:P11 N12:P26">
    <cfRule type="containsText" dxfId="219" priority="95" operator="containsText" text="Pass">
      <formula>NOT(ISERROR(SEARCH("Pass",N5)))</formula>
    </cfRule>
    <cfRule type="containsText" dxfId="218" priority="94" operator="containsText" text="Pass">
      <formula>NOT(ISERROR(SEARCH("Pass",N5)))</formula>
    </cfRule>
  </conditionalFormatting>
  <conditionalFormatting sqref="N5:N11">
    <cfRule type="cellIs" dxfId="217" priority="89" operator="equal">
      <formula>"PASS"</formula>
    </cfRule>
  </conditionalFormatting>
  <conditionalFormatting sqref="N5:N26">
    <cfRule type="cellIs" dxfId="216" priority="360" operator="equal">
      <formula>"REJECT"</formula>
    </cfRule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0">
    <cfRule type="cellIs" dxfId="215" priority="87" operator="equal">
      <formula>"REJECT"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2">
    <cfRule type="cellIs" dxfId="214" priority="45" operator="equal">
      <formula>"REJECT"</formula>
    </cfRule>
    <cfRule type="cellIs" dxfId="213" priority="40" operator="equal">
      <formula>"PASS"</formula>
    </cfRule>
    <cfRule type="containsText" dxfId="212" priority="39" operator="containsText" text="Pass">
      <formula>NOT(ISERROR(SEARCH("Pass",N5)))</formula>
    </cfRule>
    <cfRule type="containsText" dxfId="211" priority="38" operator="containsText" text="Pass">
      <formula>NOT(ISERROR(SEARCH("Pass",N5)))</formula>
    </cfRule>
    <cfRule type="containsText" dxfId="210" priority="37" operator="containsText" text="Fail">
      <formula>NOT(ISERROR(SEARCH("Fail",N5)))</formula>
    </cfRule>
  </conditionalFormatting>
  <conditionalFormatting sqref="N12:O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9" priority="43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8" priority="41" operator="equal">
      <formula>"REJECT"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O17">
    <cfRule type="containsText" dxfId="207" priority="11" operator="containsText" text="Fail">
      <formula>NOT(ISERROR(SEARCH("Fail",N14)))</formula>
    </cfRule>
    <cfRule type="cellIs" dxfId="206" priority="19" operator="equal">
      <formula>"REJECT"</formula>
    </cfRule>
    <cfRule type="containsText" dxfId="205" priority="12" operator="containsText" text="Pass">
      <formula>NOT(ISERROR(SEARCH("Pass",N14)))</formula>
    </cfRule>
    <cfRule type="containsText" dxfId="204" priority="13" operator="containsText" text="Pass">
      <formula>NOT(ISERROR(SEARCH("Pass",N14)))</formula>
    </cfRule>
    <cfRule type="cellIs" dxfId="203" priority="14" operator="equal">
      <formula>"PASS"</formula>
    </cfRule>
    <cfRule type="cellIs" dxfId="202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1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3">
    <cfRule type="containsText" dxfId="200" priority="55" operator="containsText" text="Pass">
      <formula>NOT(ISERROR(SEARCH("Pass",N3)))</formula>
    </cfRule>
    <cfRule type="containsText" dxfId="199" priority="54" operator="containsText" text="Pass">
      <formula>NOT(ISERROR(SEARCH("Pass",N3)))</formula>
    </cfRule>
    <cfRule type="containsText" dxfId="198" priority="53" operator="containsText" text="Fail">
      <formula>NOT(ISERROR(SEARCH("Fail",N3)))</formula>
    </cfRule>
  </conditionalFormatting>
  <conditionalFormatting sqref="P10:P13 N13:P26">
    <cfRule type="cellIs" dxfId="197" priority="372" operator="equal">
      <formula>"REJECT"</formula>
    </cfRule>
  </conditionalFormatting>
  <conditionalFormatting sqref="N13:P26">
    <cfRule type="cellIs" dxfId="196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95" priority="21" operator="containsText" text="Fail">
      <formula>NOT(ISERROR(SEARCH("Fail",N13)))</formula>
    </cfRule>
    <cfRule type="containsText" dxfId="194" priority="22" operator="containsText" text="Pass">
      <formula>NOT(ISERROR(SEARCH("Pass",N13)))</formula>
    </cfRule>
    <cfRule type="containsText" dxfId="193" priority="23" operator="containsText" text="Pass">
      <formula>NOT(ISERROR(SEARCH("Pass",N13)))</formula>
    </cfRule>
    <cfRule type="cellIs" dxfId="192" priority="24" operator="equal">
      <formula>"PASS"</formula>
    </cfRule>
    <cfRule type="cellIs" dxfId="191" priority="25" operator="equal">
      <formula>"REJECT"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ellIs" dxfId="190" priority="60" operator="equal">
      <formula>"REJECT"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26">
    <cfRule type="cellIs" dxfId="189" priority="384" operator="equal">
      <formula>"REJECT"</formula>
    </cfRule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P11 N5:N11 N12:P26">
    <cfRule type="containsText" dxfId="188" priority="93" operator="containsText" text="Fail">
      <formula>NOT(ISERROR(SEARCH("Fail",N5)))</formula>
    </cfRule>
  </conditionalFormatting>
  <conditionalFormatting sqref="O10:P11 N12:P26">
    <cfRule type="cellIs" dxfId="187" priority="90" operator="equal">
      <formula>"PASS"</formula>
    </cfRule>
  </conditionalFormatting>
  <conditionalFormatting sqref="P5:P1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8">
    <cfRule type="containsText" dxfId="186" priority="29" operator="containsText" text="Fail">
      <formula>NOT(ISERROR(SEARCH("Fail",P5)))</formula>
    </cfRule>
    <cfRule type="cellIs" dxfId="185" priority="35" operator="equal">
      <formula>"REJECT"</formula>
    </cfRule>
    <cfRule type="cellIs" dxfId="184" priority="32" operator="equal">
      <formula>"PASS"</formula>
    </cfRule>
    <cfRule type="containsText" dxfId="183" priority="31" operator="containsText" text="Pass">
      <formula>NOT(ISERROR(SEARCH("Pass",P5)))</formula>
    </cfRule>
    <cfRule type="containsText" dxfId="182" priority="30" operator="containsText" text="Pass">
      <formula>NOT(ISERROR(SEARCH("Pass",P5)))</formula>
    </cfRule>
  </conditionalFormatting>
  <conditionalFormatting sqref="P10">
    <cfRule type="cellIs" dxfId="181" priority="96" operator="equal">
      <formula>"REJECT"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13 N13:P26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0" priority="33" operator="equal">
      <formula>"REJECT"</formula>
    </cfRule>
  </conditionalFormatting>
  <conditionalFormatting sqref="P19:P26">
    <cfRule type="containsText" dxfId="179" priority="3" operator="containsText" text="Fail">
      <formula>NOT(ISERROR(SEARCH("Fail",P19)))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8" priority="9" operator="equal">
      <formula>"REJECT"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7" priority="7" operator="equal">
      <formula>"REJECT"</formula>
    </cfRule>
    <cfRule type="cellIs" dxfId="176" priority="6" operator="equal">
      <formula>"PASS"</formula>
    </cfRule>
    <cfRule type="containsText" dxfId="175" priority="5" operator="containsText" text="Pass">
      <formula>NOT(ISERROR(SEARCH("Pass",P19)))</formula>
    </cfRule>
    <cfRule type="containsText" dxfId="174" priority="4" operator="containsText" text="Pass">
      <formula>NOT(ISERROR(SEARCH("Pass",P19)))</formula>
    </cfRule>
  </conditionalFormatting>
  <conditionalFormatting sqref="P21:P26">
    <cfRule type="cellIs" dxfId="0" priority="1" operator="equal">
      <formula>"REJECT"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I5:I26" xr:uid="{00000000-0002-0000-0700-000000000000}">
      <formula1>"원천, 추가"</formula1>
    </dataValidation>
    <dataValidation type="list" allowBlank="1" showInputMessage="1" showErrorMessage="1" sqref="T5:T26 R5:R26" xr:uid="{00000000-0002-0000-0700-000001000000}">
      <formula1>"결함아님, 담당자 지정, 조치중, 조치완료, 미조치, 정보부족, 관찰중"</formula1>
    </dataValidation>
    <dataValidation type="list" allowBlank="1" showInputMessage="1" showErrorMessage="1" sqref="C5:C26" xr:uid="{00000000-0002-0000-0700-000002000000}">
      <formula1>"단위, 연계"</formula1>
    </dataValidation>
    <dataValidation type="list" allowBlank="1" showInputMessage="1" showErrorMessage="1" sqref="H5:H26" xr:uid="{00000000-0002-0000-0700-000003000000}">
      <formula1>"정상, 유효성"</formula1>
    </dataValidation>
    <dataValidation type="list" allowBlank="1" showInputMessage="1" showErrorMessage="1" sqref="N5:P26" xr:uid="{00000000-0002-0000-0700-000004000000}">
      <formula1>"Pass, Fail, NA"</formula1>
    </dataValidation>
    <dataValidation type="list" allowBlank="1" showInputMessage="1" showErrorMessage="1" sqref="IY5:IY26 SU5:SU26 ACQ5:ACQ26 AMM5:AMM26 AWI5:AWI26 BGE5:BGE26 BQA5:BQA26 BZW5:BZW26 CJS5:CJS26 CTO5:CTO26 DDK5:DDK26 DNG5:DNG26 DXC5:DXC26 EGY5:EGY26 EQU5:EQU26 FAQ5:FAQ26 FKM5:FKM26 FUI5:FUI26 GEE5:GEE26 GOA5:GOA26 GXW5:GXW26 HHS5:HHS26 HRO5:HRO26 IBK5:IBK26 ILG5:ILG26 IVC5:IVC26 JEY5:JEY26 JOU5:JOU26 JYQ5:JYQ26 KIM5:KIM26 KSI5:KSI26 LCE5:LCE26 LMA5:LMA26 LVW5:LVW26 MFS5:MFS26 MPO5:MPO26 MZK5:MZK26 NJG5:NJG26 NTC5:NTC26 OCY5:OCY26 OMU5:OMU26 OWQ5:OWQ26 PGM5:PGM26 PQI5:PQI26 QAE5:QAE26 QKA5:QKA26 QTW5:QTW26 RDS5:RDS26 RNO5:RNO26 RXK5:RXK26 SHG5:SHG26 SRC5:SRC26 TAY5:TAY26 TKU5:TKU26 TUQ5:TUQ26 UEM5:UEM26 UOI5:UOI26 UYE5:UYE26 VIA5:VIA26 VRW5:VRW26 WBS5:WBS26 WLO5:WLO26 WVK5:WVK26 JD10:JD26 SZ10:SZ26 ACV10:ACV26 AMR10:AMR26 AWN10:AWN26 BGJ10:BGJ26 BQF10:BQF26 CAB10:CAB26 CJX10:CJX26 CTT10:CTT26 DDP10:DDP26 DNL10:DNL26 DXH10:DXH26 EHD10:EHD26 EQZ10:EQZ26 FAV10:FAV26 FKR10:FKR26 FUN10:FUN26 GEJ10:GEJ26 GOF10:GOF26 GYB10:GYB26 HHX10:HHX26 HRT10:HRT26 IBP10:IBP26 ILL10:ILL26 IVH10:IVH26 JFD10:JFD26 JOZ10:JOZ26 JYV10:JYV26 KIR10:KIR26 KSN10:KSN26 LCJ10:LCJ26 LMF10:LMF26 LWB10:LWB26 MFX10:MFX26 MPT10:MPT26 MZP10:MZP26 NJL10:NJL26 NTH10:NTH26 ODD10:ODD26 OMZ10:OMZ26 OWV10:OWV26 PGR10:PGR26 PQN10:PQN26 QAJ10:QAJ26 QKF10:QKF26 QUB10:QUB26 RDX10:RDX26 RNT10:RNT26 RXP10:RXP26 SHL10:SHL26 SRH10:SRH26 TBD10:TBD26 TKZ10:TKZ26 TUV10:TUV26 UER10:UER26 UON10:UON26 UYJ10:UYJ26 VIF10:VIF26 VSB10:VSB26 WBX10:WBX26 WLT10:WLT26 WVP10:WVP26" xr:uid="{00000000-0002-0000-0700-000005000000}">
      <formula1>"PASS, REJECT"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64"/>
  <sheetViews>
    <sheetView topLeftCell="F1" zoomScale="70" zoomScaleNormal="70" workbookViewId="0">
      <pane ySplit="8" topLeftCell="A40" activePane="bottomLeft" state="frozen"/>
      <selection activeCell="V15" sqref="V15"/>
      <selection pane="bottomLeft" activeCell="L44" sqref="L44"/>
    </sheetView>
  </sheetViews>
  <sheetFormatPr defaultColWidth="8.88671875" defaultRowHeight="13.5"/>
  <cols>
    <col min="1" max="1" width="2.33203125" style="128" customWidth="1"/>
    <col min="2" max="2" width="4" style="128" customWidth="1"/>
    <col min="3" max="3" width="8.6640625" style="128" customWidth="1"/>
    <col min="4" max="4" width="11.44140625" style="128" bestFit="1" customWidth="1"/>
    <col min="5" max="5" width="18.109375" style="128" customWidth="1"/>
    <col min="6" max="6" width="24.33203125" style="128" customWidth="1"/>
    <col min="7" max="7" width="25.44140625" style="128" customWidth="1"/>
    <col min="8" max="8" width="13" style="128" customWidth="1"/>
    <col min="9" max="9" width="10.5546875" style="128" customWidth="1"/>
    <col min="10" max="10" width="36.5546875" style="128" customWidth="1"/>
    <col min="11" max="11" width="25.33203125" style="128" customWidth="1"/>
    <col min="12" max="12" width="43" style="128" customWidth="1"/>
    <col min="13" max="13" width="10.77734375" style="128" customWidth="1"/>
    <col min="14" max="16" width="14.77734375" style="128" customWidth="1"/>
    <col min="17" max="17" width="11.44140625" style="128" hidden="1" customWidth="1"/>
    <col min="18" max="18" width="17.88671875" style="128" hidden="1" customWidth="1"/>
    <col min="19" max="19" width="14.77734375" style="128" hidden="1" customWidth="1"/>
    <col min="20" max="20" width="31.44140625" style="128" customWidth="1"/>
    <col min="21" max="21" width="17.88671875" style="128" customWidth="1"/>
    <col min="22" max="22" width="14.109375" style="128" bestFit="1" customWidth="1"/>
    <col min="23" max="23" width="12.88671875" style="128" customWidth="1"/>
    <col min="24" max="24" width="17.44140625" style="128" customWidth="1"/>
    <col min="25" max="25" width="16.5546875" style="128" customWidth="1"/>
    <col min="26" max="26" width="13.33203125" style="128" customWidth="1"/>
    <col min="27" max="27" width="26" style="128" customWidth="1"/>
    <col min="28" max="16384" width="8.88671875" style="128"/>
  </cols>
  <sheetData>
    <row r="1" spans="2:27">
      <c r="B1" s="494" t="s">
        <v>271</v>
      </c>
      <c r="C1" s="494"/>
      <c r="D1" s="494"/>
      <c r="E1" s="495" t="s">
        <v>272</v>
      </c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153"/>
      <c r="S1" s="153"/>
      <c r="T1" s="153"/>
    </row>
    <row r="2" spans="2:27">
      <c r="B2" s="494"/>
      <c r="C2" s="494"/>
      <c r="D2" s="494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153"/>
      <c r="S2" s="153"/>
      <c r="T2" s="153"/>
    </row>
    <row r="3" spans="2:27">
      <c r="B3" s="129" t="s">
        <v>273</v>
      </c>
    </row>
    <row r="4" spans="2:27">
      <c r="B4" s="62" t="s">
        <v>274</v>
      </c>
    </row>
    <row r="5" spans="2:27">
      <c r="B5" s="129"/>
    </row>
    <row r="6" spans="2:27">
      <c r="B6" s="496" t="s">
        <v>275</v>
      </c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7" t="s">
        <v>276</v>
      </c>
      <c r="O6" s="498"/>
      <c r="P6" s="498"/>
      <c r="Q6" s="499"/>
      <c r="R6" s="481" t="s">
        <v>167</v>
      </c>
      <c r="S6" s="481"/>
      <c r="T6" s="481"/>
      <c r="U6" s="481"/>
      <c r="V6" s="481"/>
      <c r="W6" s="481"/>
      <c r="X6" s="481"/>
      <c r="Y6" s="481"/>
      <c r="Z6" s="481"/>
      <c r="AA6" s="481"/>
    </row>
    <row r="7" spans="2:27" s="13" customFormat="1">
      <c r="B7" s="492" t="s">
        <v>168</v>
      </c>
      <c r="C7" s="492" t="s">
        <v>277</v>
      </c>
      <c r="D7" s="492" t="s">
        <v>278</v>
      </c>
      <c r="E7" s="492" t="s">
        <v>279</v>
      </c>
      <c r="F7" s="492" t="s">
        <v>280</v>
      </c>
      <c r="G7" s="492" t="s">
        <v>281</v>
      </c>
      <c r="H7" s="492" t="s">
        <v>282</v>
      </c>
      <c r="I7" s="492" t="s">
        <v>283</v>
      </c>
      <c r="J7" s="492" t="s">
        <v>284</v>
      </c>
      <c r="K7" s="492" t="s">
        <v>285</v>
      </c>
      <c r="L7" s="492" t="s">
        <v>178</v>
      </c>
      <c r="M7" s="492" t="s">
        <v>286</v>
      </c>
      <c r="N7" s="151" t="s">
        <v>287</v>
      </c>
      <c r="O7" s="151" t="s">
        <v>288</v>
      </c>
      <c r="P7" s="151" t="s">
        <v>289</v>
      </c>
      <c r="Q7" s="151"/>
      <c r="R7" s="484" t="s">
        <v>162</v>
      </c>
      <c r="S7" s="485"/>
      <c r="T7" s="486" t="s">
        <v>290</v>
      </c>
      <c r="U7" s="489"/>
      <c r="V7" s="489"/>
      <c r="W7" s="487"/>
      <c r="X7" s="484" t="s">
        <v>291</v>
      </c>
      <c r="Y7" s="485"/>
      <c r="Z7" s="490" t="s">
        <v>187</v>
      </c>
      <c r="AA7" s="488" t="s">
        <v>183</v>
      </c>
    </row>
    <row r="8" spans="2:27" s="13" customFormat="1">
      <c r="B8" s="493"/>
      <c r="C8" s="493"/>
      <c r="D8" s="493"/>
      <c r="E8" s="493"/>
      <c r="F8" s="493"/>
      <c r="G8" s="493"/>
      <c r="H8" s="493"/>
      <c r="I8" s="493"/>
      <c r="J8" s="493"/>
      <c r="K8" s="493"/>
      <c r="L8" s="493"/>
      <c r="M8" s="493"/>
      <c r="N8" s="130" t="s">
        <v>292</v>
      </c>
      <c r="O8" s="130" t="s">
        <v>293</v>
      </c>
      <c r="P8" s="130" t="s">
        <v>919</v>
      </c>
      <c r="Q8" s="130" t="s">
        <v>294</v>
      </c>
      <c r="R8" s="131" t="s">
        <v>184</v>
      </c>
      <c r="S8" s="131" t="s">
        <v>185</v>
      </c>
      <c r="T8" s="152" t="s">
        <v>184</v>
      </c>
      <c r="U8" s="152" t="s">
        <v>295</v>
      </c>
      <c r="V8" s="152" t="s">
        <v>296</v>
      </c>
      <c r="W8" s="152" t="s">
        <v>297</v>
      </c>
      <c r="X8" s="131" t="s">
        <v>298</v>
      </c>
      <c r="Y8" s="132" t="s">
        <v>185</v>
      </c>
      <c r="Z8" s="491"/>
      <c r="AA8" s="488"/>
    </row>
    <row r="9" spans="2:27" s="13" customFormat="1" ht="40.5">
      <c r="B9" s="133">
        <v>1</v>
      </c>
      <c r="C9" s="134" t="s">
        <v>299</v>
      </c>
      <c r="D9" s="133" t="s">
        <v>189</v>
      </c>
      <c r="E9" s="333" t="s">
        <v>757</v>
      </c>
      <c r="F9" s="136" t="s">
        <v>756</v>
      </c>
      <c r="G9" s="137" t="s">
        <v>918</v>
      </c>
      <c r="H9" s="138" t="s">
        <v>120</v>
      </c>
      <c r="I9" s="138" t="s">
        <v>163</v>
      </c>
      <c r="J9" s="137"/>
      <c r="K9" s="139" t="s">
        <v>917</v>
      </c>
      <c r="L9" s="137" t="s">
        <v>916</v>
      </c>
      <c r="M9" s="140"/>
      <c r="N9" s="141" t="s">
        <v>118</v>
      </c>
      <c r="O9" s="141" t="s">
        <v>118</v>
      </c>
      <c r="P9" s="141" t="s">
        <v>119</v>
      </c>
      <c r="Q9" s="141"/>
      <c r="R9" s="142"/>
      <c r="S9" s="142"/>
      <c r="T9" s="142" t="s">
        <v>915</v>
      </c>
      <c r="U9" s="338" t="s">
        <v>301</v>
      </c>
      <c r="V9" s="142" t="s">
        <v>865</v>
      </c>
      <c r="W9" s="142" t="s">
        <v>303</v>
      </c>
      <c r="X9" s="142" t="s">
        <v>882</v>
      </c>
      <c r="Y9" s="142" t="s">
        <v>738</v>
      </c>
      <c r="Z9" s="142" t="s">
        <v>305</v>
      </c>
      <c r="AA9" s="142" t="s">
        <v>914</v>
      </c>
    </row>
    <row r="10" spans="2:27" s="13" customFormat="1" ht="108">
      <c r="B10" s="133">
        <v>2</v>
      </c>
      <c r="C10" s="134" t="s">
        <v>299</v>
      </c>
      <c r="D10" s="133" t="s">
        <v>108</v>
      </c>
      <c r="E10" s="333" t="s">
        <v>757</v>
      </c>
      <c r="F10" s="136" t="s">
        <v>913</v>
      </c>
      <c r="G10" s="137" t="s">
        <v>912</v>
      </c>
      <c r="H10" s="138" t="s">
        <v>117</v>
      </c>
      <c r="I10" s="138" t="s">
        <v>163</v>
      </c>
      <c r="J10" s="135" t="s">
        <v>911</v>
      </c>
      <c r="K10" s="135" t="s">
        <v>753</v>
      </c>
      <c r="L10" s="137" t="s">
        <v>910</v>
      </c>
      <c r="M10" s="140"/>
      <c r="N10" s="141" t="s">
        <v>118</v>
      </c>
      <c r="O10" s="141" t="s">
        <v>118</v>
      </c>
      <c r="P10" s="141" t="s">
        <v>118</v>
      </c>
      <c r="Q10" s="141"/>
      <c r="R10" s="142"/>
      <c r="S10" s="142"/>
      <c r="T10" s="142"/>
      <c r="U10" s="142"/>
      <c r="V10" s="142"/>
      <c r="W10" s="142"/>
      <c r="X10" s="142"/>
      <c r="Y10" s="142"/>
      <c r="Z10" s="142"/>
      <c r="AA10" s="142"/>
    </row>
    <row r="11" spans="2:27" s="13" customFormat="1" ht="108">
      <c r="B11" s="133">
        <v>3</v>
      </c>
      <c r="C11" s="134" t="s">
        <v>299</v>
      </c>
      <c r="D11" s="133" t="s">
        <v>109</v>
      </c>
      <c r="E11" s="333" t="s">
        <v>757</v>
      </c>
      <c r="F11" s="136" t="s">
        <v>909</v>
      </c>
      <c r="G11" s="137" t="s">
        <v>908</v>
      </c>
      <c r="H11" s="138" t="s">
        <v>117</v>
      </c>
      <c r="I11" s="138" t="s">
        <v>163</v>
      </c>
      <c r="J11" s="135" t="s">
        <v>754</v>
      </c>
      <c r="K11" s="135" t="s">
        <v>753</v>
      </c>
      <c r="L11" s="137" t="s">
        <v>907</v>
      </c>
      <c r="M11" s="140"/>
      <c r="N11" s="141" t="s">
        <v>118</v>
      </c>
      <c r="O11" s="141" t="s">
        <v>118</v>
      </c>
      <c r="P11" s="141" t="s">
        <v>118</v>
      </c>
      <c r="Q11" s="141"/>
      <c r="R11" s="142"/>
      <c r="S11" s="142"/>
      <c r="T11" s="142"/>
      <c r="U11" s="142"/>
      <c r="V11" s="142"/>
      <c r="W11" s="142"/>
      <c r="X11" s="142"/>
      <c r="Y11" s="142"/>
      <c r="Z11" s="142"/>
      <c r="AA11" s="142"/>
    </row>
    <row r="12" spans="2:27" s="13" customFormat="1" ht="67.5">
      <c r="B12" s="133">
        <v>4</v>
      </c>
      <c r="C12" s="134" t="s">
        <v>299</v>
      </c>
      <c r="D12" s="133" t="s">
        <v>906</v>
      </c>
      <c r="E12" s="333" t="s">
        <v>757</v>
      </c>
      <c r="F12" s="136" t="s">
        <v>905</v>
      </c>
      <c r="G12" s="137" t="s">
        <v>904</v>
      </c>
      <c r="H12" s="138" t="s">
        <v>117</v>
      </c>
      <c r="I12" s="138" t="s">
        <v>163</v>
      </c>
      <c r="J12" s="135" t="s">
        <v>903</v>
      </c>
      <c r="K12" s="135" t="s">
        <v>744</v>
      </c>
      <c r="L12" s="137" t="s">
        <v>902</v>
      </c>
      <c r="M12" s="140"/>
      <c r="N12" s="141" t="s">
        <v>118</v>
      </c>
      <c r="O12" s="141" t="s">
        <v>118</v>
      </c>
      <c r="P12" s="141" t="s">
        <v>119</v>
      </c>
      <c r="Q12" s="141"/>
      <c r="R12" s="142"/>
      <c r="S12" s="142"/>
      <c r="T12" s="142" t="s">
        <v>901</v>
      </c>
      <c r="U12" s="338" t="s">
        <v>900</v>
      </c>
      <c r="V12" s="142" t="s">
        <v>740</v>
      </c>
      <c r="W12" s="142" t="s">
        <v>303</v>
      </c>
      <c r="X12" s="142" t="s">
        <v>899</v>
      </c>
      <c r="Y12" s="142" t="s">
        <v>305</v>
      </c>
      <c r="Z12" s="142" t="s">
        <v>305</v>
      </c>
      <c r="AA12" s="142" t="s">
        <v>898</v>
      </c>
    </row>
    <row r="13" spans="2:27" s="13" customFormat="1" ht="40.5">
      <c r="B13" s="133">
        <v>5</v>
      </c>
      <c r="C13" s="134" t="s">
        <v>299</v>
      </c>
      <c r="D13" s="133" t="s">
        <v>111</v>
      </c>
      <c r="E13" s="333" t="s">
        <v>757</v>
      </c>
      <c r="F13" s="335" t="s">
        <v>897</v>
      </c>
      <c r="G13" s="332" t="s">
        <v>896</v>
      </c>
      <c r="H13" s="138" t="s">
        <v>117</v>
      </c>
      <c r="I13" s="138" t="s">
        <v>163</v>
      </c>
      <c r="J13" s="333"/>
      <c r="K13" s="135"/>
      <c r="L13" s="332" t="s">
        <v>895</v>
      </c>
      <c r="M13" s="140"/>
      <c r="N13" s="141" t="s">
        <v>118</v>
      </c>
      <c r="O13" s="141" t="s">
        <v>118</v>
      </c>
      <c r="P13" s="141" t="s">
        <v>118</v>
      </c>
      <c r="Q13" s="141"/>
      <c r="R13" s="142"/>
      <c r="S13" s="142"/>
      <c r="T13" s="142"/>
      <c r="U13" s="142"/>
      <c r="V13" s="142"/>
      <c r="W13" s="142"/>
      <c r="X13" s="142"/>
      <c r="Y13" s="142"/>
      <c r="Z13" s="142"/>
      <c r="AA13" s="142"/>
    </row>
    <row r="14" spans="2:27" s="13" customFormat="1" ht="81">
      <c r="B14" s="133">
        <v>6</v>
      </c>
      <c r="C14" s="134" t="s">
        <v>299</v>
      </c>
      <c r="D14" s="133" t="s">
        <v>112</v>
      </c>
      <c r="E14" s="333" t="s">
        <v>747</v>
      </c>
      <c r="F14" s="335" t="s">
        <v>521</v>
      </c>
      <c r="G14" s="332" t="s">
        <v>894</v>
      </c>
      <c r="H14" s="138" t="s">
        <v>117</v>
      </c>
      <c r="I14" s="138" t="s">
        <v>163</v>
      </c>
      <c r="J14" s="333" t="s">
        <v>889</v>
      </c>
      <c r="K14" s="135" t="s">
        <v>744</v>
      </c>
      <c r="L14" s="332" t="s">
        <v>893</v>
      </c>
      <c r="M14" s="140"/>
      <c r="N14" s="141" t="s">
        <v>118</v>
      </c>
      <c r="O14" s="141" t="s">
        <v>118</v>
      </c>
      <c r="P14" s="141" t="s">
        <v>118</v>
      </c>
      <c r="Q14" s="141"/>
      <c r="R14" s="142"/>
      <c r="S14" s="142"/>
      <c r="T14" s="142"/>
      <c r="U14" s="142"/>
      <c r="V14" s="142"/>
      <c r="W14" s="142"/>
      <c r="X14" s="142"/>
      <c r="Y14" s="142"/>
      <c r="Z14" s="142"/>
      <c r="AA14" s="142"/>
    </row>
    <row r="15" spans="2:27" s="13" customFormat="1" ht="94.5">
      <c r="B15" s="133">
        <v>7</v>
      </c>
      <c r="C15" s="134" t="s">
        <v>299</v>
      </c>
      <c r="D15" s="133" t="s">
        <v>113</v>
      </c>
      <c r="E15" s="333" t="s">
        <v>747</v>
      </c>
      <c r="F15" s="335" t="s">
        <v>521</v>
      </c>
      <c r="G15" s="332" t="s">
        <v>892</v>
      </c>
      <c r="H15" s="138" t="s">
        <v>117</v>
      </c>
      <c r="I15" s="138" t="s">
        <v>163</v>
      </c>
      <c r="J15" s="333" t="s">
        <v>889</v>
      </c>
      <c r="K15" s="135" t="s">
        <v>744</v>
      </c>
      <c r="L15" s="332" t="s">
        <v>891</v>
      </c>
      <c r="M15" s="140"/>
      <c r="N15" s="141" t="s">
        <v>118</v>
      </c>
      <c r="O15" s="141" t="s">
        <v>118</v>
      </c>
      <c r="P15" s="141" t="s">
        <v>118</v>
      </c>
      <c r="Q15" s="141"/>
      <c r="R15" s="142"/>
      <c r="S15" s="142"/>
      <c r="T15" s="142"/>
      <c r="U15" s="142"/>
      <c r="V15" s="142"/>
      <c r="W15" s="142"/>
      <c r="X15" s="142"/>
      <c r="Y15" s="142"/>
      <c r="Z15" s="142"/>
      <c r="AA15" s="142"/>
    </row>
    <row r="16" spans="2:27" s="13" customFormat="1" ht="67.5">
      <c r="B16" s="133">
        <v>8</v>
      </c>
      <c r="C16" s="134" t="s">
        <v>299</v>
      </c>
      <c r="D16" s="133" t="s">
        <v>114</v>
      </c>
      <c r="E16" s="333" t="s">
        <v>747</v>
      </c>
      <c r="F16" s="335" t="s">
        <v>521</v>
      </c>
      <c r="G16" s="332" t="s">
        <v>890</v>
      </c>
      <c r="H16" s="138" t="s">
        <v>117</v>
      </c>
      <c r="I16" s="138" t="s">
        <v>163</v>
      </c>
      <c r="J16" s="333" t="s">
        <v>889</v>
      </c>
      <c r="K16" s="135" t="s">
        <v>744</v>
      </c>
      <c r="L16" s="332" t="s">
        <v>888</v>
      </c>
      <c r="M16" s="140"/>
      <c r="N16" s="141" t="s">
        <v>118</v>
      </c>
      <c r="O16" s="141" t="s">
        <v>118</v>
      </c>
      <c r="P16" s="141" t="s">
        <v>118</v>
      </c>
      <c r="Q16" s="141"/>
      <c r="R16" s="142"/>
      <c r="S16" s="142"/>
      <c r="T16" s="142"/>
      <c r="U16" s="142"/>
      <c r="V16" s="142"/>
      <c r="W16" s="142"/>
      <c r="X16" s="142"/>
      <c r="Y16" s="142"/>
      <c r="Z16" s="142"/>
      <c r="AA16" s="142"/>
    </row>
    <row r="17" spans="2:27" s="13" customFormat="1" ht="67.5">
      <c r="B17" s="133">
        <v>9</v>
      </c>
      <c r="C17" s="134" t="s">
        <v>299</v>
      </c>
      <c r="D17" s="133" t="s">
        <v>887</v>
      </c>
      <c r="E17" s="333" t="s">
        <v>747</v>
      </c>
      <c r="F17" s="335" t="s">
        <v>746</v>
      </c>
      <c r="G17" s="334" t="s">
        <v>886</v>
      </c>
      <c r="H17" s="138" t="s">
        <v>117</v>
      </c>
      <c r="I17" s="138" t="s">
        <v>163</v>
      </c>
      <c r="J17" s="333"/>
      <c r="K17" s="135" t="s">
        <v>744</v>
      </c>
      <c r="L17" s="334" t="s">
        <v>885</v>
      </c>
      <c r="M17" s="140"/>
      <c r="N17" s="141" t="s">
        <v>118</v>
      </c>
      <c r="O17" s="141" t="s">
        <v>118</v>
      </c>
      <c r="P17" s="141" t="s">
        <v>119</v>
      </c>
      <c r="Q17" s="141"/>
      <c r="R17" s="142"/>
      <c r="S17" s="142"/>
      <c r="T17" s="142" t="s">
        <v>884</v>
      </c>
      <c r="U17" s="338" t="s">
        <v>883</v>
      </c>
      <c r="V17" s="142" t="s">
        <v>865</v>
      </c>
      <c r="W17" s="142" t="s">
        <v>303</v>
      </c>
      <c r="X17" s="142" t="s">
        <v>882</v>
      </c>
      <c r="Y17" s="142" t="s">
        <v>738</v>
      </c>
      <c r="Z17" s="142" t="s">
        <v>305</v>
      </c>
      <c r="AA17" s="142" t="s">
        <v>881</v>
      </c>
    </row>
    <row r="18" spans="2:27" s="13" customFormat="1" ht="67.5">
      <c r="B18" s="133">
        <v>10</v>
      </c>
      <c r="C18" s="134" t="s">
        <v>299</v>
      </c>
      <c r="D18" s="133" t="s">
        <v>880</v>
      </c>
      <c r="E18" s="333" t="s">
        <v>747</v>
      </c>
      <c r="F18" s="335" t="s">
        <v>861</v>
      </c>
      <c r="G18" s="332" t="s">
        <v>879</v>
      </c>
      <c r="H18" s="138" t="s">
        <v>120</v>
      </c>
      <c r="I18" s="138" t="s">
        <v>163</v>
      </c>
      <c r="J18" s="333" t="s">
        <v>873</v>
      </c>
      <c r="K18" s="135" t="s">
        <v>744</v>
      </c>
      <c r="L18" s="332" t="s">
        <v>878</v>
      </c>
      <c r="M18" s="140"/>
      <c r="N18" s="141" t="s">
        <v>118</v>
      </c>
      <c r="O18" s="141" t="s">
        <v>118</v>
      </c>
      <c r="P18" s="141" t="s">
        <v>119</v>
      </c>
      <c r="Q18" s="141"/>
      <c r="R18" s="142"/>
      <c r="S18" s="142"/>
      <c r="T18" s="142" t="s">
        <v>877</v>
      </c>
      <c r="U18" s="338" t="s">
        <v>876</v>
      </c>
      <c r="V18" s="142" t="s">
        <v>302</v>
      </c>
      <c r="W18" s="142" t="s">
        <v>303</v>
      </c>
      <c r="X18" s="142"/>
      <c r="Y18" s="142" t="s">
        <v>739</v>
      </c>
      <c r="Z18" s="142" t="s">
        <v>739</v>
      </c>
      <c r="AA18" s="142" t="s">
        <v>855</v>
      </c>
    </row>
    <row r="19" spans="2:27" s="13" customFormat="1" ht="67.5">
      <c r="B19" s="133">
        <v>11</v>
      </c>
      <c r="C19" s="134" t="s">
        <v>299</v>
      </c>
      <c r="D19" s="133" t="s">
        <v>875</v>
      </c>
      <c r="E19" s="333" t="s">
        <v>747</v>
      </c>
      <c r="F19" s="335" t="s">
        <v>861</v>
      </c>
      <c r="G19" s="332" t="s">
        <v>874</v>
      </c>
      <c r="H19" s="138" t="s">
        <v>120</v>
      </c>
      <c r="I19" s="138" t="s">
        <v>163</v>
      </c>
      <c r="J19" s="333" t="s">
        <v>873</v>
      </c>
      <c r="K19" s="135" t="s">
        <v>744</v>
      </c>
      <c r="L19" s="332" t="s">
        <v>872</v>
      </c>
      <c r="M19" s="140"/>
      <c r="N19" s="141" t="s">
        <v>118</v>
      </c>
      <c r="O19" s="141" t="s">
        <v>118</v>
      </c>
      <c r="P19" s="141" t="s">
        <v>118</v>
      </c>
      <c r="Q19" s="141"/>
      <c r="R19" s="142"/>
      <c r="S19" s="142"/>
      <c r="T19" s="142"/>
      <c r="U19" s="142"/>
      <c r="V19" s="142"/>
      <c r="W19" s="142"/>
      <c r="X19" s="142"/>
      <c r="Y19" s="142"/>
      <c r="Z19" s="142"/>
      <c r="AA19" s="142"/>
    </row>
    <row r="20" spans="2:27" s="13" customFormat="1" ht="67.5">
      <c r="B20" s="133">
        <v>12</v>
      </c>
      <c r="C20" s="134" t="s">
        <v>299</v>
      </c>
      <c r="D20" s="133" t="s">
        <v>871</v>
      </c>
      <c r="E20" s="333" t="s">
        <v>747</v>
      </c>
      <c r="F20" s="335" t="s">
        <v>861</v>
      </c>
      <c r="G20" s="332" t="s">
        <v>870</v>
      </c>
      <c r="H20" s="138" t="s">
        <v>120</v>
      </c>
      <c r="I20" s="138" t="s">
        <v>163</v>
      </c>
      <c r="J20" s="336" t="s">
        <v>869</v>
      </c>
      <c r="K20" s="135" t="s">
        <v>744</v>
      </c>
      <c r="L20" s="332" t="s">
        <v>868</v>
      </c>
      <c r="M20" s="135"/>
      <c r="N20" s="141" t="s">
        <v>118</v>
      </c>
      <c r="O20" s="141" t="s">
        <v>118</v>
      </c>
      <c r="P20" s="141" t="s">
        <v>119</v>
      </c>
      <c r="Q20" s="141"/>
      <c r="R20" s="142"/>
      <c r="S20" s="142"/>
      <c r="T20" s="142" t="s">
        <v>867</v>
      </c>
      <c r="U20" s="338" t="s">
        <v>866</v>
      </c>
      <c r="V20" s="142" t="s">
        <v>865</v>
      </c>
      <c r="W20" s="142" t="s">
        <v>303</v>
      </c>
      <c r="X20" s="142" t="s">
        <v>864</v>
      </c>
      <c r="Y20" s="142" t="s">
        <v>738</v>
      </c>
      <c r="Z20" s="142" t="s">
        <v>305</v>
      </c>
      <c r="AA20" s="142" t="s">
        <v>863</v>
      </c>
    </row>
    <row r="21" spans="2:27" s="13" customFormat="1" ht="67.5">
      <c r="B21" s="133">
        <v>13</v>
      </c>
      <c r="C21" s="134" t="s">
        <v>299</v>
      </c>
      <c r="D21" s="133" t="s">
        <v>862</v>
      </c>
      <c r="E21" s="333" t="s">
        <v>747</v>
      </c>
      <c r="F21" s="335" t="s">
        <v>861</v>
      </c>
      <c r="G21" s="332" t="s">
        <v>860</v>
      </c>
      <c r="H21" s="138" t="s">
        <v>120</v>
      </c>
      <c r="I21" s="138" t="s">
        <v>163</v>
      </c>
      <c r="J21" s="336" t="s">
        <v>859</v>
      </c>
      <c r="K21" s="135" t="s">
        <v>744</v>
      </c>
      <c r="L21" s="332" t="s">
        <v>858</v>
      </c>
      <c r="M21" s="135"/>
      <c r="N21" s="141" t="s">
        <v>118</v>
      </c>
      <c r="O21" s="141" t="s">
        <v>118</v>
      </c>
      <c r="P21" s="141" t="s">
        <v>119</v>
      </c>
      <c r="Q21" s="141"/>
      <c r="R21" s="142"/>
      <c r="S21" s="142"/>
      <c r="T21" s="142" t="s">
        <v>857</v>
      </c>
      <c r="U21" s="338" t="s">
        <v>856</v>
      </c>
      <c r="V21" s="142" t="s">
        <v>302</v>
      </c>
      <c r="W21" s="142" t="s">
        <v>303</v>
      </c>
      <c r="X21" s="142"/>
      <c r="Y21" s="142" t="s">
        <v>739</v>
      </c>
      <c r="Z21" s="142" t="s">
        <v>739</v>
      </c>
      <c r="AA21" s="142" t="s">
        <v>855</v>
      </c>
    </row>
    <row r="22" spans="2:27" s="13" customFormat="1" ht="94.5">
      <c r="B22" s="133">
        <v>14</v>
      </c>
      <c r="C22" s="134" t="s">
        <v>299</v>
      </c>
      <c r="D22" s="133" t="s">
        <v>854</v>
      </c>
      <c r="E22" s="333" t="s">
        <v>747</v>
      </c>
      <c r="F22" s="335" t="s">
        <v>765</v>
      </c>
      <c r="G22" s="332" t="s">
        <v>853</v>
      </c>
      <c r="H22" s="138" t="s">
        <v>120</v>
      </c>
      <c r="I22" s="138" t="s">
        <v>163</v>
      </c>
      <c r="J22" s="336" t="s">
        <v>852</v>
      </c>
      <c r="K22" s="135" t="s">
        <v>744</v>
      </c>
      <c r="L22" s="332" t="s">
        <v>851</v>
      </c>
      <c r="M22" s="135"/>
      <c r="N22" s="141" t="s">
        <v>118</v>
      </c>
      <c r="O22" s="141" t="s">
        <v>118</v>
      </c>
      <c r="P22" s="141" t="s">
        <v>118</v>
      </c>
      <c r="Q22" s="141"/>
      <c r="R22" s="142"/>
      <c r="S22" s="142"/>
      <c r="T22" s="142"/>
      <c r="U22" s="142"/>
      <c r="V22" s="142"/>
      <c r="W22" s="142"/>
      <c r="X22" s="142"/>
      <c r="Y22" s="142"/>
      <c r="Z22" s="142"/>
      <c r="AA22" s="142"/>
    </row>
    <row r="23" spans="2:27" s="13" customFormat="1" ht="81">
      <c r="B23" s="133">
        <v>15</v>
      </c>
      <c r="C23" s="134" t="s">
        <v>299</v>
      </c>
      <c r="D23" s="133" t="s">
        <v>850</v>
      </c>
      <c r="E23" s="333" t="s">
        <v>747</v>
      </c>
      <c r="F23" s="335" t="s">
        <v>765</v>
      </c>
      <c r="G23" s="332" t="s">
        <v>849</v>
      </c>
      <c r="H23" s="138" t="s">
        <v>120</v>
      </c>
      <c r="I23" s="138" t="s">
        <v>163</v>
      </c>
      <c r="J23" s="336" t="s">
        <v>848</v>
      </c>
      <c r="K23" s="135" t="s">
        <v>744</v>
      </c>
      <c r="L23" s="332" t="s">
        <v>847</v>
      </c>
      <c r="M23" s="135"/>
      <c r="N23" s="141" t="s">
        <v>118</v>
      </c>
      <c r="O23" s="141" t="s">
        <v>118</v>
      </c>
      <c r="P23" s="141" t="s">
        <v>118</v>
      </c>
      <c r="Q23" s="141"/>
      <c r="R23" s="142"/>
      <c r="S23" s="142"/>
      <c r="T23" s="142"/>
      <c r="U23" s="142"/>
      <c r="V23" s="142"/>
      <c r="W23" s="142"/>
      <c r="X23" s="142"/>
      <c r="Y23" s="142"/>
      <c r="Z23" s="142"/>
      <c r="AA23" s="142"/>
    </row>
    <row r="24" spans="2:27" s="13" customFormat="1" ht="148.5">
      <c r="B24" s="133">
        <v>16</v>
      </c>
      <c r="C24" s="134" t="s">
        <v>299</v>
      </c>
      <c r="D24" s="133" t="s">
        <v>846</v>
      </c>
      <c r="E24" s="333" t="s">
        <v>747</v>
      </c>
      <c r="F24" s="335" t="s">
        <v>765</v>
      </c>
      <c r="G24" s="332" t="s">
        <v>845</v>
      </c>
      <c r="H24" s="138" t="s">
        <v>120</v>
      </c>
      <c r="I24" s="138" t="s">
        <v>163</v>
      </c>
      <c r="J24" s="336" t="s">
        <v>844</v>
      </c>
      <c r="K24" s="135" t="s">
        <v>744</v>
      </c>
      <c r="L24" s="332" t="s">
        <v>843</v>
      </c>
      <c r="M24" s="135"/>
      <c r="N24" s="141" t="s">
        <v>118</v>
      </c>
      <c r="O24" s="141" t="s">
        <v>118</v>
      </c>
      <c r="P24" s="141" t="s">
        <v>118</v>
      </c>
      <c r="Q24" s="141"/>
      <c r="R24" s="142"/>
      <c r="S24" s="142"/>
      <c r="T24" s="142"/>
      <c r="U24" s="142"/>
      <c r="V24" s="142"/>
      <c r="W24" s="142"/>
      <c r="X24" s="142"/>
      <c r="Y24" s="142"/>
      <c r="Z24" s="142"/>
      <c r="AA24" s="142"/>
    </row>
    <row r="25" spans="2:27" s="13" customFormat="1" ht="67.5">
      <c r="B25" s="133">
        <v>17</v>
      </c>
      <c r="C25" s="134" t="s">
        <v>299</v>
      </c>
      <c r="D25" s="133" t="s">
        <v>842</v>
      </c>
      <c r="E25" s="333" t="s">
        <v>747</v>
      </c>
      <c r="F25" s="335" t="s">
        <v>607</v>
      </c>
      <c r="G25" s="332" t="s">
        <v>841</v>
      </c>
      <c r="H25" s="138" t="s">
        <v>120</v>
      </c>
      <c r="I25" s="138" t="s">
        <v>163</v>
      </c>
      <c r="J25" s="336" t="s">
        <v>840</v>
      </c>
      <c r="K25" s="135" t="s">
        <v>744</v>
      </c>
      <c r="L25" s="332" t="s">
        <v>839</v>
      </c>
      <c r="M25" s="140"/>
      <c r="N25" s="141" t="s">
        <v>118</v>
      </c>
      <c r="O25" s="141" t="s">
        <v>118</v>
      </c>
      <c r="P25" s="141" t="s">
        <v>118</v>
      </c>
      <c r="Q25" s="141"/>
      <c r="R25" s="142"/>
      <c r="S25" s="142"/>
      <c r="T25" s="142"/>
      <c r="U25" s="142"/>
      <c r="V25" s="142"/>
      <c r="W25" s="142"/>
      <c r="X25" s="142"/>
      <c r="Y25" s="142"/>
      <c r="Z25" s="142"/>
      <c r="AA25" s="142"/>
    </row>
    <row r="26" spans="2:27" s="13" customFormat="1" ht="67.5">
      <c r="B26" s="133">
        <v>18</v>
      </c>
      <c r="C26" s="134" t="s">
        <v>299</v>
      </c>
      <c r="D26" s="133" t="s">
        <v>838</v>
      </c>
      <c r="E26" s="333" t="s">
        <v>747</v>
      </c>
      <c r="F26" s="335" t="s">
        <v>607</v>
      </c>
      <c r="G26" s="332" t="s">
        <v>837</v>
      </c>
      <c r="H26" s="138" t="s">
        <v>120</v>
      </c>
      <c r="I26" s="138" t="s">
        <v>163</v>
      </c>
      <c r="J26" s="336" t="s">
        <v>836</v>
      </c>
      <c r="K26" s="135" t="s">
        <v>744</v>
      </c>
      <c r="L26" s="332" t="s">
        <v>835</v>
      </c>
      <c r="M26" s="135"/>
      <c r="N26" s="141" t="s">
        <v>118</v>
      </c>
      <c r="O26" s="141" t="s">
        <v>118</v>
      </c>
      <c r="P26" s="141" t="s">
        <v>118</v>
      </c>
      <c r="Q26" s="141"/>
      <c r="R26" s="142"/>
      <c r="S26" s="142"/>
      <c r="T26" s="142"/>
      <c r="U26" s="142"/>
      <c r="V26" s="142"/>
      <c r="W26" s="142"/>
      <c r="X26" s="142"/>
      <c r="Y26" s="142"/>
      <c r="Z26" s="142"/>
      <c r="AA26" s="142"/>
    </row>
    <row r="27" spans="2:27" s="13" customFormat="1" ht="81">
      <c r="B27" s="133">
        <v>19</v>
      </c>
      <c r="C27" s="134" t="s">
        <v>299</v>
      </c>
      <c r="D27" s="133" t="s">
        <v>834</v>
      </c>
      <c r="E27" s="333" t="s">
        <v>747</v>
      </c>
      <c r="F27" s="335" t="s">
        <v>607</v>
      </c>
      <c r="G27" s="332" t="s">
        <v>833</v>
      </c>
      <c r="H27" s="138" t="s">
        <v>120</v>
      </c>
      <c r="I27" s="138" t="s">
        <v>163</v>
      </c>
      <c r="J27" s="336" t="s">
        <v>832</v>
      </c>
      <c r="K27" s="135" t="s">
        <v>744</v>
      </c>
      <c r="L27" s="332" t="s">
        <v>831</v>
      </c>
      <c r="M27" s="135"/>
      <c r="N27" s="141" t="s">
        <v>118</v>
      </c>
      <c r="O27" s="141" t="s">
        <v>118</v>
      </c>
      <c r="P27" s="141" t="s">
        <v>118</v>
      </c>
      <c r="Q27" s="141"/>
      <c r="R27" s="142"/>
      <c r="S27" s="142"/>
      <c r="T27" s="142"/>
      <c r="U27" s="142"/>
      <c r="V27" s="142"/>
      <c r="W27" s="142"/>
      <c r="X27" s="142"/>
      <c r="Y27" s="142"/>
      <c r="Z27" s="142"/>
      <c r="AA27" s="142"/>
    </row>
    <row r="28" spans="2:27" s="13" customFormat="1" ht="121.5">
      <c r="B28" s="133">
        <v>20</v>
      </c>
      <c r="C28" s="134" t="s">
        <v>299</v>
      </c>
      <c r="D28" s="133" t="s">
        <v>830</v>
      </c>
      <c r="E28" s="333" t="s">
        <v>747</v>
      </c>
      <c r="F28" s="335" t="s">
        <v>607</v>
      </c>
      <c r="G28" s="332" t="s">
        <v>829</v>
      </c>
      <c r="H28" s="138" t="s">
        <v>117</v>
      </c>
      <c r="I28" s="138" t="s">
        <v>163</v>
      </c>
      <c r="J28" s="333" t="s">
        <v>828</v>
      </c>
      <c r="K28" s="135" t="s">
        <v>827</v>
      </c>
      <c r="L28" s="332" t="s">
        <v>826</v>
      </c>
      <c r="M28" s="140"/>
      <c r="N28" s="141" t="s">
        <v>118</v>
      </c>
      <c r="O28" s="141" t="s">
        <v>118</v>
      </c>
      <c r="P28" s="141" t="s">
        <v>118</v>
      </c>
      <c r="Q28" s="141"/>
      <c r="R28" s="142"/>
      <c r="S28" s="142"/>
      <c r="T28" s="142"/>
      <c r="U28" s="142"/>
      <c r="V28" s="142"/>
      <c r="W28" s="142"/>
      <c r="X28" s="142"/>
      <c r="Y28" s="142"/>
      <c r="Z28" s="142"/>
      <c r="AA28" s="142"/>
    </row>
    <row r="29" spans="2:27" s="13" customFormat="1" ht="67.5">
      <c r="B29" s="133">
        <v>21</v>
      </c>
      <c r="C29" s="134" t="s">
        <v>299</v>
      </c>
      <c r="D29" s="133" t="s">
        <v>825</v>
      </c>
      <c r="E29" s="333" t="s">
        <v>747</v>
      </c>
      <c r="F29" s="335" t="s">
        <v>607</v>
      </c>
      <c r="G29" s="332" t="s">
        <v>824</v>
      </c>
      <c r="H29" s="138" t="s">
        <v>117</v>
      </c>
      <c r="I29" s="138" t="s">
        <v>163</v>
      </c>
      <c r="J29" s="332" t="s">
        <v>823</v>
      </c>
      <c r="K29" s="135" t="s">
        <v>744</v>
      </c>
      <c r="L29" s="332" t="s">
        <v>822</v>
      </c>
      <c r="M29" s="140"/>
      <c r="N29" s="141" t="s">
        <v>118</v>
      </c>
      <c r="O29" s="141" t="s">
        <v>118</v>
      </c>
      <c r="P29" s="141" t="s">
        <v>118</v>
      </c>
      <c r="Q29" s="141"/>
      <c r="R29" s="142"/>
      <c r="S29" s="142"/>
      <c r="T29" s="142"/>
      <c r="U29" s="142"/>
      <c r="V29" s="142"/>
      <c r="W29" s="142"/>
      <c r="X29" s="142"/>
      <c r="Y29" s="142"/>
      <c r="Z29" s="142"/>
      <c r="AA29" s="142"/>
    </row>
    <row r="30" spans="2:27" s="13" customFormat="1" ht="67.5">
      <c r="B30" s="133">
        <v>22</v>
      </c>
      <c r="C30" s="134" t="s">
        <v>299</v>
      </c>
      <c r="D30" s="133" t="s">
        <v>821</v>
      </c>
      <c r="E30" s="333" t="s">
        <v>747</v>
      </c>
      <c r="F30" s="335" t="s">
        <v>607</v>
      </c>
      <c r="G30" s="332" t="s">
        <v>813</v>
      </c>
      <c r="H30" s="138" t="s">
        <v>117</v>
      </c>
      <c r="I30" s="138" t="s">
        <v>163</v>
      </c>
      <c r="J30" s="333" t="s">
        <v>817</v>
      </c>
      <c r="K30" s="135" t="s">
        <v>744</v>
      </c>
      <c r="L30" s="335" t="s">
        <v>820</v>
      </c>
      <c r="M30" s="140"/>
      <c r="N30" s="141" t="s">
        <v>118</v>
      </c>
      <c r="O30" s="141" t="s">
        <v>118</v>
      </c>
      <c r="P30" s="141" t="s">
        <v>118</v>
      </c>
      <c r="Q30" s="141"/>
      <c r="R30" s="142"/>
      <c r="S30" s="142"/>
      <c r="T30" s="142"/>
      <c r="U30" s="142"/>
      <c r="V30" s="142"/>
      <c r="W30" s="142"/>
      <c r="X30" s="142"/>
      <c r="Y30" s="142"/>
      <c r="Z30" s="142"/>
      <c r="AA30" s="142"/>
    </row>
    <row r="31" spans="2:27" s="13" customFormat="1" ht="67.5">
      <c r="B31" s="133">
        <v>23</v>
      </c>
      <c r="C31" s="134" t="s">
        <v>299</v>
      </c>
      <c r="D31" s="133" t="s">
        <v>819</v>
      </c>
      <c r="E31" s="333" t="s">
        <v>747</v>
      </c>
      <c r="F31" s="335" t="s">
        <v>818</v>
      </c>
      <c r="G31" s="332" t="s">
        <v>813</v>
      </c>
      <c r="H31" s="138" t="s">
        <v>117</v>
      </c>
      <c r="I31" s="138" t="s">
        <v>163</v>
      </c>
      <c r="J31" s="333" t="s">
        <v>817</v>
      </c>
      <c r="K31" s="135" t="s">
        <v>744</v>
      </c>
      <c r="L31" s="335" t="s">
        <v>816</v>
      </c>
      <c r="M31" s="140"/>
      <c r="N31" s="141" t="s">
        <v>118</v>
      </c>
      <c r="O31" s="141" t="s">
        <v>118</v>
      </c>
      <c r="P31" s="141" t="s">
        <v>118</v>
      </c>
      <c r="Q31" s="141"/>
      <c r="R31" s="142"/>
      <c r="S31" s="142"/>
      <c r="T31" s="142"/>
      <c r="U31" s="142"/>
      <c r="V31" s="142"/>
      <c r="W31" s="142"/>
      <c r="X31" s="142"/>
      <c r="Y31" s="142"/>
      <c r="Z31" s="142"/>
      <c r="AA31" s="142"/>
    </row>
    <row r="32" spans="2:27" s="13" customFormat="1" ht="67.5">
      <c r="B32" s="133">
        <v>24</v>
      </c>
      <c r="C32" s="134" t="s">
        <v>299</v>
      </c>
      <c r="D32" s="133" t="s">
        <v>815</v>
      </c>
      <c r="E32" s="333" t="s">
        <v>747</v>
      </c>
      <c r="F32" s="335" t="s">
        <v>814</v>
      </c>
      <c r="G32" s="332" t="s">
        <v>813</v>
      </c>
      <c r="H32" s="138" t="s">
        <v>117</v>
      </c>
      <c r="I32" s="138" t="s">
        <v>163</v>
      </c>
      <c r="J32" s="333" t="s">
        <v>812</v>
      </c>
      <c r="K32" s="135" t="s">
        <v>744</v>
      </c>
      <c r="L32" s="335" t="s">
        <v>811</v>
      </c>
      <c r="M32" s="140"/>
      <c r="N32" s="141" t="s">
        <v>118</v>
      </c>
      <c r="O32" s="141" t="s">
        <v>118</v>
      </c>
      <c r="P32" s="141" t="s">
        <v>118</v>
      </c>
      <c r="Q32" s="141"/>
      <c r="R32" s="142"/>
      <c r="S32" s="142"/>
      <c r="T32" s="142"/>
      <c r="U32" s="142"/>
      <c r="V32" s="142"/>
      <c r="W32" s="142"/>
      <c r="X32" s="142"/>
      <c r="Y32" s="142"/>
      <c r="Z32" s="142"/>
      <c r="AA32" s="142"/>
    </row>
    <row r="33" spans="2:27" s="13" customFormat="1" ht="67.5">
      <c r="B33" s="133">
        <v>25</v>
      </c>
      <c r="C33" s="134" t="s">
        <v>299</v>
      </c>
      <c r="D33" s="133" t="s">
        <v>810</v>
      </c>
      <c r="E33" s="333" t="s">
        <v>747</v>
      </c>
      <c r="F33" s="335" t="s">
        <v>809</v>
      </c>
      <c r="G33" s="332" t="s">
        <v>808</v>
      </c>
      <c r="H33" s="138" t="s">
        <v>770</v>
      </c>
      <c r="I33" s="138" t="s">
        <v>163</v>
      </c>
      <c r="J33" s="336" t="s">
        <v>807</v>
      </c>
      <c r="K33" s="135" t="s">
        <v>744</v>
      </c>
      <c r="L33" s="332" t="s">
        <v>806</v>
      </c>
      <c r="M33" s="140"/>
      <c r="N33" s="141" t="s">
        <v>118</v>
      </c>
      <c r="O33" s="141" t="s">
        <v>118</v>
      </c>
      <c r="P33" s="141" t="s">
        <v>118</v>
      </c>
      <c r="Q33" s="141"/>
      <c r="R33" s="142"/>
      <c r="S33" s="142"/>
      <c r="T33" s="142"/>
      <c r="U33" s="142"/>
      <c r="V33" s="142"/>
      <c r="W33" s="142"/>
      <c r="X33" s="142"/>
      <c r="Y33" s="142"/>
      <c r="Z33" s="142"/>
      <c r="AA33" s="142"/>
    </row>
    <row r="34" spans="2:27" s="13" customFormat="1" ht="67.5">
      <c r="B34" s="133">
        <v>26</v>
      </c>
      <c r="C34" s="134" t="s">
        <v>299</v>
      </c>
      <c r="D34" s="133" t="s">
        <v>805</v>
      </c>
      <c r="E34" s="333" t="s">
        <v>747</v>
      </c>
      <c r="F34" s="335" t="s">
        <v>796</v>
      </c>
      <c r="G34" s="332" t="s">
        <v>804</v>
      </c>
      <c r="H34" s="138" t="s">
        <v>120</v>
      </c>
      <c r="I34" s="138" t="s">
        <v>163</v>
      </c>
      <c r="J34" s="336" t="s">
        <v>803</v>
      </c>
      <c r="K34" s="135" t="s">
        <v>744</v>
      </c>
      <c r="L34" s="332" t="s">
        <v>802</v>
      </c>
      <c r="M34" s="140"/>
      <c r="N34" s="141" t="s">
        <v>118</v>
      </c>
      <c r="O34" s="141" t="s">
        <v>118</v>
      </c>
      <c r="P34" s="141" t="s">
        <v>118</v>
      </c>
      <c r="Q34" s="141"/>
      <c r="R34" s="142"/>
      <c r="S34" s="142"/>
      <c r="T34" s="142"/>
      <c r="U34" s="142"/>
      <c r="V34" s="142"/>
      <c r="W34" s="142"/>
      <c r="X34" s="142"/>
      <c r="Y34" s="142"/>
      <c r="Z34" s="142"/>
      <c r="AA34" s="142"/>
    </row>
    <row r="35" spans="2:27" s="13" customFormat="1" ht="67.5">
      <c r="B35" s="133">
        <v>27</v>
      </c>
      <c r="C35" s="134" t="s">
        <v>299</v>
      </c>
      <c r="D35" s="133" t="s">
        <v>801</v>
      </c>
      <c r="E35" s="333" t="s">
        <v>747</v>
      </c>
      <c r="F35" s="335" t="s">
        <v>796</v>
      </c>
      <c r="G35" s="332" t="s">
        <v>800</v>
      </c>
      <c r="H35" s="138" t="s">
        <v>120</v>
      </c>
      <c r="I35" s="138" t="s">
        <v>163</v>
      </c>
      <c r="J35" s="336" t="s">
        <v>799</v>
      </c>
      <c r="K35" s="135" t="s">
        <v>744</v>
      </c>
      <c r="L35" s="335" t="s">
        <v>798</v>
      </c>
      <c r="M35" s="140"/>
      <c r="N35" s="141" t="s">
        <v>118</v>
      </c>
      <c r="O35" s="141" t="s">
        <v>118</v>
      </c>
      <c r="P35" s="141" t="s">
        <v>118</v>
      </c>
      <c r="Q35" s="141"/>
      <c r="R35" s="142"/>
      <c r="S35" s="142"/>
      <c r="T35" s="142"/>
      <c r="U35" s="142"/>
      <c r="V35" s="142"/>
      <c r="W35" s="142"/>
      <c r="X35" s="142"/>
      <c r="Y35" s="142"/>
      <c r="Z35" s="142"/>
      <c r="AA35" s="142"/>
    </row>
    <row r="36" spans="2:27" s="13" customFormat="1" ht="67.5">
      <c r="B36" s="133">
        <v>28</v>
      </c>
      <c r="C36" s="134" t="s">
        <v>299</v>
      </c>
      <c r="D36" s="133" t="s">
        <v>797</v>
      </c>
      <c r="E36" s="333" t="s">
        <v>747</v>
      </c>
      <c r="F36" s="335" t="s">
        <v>796</v>
      </c>
      <c r="G36" s="335" t="s">
        <v>795</v>
      </c>
      <c r="H36" s="138" t="s">
        <v>770</v>
      </c>
      <c r="I36" s="138" t="s">
        <v>163</v>
      </c>
      <c r="J36" s="333" t="s">
        <v>794</v>
      </c>
      <c r="K36" s="135" t="s">
        <v>744</v>
      </c>
      <c r="L36" s="335" t="s">
        <v>793</v>
      </c>
      <c r="M36" s="140"/>
      <c r="N36" s="141" t="s">
        <v>118</v>
      </c>
      <c r="O36" s="141" t="s">
        <v>118</v>
      </c>
      <c r="P36" s="141" t="s">
        <v>118</v>
      </c>
      <c r="Q36" s="141"/>
      <c r="R36" s="142"/>
      <c r="S36" s="142"/>
      <c r="T36" s="142"/>
      <c r="U36" s="142"/>
      <c r="V36" s="142"/>
      <c r="W36" s="142"/>
      <c r="X36" s="142"/>
      <c r="Y36" s="142"/>
      <c r="Z36" s="142"/>
      <c r="AA36" s="142"/>
    </row>
    <row r="37" spans="2:27" s="13" customFormat="1" ht="67.5">
      <c r="B37" s="133">
        <v>29</v>
      </c>
      <c r="C37" s="134" t="s">
        <v>299</v>
      </c>
      <c r="D37" s="133" t="s">
        <v>792</v>
      </c>
      <c r="E37" s="333" t="s">
        <v>747</v>
      </c>
      <c r="F37" s="335" t="s">
        <v>791</v>
      </c>
      <c r="G37" s="335" t="s">
        <v>790</v>
      </c>
      <c r="H37" s="138" t="s">
        <v>770</v>
      </c>
      <c r="I37" s="138" t="s">
        <v>163</v>
      </c>
      <c r="J37" s="336" t="s">
        <v>789</v>
      </c>
      <c r="K37" s="135" t="s">
        <v>744</v>
      </c>
      <c r="L37" s="335" t="s">
        <v>788</v>
      </c>
      <c r="M37" s="140"/>
      <c r="N37" s="141" t="s">
        <v>118</v>
      </c>
      <c r="O37" s="141" t="s">
        <v>118</v>
      </c>
      <c r="P37" s="141" t="s">
        <v>118</v>
      </c>
      <c r="Q37" s="141"/>
      <c r="R37" s="142"/>
      <c r="S37" s="142"/>
      <c r="T37" s="142"/>
      <c r="U37" s="142"/>
      <c r="V37" s="142"/>
      <c r="W37" s="142"/>
      <c r="X37" s="142"/>
      <c r="Y37" s="142"/>
      <c r="Z37" s="142"/>
      <c r="AA37" s="142"/>
    </row>
    <row r="38" spans="2:27" s="13" customFormat="1" ht="67.5">
      <c r="B38" s="133">
        <v>30</v>
      </c>
      <c r="C38" s="134" t="s">
        <v>299</v>
      </c>
      <c r="D38" s="133" t="s">
        <v>787</v>
      </c>
      <c r="E38" s="333" t="s">
        <v>747</v>
      </c>
      <c r="F38" s="335" t="s">
        <v>786</v>
      </c>
      <c r="G38" s="332" t="s">
        <v>785</v>
      </c>
      <c r="H38" s="138" t="s">
        <v>770</v>
      </c>
      <c r="I38" s="138" t="s">
        <v>163</v>
      </c>
      <c r="J38" s="336" t="s">
        <v>784</v>
      </c>
      <c r="K38" s="135" t="s">
        <v>744</v>
      </c>
      <c r="L38" s="335" t="s">
        <v>783</v>
      </c>
      <c r="M38" s="140"/>
      <c r="N38" s="141" t="s">
        <v>118</v>
      </c>
      <c r="O38" s="141" t="s">
        <v>118</v>
      </c>
      <c r="P38" s="141" t="s">
        <v>118</v>
      </c>
      <c r="Q38" s="141"/>
      <c r="R38" s="142"/>
      <c r="S38" s="142"/>
      <c r="T38" s="142"/>
      <c r="U38" s="142"/>
      <c r="V38" s="142"/>
      <c r="W38" s="142"/>
      <c r="X38" s="142"/>
      <c r="Y38" s="142"/>
      <c r="Z38" s="142"/>
      <c r="AA38" s="142"/>
    </row>
    <row r="39" spans="2:27" s="13" customFormat="1" ht="67.5">
      <c r="B39" s="133">
        <v>31</v>
      </c>
      <c r="C39" s="134" t="s">
        <v>299</v>
      </c>
      <c r="D39" s="133" t="s">
        <v>782</v>
      </c>
      <c r="E39" s="333" t="s">
        <v>747</v>
      </c>
      <c r="F39" s="335" t="s">
        <v>669</v>
      </c>
      <c r="G39" s="332" t="s">
        <v>781</v>
      </c>
      <c r="H39" s="138" t="s">
        <v>770</v>
      </c>
      <c r="I39" s="138" t="s">
        <v>163</v>
      </c>
      <c r="J39" s="336" t="s">
        <v>780</v>
      </c>
      <c r="K39" s="135" t="s">
        <v>744</v>
      </c>
      <c r="L39" s="332" t="s">
        <v>779</v>
      </c>
      <c r="M39" s="140"/>
      <c r="N39" s="141" t="s">
        <v>118</v>
      </c>
      <c r="O39" s="141" t="s">
        <v>118</v>
      </c>
      <c r="P39" s="141" t="s">
        <v>118</v>
      </c>
      <c r="Q39" s="141"/>
      <c r="R39" s="142"/>
      <c r="S39" s="142"/>
      <c r="T39" s="142"/>
      <c r="U39" s="142"/>
      <c r="V39" s="142"/>
      <c r="W39" s="142"/>
      <c r="X39" s="142"/>
      <c r="Y39" s="142"/>
      <c r="Z39" s="142"/>
      <c r="AA39" s="142"/>
    </row>
    <row r="40" spans="2:27" s="13" customFormat="1" ht="67.5">
      <c r="B40" s="133">
        <v>32</v>
      </c>
      <c r="C40" s="134" t="s">
        <v>299</v>
      </c>
      <c r="D40" s="133" t="s">
        <v>778</v>
      </c>
      <c r="E40" s="333" t="s">
        <v>766</v>
      </c>
      <c r="F40" s="335" t="s">
        <v>777</v>
      </c>
      <c r="G40" s="332" t="s">
        <v>776</v>
      </c>
      <c r="H40" s="138" t="s">
        <v>770</v>
      </c>
      <c r="I40" s="138" t="s">
        <v>163</v>
      </c>
      <c r="J40" s="336" t="s">
        <v>775</v>
      </c>
      <c r="K40" s="135" t="s">
        <v>744</v>
      </c>
      <c r="L40" s="332" t="s">
        <v>774</v>
      </c>
      <c r="M40" s="140"/>
      <c r="N40" s="141" t="s">
        <v>118</v>
      </c>
      <c r="O40" s="141" t="s">
        <v>118</v>
      </c>
      <c r="P40" s="141" t="s">
        <v>118</v>
      </c>
      <c r="Q40" s="141"/>
      <c r="R40" s="142"/>
      <c r="S40" s="142"/>
      <c r="T40" s="142"/>
      <c r="U40" s="142"/>
      <c r="V40" s="142"/>
      <c r="W40" s="142"/>
      <c r="X40" s="142"/>
      <c r="Y40" s="142"/>
      <c r="Z40" s="142"/>
      <c r="AA40" s="142"/>
    </row>
    <row r="41" spans="2:27" s="13" customFormat="1" ht="189">
      <c r="B41" s="133">
        <v>33</v>
      </c>
      <c r="C41" s="134" t="s">
        <v>299</v>
      </c>
      <c r="D41" s="133" t="s">
        <v>773</v>
      </c>
      <c r="E41" s="333" t="s">
        <v>766</v>
      </c>
      <c r="F41" s="335" t="s">
        <v>772</v>
      </c>
      <c r="G41" s="332" t="s">
        <v>771</v>
      </c>
      <c r="H41" s="138" t="s">
        <v>770</v>
      </c>
      <c r="I41" s="138" t="s">
        <v>163</v>
      </c>
      <c r="J41" s="336" t="s">
        <v>769</v>
      </c>
      <c r="K41" s="135" t="s">
        <v>744</v>
      </c>
      <c r="L41" s="332" t="s">
        <v>768</v>
      </c>
      <c r="M41" s="140"/>
      <c r="N41" s="141" t="s">
        <v>118</v>
      </c>
      <c r="O41" s="141" t="s">
        <v>118</v>
      </c>
      <c r="P41" s="141" t="s">
        <v>118</v>
      </c>
      <c r="Q41" s="141"/>
      <c r="R41" s="142"/>
      <c r="S41" s="142"/>
      <c r="T41" s="142"/>
      <c r="U41" s="337"/>
      <c r="V41" s="142"/>
      <c r="W41" s="142"/>
      <c r="X41" s="142"/>
      <c r="Y41" s="142"/>
      <c r="Z41" s="142"/>
      <c r="AA41" s="142"/>
    </row>
    <row r="42" spans="2:27" s="13" customFormat="1" ht="67.5">
      <c r="B42" s="133">
        <v>34</v>
      </c>
      <c r="C42" s="134" t="s">
        <v>299</v>
      </c>
      <c r="D42" s="133" t="s">
        <v>767</v>
      </c>
      <c r="E42" s="333" t="s">
        <v>766</v>
      </c>
      <c r="F42" s="335" t="s">
        <v>765</v>
      </c>
      <c r="G42" s="332" t="s">
        <v>764</v>
      </c>
      <c r="H42" s="138" t="s">
        <v>120</v>
      </c>
      <c r="I42" s="138" t="s">
        <v>300</v>
      </c>
      <c r="J42" s="336" t="s">
        <v>763</v>
      </c>
      <c r="K42" s="135" t="s">
        <v>744</v>
      </c>
      <c r="L42" s="332" t="s">
        <v>762</v>
      </c>
      <c r="M42" s="140"/>
      <c r="N42" s="141"/>
      <c r="O42" s="141"/>
      <c r="P42" s="141" t="s">
        <v>119</v>
      </c>
      <c r="Q42" s="141"/>
      <c r="R42" s="142"/>
      <c r="S42" s="142"/>
      <c r="T42" s="142" t="s">
        <v>761</v>
      </c>
      <c r="U42" s="337" t="s">
        <v>760</v>
      </c>
      <c r="V42" s="142" t="s">
        <v>329</v>
      </c>
      <c r="W42" s="142" t="s">
        <v>303</v>
      </c>
      <c r="X42" s="142"/>
      <c r="Y42" s="142" t="s">
        <v>305</v>
      </c>
      <c r="Z42" s="142" t="s">
        <v>305</v>
      </c>
      <c r="AA42" s="142" t="s">
        <v>759</v>
      </c>
    </row>
    <row r="43" spans="2:27" s="13" customFormat="1" ht="108">
      <c r="B43" s="133">
        <v>35</v>
      </c>
      <c r="C43" s="134" t="s">
        <v>299</v>
      </c>
      <c r="D43" s="133" t="s">
        <v>758</v>
      </c>
      <c r="E43" s="333" t="s">
        <v>757</v>
      </c>
      <c r="F43" s="136" t="s">
        <v>756</v>
      </c>
      <c r="G43" s="137" t="s">
        <v>755</v>
      </c>
      <c r="H43" s="138" t="s">
        <v>120</v>
      </c>
      <c r="I43" s="138" t="s">
        <v>300</v>
      </c>
      <c r="J43" s="336" t="s">
        <v>754</v>
      </c>
      <c r="K43" s="135" t="s">
        <v>753</v>
      </c>
      <c r="L43" s="137" t="s">
        <v>752</v>
      </c>
      <c r="M43" s="140"/>
      <c r="N43" s="141"/>
      <c r="O43" s="141"/>
      <c r="P43" s="141" t="s">
        <v>119</v>
      </c>
      <c r="Q43" s="141"/>
      <c r="R43" s="142"/>
      <c r="S43" s="142"/>
      <c r="T43" s="142" t="s">
        <v>751</v>
      </c>
      <c r="U43" s="331" t="s">
        <v>750</v>
      </c>
      <c r="V43" s="142" t="s">
        <v>749</v>
      </c>
      <c r="W43" s="142" t="s">
        <v>303</v>
      </c>
      <c r="X43" s="142" t="s">
        <v>304</v>
      </c>
      <c r="Y43" s="142" t="s">
        <v>305</v>
      </c>
      <c r="Z43" s="142" t="s">
        <v>305</v>
      </c>
      <c r="AA43" s="142"/>
    </row>
    <row r="44" spans="2:27" s="13" customFormat="1" ht="67.5">
      <c r="B44" s="133">
        <v>36</v>
      </c>
      <c r="C44" s="134" t="s">
        <v>299</v>
      </c>
      <c r="D44" s="133" t="s">
        <v>748</v>
      </c>
      <c r="E44" s="333" t="s">
        <v>747</v>
      </c>
      <c r="F44" s="335" t="s">
        <v>746</v>
      </c>
      <c r="G44" s="334" t="s">
        <v>745</v>
      </c>
      <c r="H44" s="138" t="s">
        <v>117</v>
      </c>
      <c r="I44" s="138" t="s">
        <v>300</v>
      </c>
      <c r="J44" s="333"/>
      <c r="K44" s="135" t="s">
        <v>744</v>
      </c>
      <c r="L44" s="332" t="s">
        <v>743</v>
      </c>
      <c r="M44" s="140"/>
      <c r="N44" s="141"/>
      <c r="O44" s="141"/>
      <c r="P44" s="141" t="s">
        <v>119</v>
      </c>
      <c r="Q44" s="141"/>
      <c r="R44" s="142"/>
      <c r="S44" s="142"/>
      <c r="T44" s="142" t="s">
        <v>742</v>
      </c>
      <c r="U44" s="331" t="s">
        <v>741</v>
      </c>
      <c r="V44" s="142" t="s">
        <v>740</v>
      </c>
      <c r="W44" s="142" t="s">
        <v>303</v>
      </c>
      <c r="X44" s="142"/>
      <c r="Y44" s="142" t="s">
        <v>739</v>
      </c>
      <c r="Z44" s="142" t="s">
        <v>738</v>
      </c>
      <c r="AA44" s="142" t="s">
        <v>737</v>
      </c>
    </row>
    <row r="45" spans="2:27">
      <c r="B45" s="129"/>
      <c r="F45" s="143"/>
    </row>
    <row r="46" spans="2:27">
      <c r="B46" s="129" t="s">
        <v>70</v>
      </c>
      <c r="F46" s="143"/>
    </row>
    <row r="47" spans="2:27">
      <c r="B47" s="128" t="s">
        <v>306</v>
      </c>
    </row>
    <row r="48" spans="2:27">
      <c r="B48" s="128" t="s">
        <v>307</v>
      </c>
    </row>
    <row r="49" spans="2:2">
      <c r="B49" s="128" t="s">
        <v>308</v>
      </c>
    </row>
    <row r="50" spans="2:2">
      <c r="B50" s="128" t="s">
        <v>309</v>
      </c>
    </row>
    <row r="51" spans="2:2">
      <c r="B51" s="128" t="s">
        <v>310</v>
      </c>
    </row>
    <row r="52" spans="2:2">
      <c r="B52" s="144" t="s">
        <v>311</v>
      </c>
    </row>
    <row r="53" spans="2:2">
      <c r="B53" s="128" t="s">
        <v>312</v>
      </c>
    </row>
    <row r="54" spans="2:2">
      <c r="B54" s="8" t="s">
        <v>313</v>
      </c>
    </row>
    <row r="55" spans="2:2">
      <c r="B55" s="8" t="s">
        <v>314</v>
      </c>
    </row>
    <row r="56" spans="2:2">
      <c r="B56" s="8" t="s">
        <v>315</v>
      </c>
    </row>
    <row r="57" spans="2:2">
      <c r="B57" s="8" t="s">
        <v>316</v>
      </c>
    </row>
    <row r="58" spans="2:2">
      <c r="B58" s="8" t="s">
        <v>317</v>
      </c>
    </row>
    <row r="59" spans="2:2">
      <c r="B59" s="8" t="s">
        <v>318</v>
      </c>
    </row>
    <row r="60" spans="2:2">
      <c r="B60" s="8" t="s">
        <v>319</v>
      </c>
    </row>
    <row r="61" spans="2:2">
      <c r="B61" s="8" t="s">
        <v>320</v>
      </c>
    </row>
    <row r="62" spans="2:2">
      <c r="B62" s="8" t="s">
        <v>321</v>
      </c>
    </row>
    <row r="63" spans="2:2">
      <c r="B63" s="8" t="s">
        <v>322</v>
      </c>
    </row>
    <row r="64" spans="2:2">
      <c r="B64" s="8" t="s">
        <v>323</v>
      </c>
    </row>
  </sheetData>
  <autoFilter ref="A8:AA44" xr:uid="{00000000-0009-0000-0000-000008000000}"/>
  <mergeCells count="22">
    <mergeCell ref="L7:L8"/>
    <mergeCell ref="M7:M8"/>
    <mergeCell ref="I7:I8"/>
    <mergeCell ref="B1:D2"/>
    <mergeCell ref="E1:Q2"/>
    <mergeCell ref="B6:M6"/>
    <mergeCell ref="N6:Q6"/>
    <mergeCell ref="B7:B8"/>
    <mergeCell ref="C7:C8"/>
    <mergeCell ref="D7:D8"/>
    <mergeCell ref="E7:E8"/>
    <mergeCell ref="F7:F8"/>
    <mergeCell ref="G7:G8"/>
    <mergeCell ref="H7:H8"/>
    <mergeCell ref="J7:J8"/>
    <mergeCell ref="K7:K8"/>
    <mergeCell ref="R6:AA6"/>
    <mergeCell ref="R7:S7"/>
    <mergeCell ref="T7:W7"/>
    <mergeCell ref="X7:Y7"/>
    <mergeCell ref="Z7:Z8"/>
    <mergeCell ref="AA7:AA8"/>
  </mergeCells>
  <phoneticPr fontId="8" type="noConversion"/>
  <conditionalFormatting sqref="N8 Q16 N16:P23 Q20:Q23 N24:Q25 N27:P28 N30:P41 Q37">
    <cfRule type="containsText" dxfId="173" priority="286" operator="containsText" text="Pass">
      <formula>NOT(ISERROR(SEARCH("Pass",N8)))</formula>
    </cfRule>
    <cfRule type="containsText" dxfId="172" priority="287" operator="containsText" text="Pass">
      <formula>NOT(ISERROR(SEARCH("Pass",N8)))</formula>
    </cfRule>
  </conditionalFormatting>
  <conditionalFormatting sqref="N9:P11 N27:P28 N16:P25 N13:P14 N30:P41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P12">
    <cfRule type="containsText" dxfId="171" priority="62" operator="containsText" text="Pass">
      <formula>NOT(ISERROR(SEARCH("Pass",N9)))</formula>
    </cfRule>
    <cfRule type="containsText" dxfId="170" priority="63" operator="containsText" text="Pass">
      <formula>NOT(ISERROR(SEARCH("Pass",N9)))</formula>
    </cfRule>
    <cfRule type="cellIs" dxfId="169" priority="64" operator="equal">
      <formula>"PASS"</formula>
    </cfRule>
    <cfRule type="containsText" dxfId="168" priority="61" operator="containsText" text="Fail">
      <formula>NOT(ISERROR(SEARCH("Fail",N9)))</formula>
    </cfRule>
  </conditionalFormatting>
  <conditionalFormatting sqref="N10:P11 N27:P28 N16:P25 N13:P14 N30:P41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P1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7" priority="69" operator="equal">
      <formula>"REJECT"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P14 N16:P25 N27:P28 N30:P41 N10:P11">
    <cfRule type="cellIs" dxfId="166" priority="300" operator="equal">
      <formula>"REJECT"</formula>
    </cfRule>
  </conditionalFormatting>
  <conditionalFormatting sqref="N13:P14 N16:P25 N27:P28 N30:P41">
    <cfRule type="cellIs" dxfId="165" priority="298" operator="equal">
      <formula>"REJECT"</formula>
    </cfRule>
  </conditionalFormatting>
  <conditionalFormatting sqref="N13:P14 N27:P28 N16:P25 N30:P41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P15">
    <cfRule type="containsText" dxfId="164" priority="76" operator="containsText" text="Pass">
      <formula>NOT(ISERROR(SEARCH("Pass",N13)))</formula>
    </cfRule>
    <cfRule type="containsText" dxfId="163" priority="77" operator="containsText" text="Pass">
      <formula>NOT(ISERROR(SEARCH("Pass",N13)))</formula>
    </cfRule>
    <cfRule type="containsText" dxfId="162" priority="75" operator="containsText" text="Fail">
      <formula>NOT(ISERROR(SEARCH("Fail",N13)))</formula>
    </cfRule>
  </conditionalFormatting>
  <conditionalFormatting sqref="N15:P15">
    <cfRule type="containsText" dxfId="161" priority="71" operator="containsText" text="Fail">
      <formula>NOT(ISERROR(SEARCH("Fail",N15)))</formula>
    </cfRule>
    <cfRule type="containsText" dxfId="160" priority="72" operator="containsText" text="Pass">
      <formula>NOT(ISERROR(SEARCH("Pass",N15)))</formula>
    </cfRule>
    <cfRule type="containsText" dxfId="159" priority="73" operator="containsText" text="Pass">
      <formula>NOT(ISERROR(SEARCH("Pass",N15)))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8" priority="74" operator="equal">
      <formula>"PASS"</formula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7" priority="93" operator="equal">
      <formula>"REJECT"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6" priority="91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5" priority="89" operator="equal">
      <formula>"REJECT"</formula>
    </cfRule>
  </conditionalFormatting>
  <conditionalFormatting sqref="N16:P23 N27:P28 N30:P41">
    <cfRule type="cellIs" dxfId="154" priority="304" operator="equal">
      <formula>"REJECT"</formula>
    </cfRule>
  </conditionalFormatting>
  <conditionalFormatting sqref="N16:P25 N27:P28 N30:P41 N9:P11">
    <cfRule type="cellIs" dxfId="153" priority="296" operator="equal">
      <formula>"REJECT"</formula>
    </cfRule>
  </conditionalFormatting>
  <conditionalFormatting sqref="N16:P25 N30:P41 N13:P14">
    <cfRule type="cellIs" dxfId="152" priority="272" operator="equal">
      <formula>"PASS"</formula>
    </cfRule>
  </conditionalFormatting>
  <conditionalFormatting sqref="N16:P25 N30:P41 N27:P28">
    <cfRule type="cellIs" dxfId="151" priority="283" operator="equal">
      <formula>"PASS"</formula>
    </cfRule>
  </conditionalFormatting>
  <conditionalFormatting sqref="N16:P25 N30:P41">
    <cfRule type="containsText" dxfId="150" priority="280" operator="containsText" text="Fail">
      <formula>NOT(ISERROR(SEARCH("Fail",N16)))</formula>
    </cfRule>
    <cfRule type="containsText" dxfId="149" priority="281" operator="containsText" text="Pass">
      <formula>NOT(ISERROR(SEARCH("Pass",N16)))</formula>
    </cfRule>
    <cfRule type="containsText" dxfId="148" priority="282" operator="containsText" text="Pass">
      <formula>NOT(ISERROR(SEARCH("Pass",N16)))</formula>
    </cfRule>
  </conditionalFormatting>
  <conditionalFormatting sqref="N16:P28">
    <cfRule type="containsText" dxfId="147" priority="138" operator="containsText" text="Pass">
      <formula>NOT(ISERROR(SEARCH("Pass",N16)))</formula>
    </cfRule>
    <cfRule type="containsText" dxfId="146" priority="137" operator="containsText" text="Pass">
      <formula>NOT(ISERROR(SEARCH("Pass",N16)))</formula>
    </cfRule>
    <cfRule type="containsText" dxfId="145" priority="136" operator="containsText" text="Fail">
      <formula>NOT(ISERROR(SEARCH("Fail",N16)))</formula>
    </cfRule>
  </conditionalFormatting>
  <conditionalFormatting sqref="N25:P25 N16:P23 N27:P28 N30:P41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P26">
    <cfRule type="cellIs" dxfId="144" priority="130" operator="equal">
      <formula>"PASS"</formula>
    </cfRule>
    <cfRule type="containsText" dxfId="143" priority="131" operator="containsText" text="Fail">
      <formula>NOT(ISERROR(SEARCH("Fail",N26)))</formula>
    </cfRule>
    <cfRule type="containsText" dxfId="142" priority="132" operator="containsText" text="Pass">
      <formula>NOT(ISERROR(SEARCH("Pass",N26)))</formula>
    </cfRule>
    <cfRule type="containsText" dxfId="141" priority="133" operator="containsText" text="Pass">
      <formula>NOT(ISERROR(SEARCH("Pass",N26)))</formula>
    </cfRule>
    <cfRule type="cellIs" dxfId="140" priority="134" operator="equal">
      <formula>"PASS"</formula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9" priority="145" operator="equal">
      <formula>"REJECT"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8" priority="147" operator="equal">
      <formula>"REJECT"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7" priority="143" operator="equal">
      <formula>"REJECT"</formula>
    </cfRule>
  </conditionalFormatting>
  <conditionalFormatting sqref="N29:P29">
    <cfRule type="cellIs" dxfId="136" priority="110" operator="equal">
      <formula>"PASS"</formula>
    </cfRule>
    <cfRule type="cellIs" dxfId="135" priority="121" operator="equal">
      <formula>"REJECT"</formula>
    </cfRule>
    <cfRule type="cellIs" dxfId="134" priority="115" operator="equal">
      <formula>"REJECT"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3" priority="119" operator="equal">
      <formula>"REJECT"</formula>
    </cfRule>
    <cfRule type="cellIs" dxfId="132" priority="117" operator="equal">
      <formula>"REJECT"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1" priority="106" operator="equal">
      <formula>"PASS"</formula>
    </cfRule>
    <cfRule type="containsText" dxfId="130" priority="107" operator="containsText" text="Fail">
      <formula>NOT(ISERROR(SEARCH("Fail",N29)))</formula>
    </cfRule>
    <cfRule type="containsText" dxfId="129" priority="108" operator="containsText" text="Pass">
      <formula>NOT(ISERROR(SEARCH("Pass",N29)))</formula>
    </cfRule>
    <cfRule type="containsText" dxfId="128" priority="109" operator="containsText" text="Pass">
      <formula>NOT(ISERROR(SEARCH("Pass",N29)))</formula>
    </cfRule>
  </conditionalFormatting>
  <conditionalFormatting sqref="N29:P41">
    <cfRule type="containsText" dxfId="127" priority="112" operator="containsText" text="Fail">
      <formula>NOT(ISERROR(SEARCH("Fail",N29)))</formula>
    </cfRule>
    <cfRule type="containsText" dxfId="126" priority="113" operator="containsText" text="Pass">
      <formula>NOT(ISERROR(SEARCH("Pass",N29)))</formula>
    </cfRule>
    <cfRule type="containsText" dxfId="125" priority="114" operator="containsText" text="Pass">
      <formula>NOT(ISERROR(SEARCH("Pass",N29)))</formula>
    </cfRule>
  </conditionalFormatting>
  <conditionalFormatting sqref="N42:P42">
    <cfRule type="cellIs" dxfId="124" priority="49" operator="equal">
      <formula>"REJECT"</formula>
    </cfRule>
    <cfRule type="cellIs" dxfId="123" priority="45" operator="equal">
      <formula>"REJECT"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2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1" priority="44" operator="containsText" text="Pass">
      <formula>NOT(ISERROR(SEARCH("Pass",N42)))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0" priority="51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9" priority="36" operator="equal">
      <formula>"PASS"</formula>
    </cfRule>
    <cfRule type="containsText" dxfId="118" priority="37" operator="containsText" text="Fail">
      <formula>NOT(ISERROR(SEARCH("Fail",N42)))</formula>
    </cfRule>
    <cfRule type="containsText" dxfId="117" priority="38" operator="containsText" text="Pass">
      <formula>NOT(ISERROR(SEARCH("Pass",N42)))</formula>
    </cfRule>
    <cfRule type="containsText" dxfId="116" priority="39" operator="containsText" text="Pass">
      <formula>NOT(ISERROR(SEARCH("Pass",N42)))</formula>
    </cfRule>
    <cfRule type="cellIs" dxfId="115" priority="40" operator="equal">
      <formula>"PASS"</formula>
    </cfRule>
    <cfRule type="containsText" dxfId="114" priority="42" operator="containsText" text="Fail">
      <formula>NOT(ISERROR(SEARCH("Fail",N42)))</formula>
    </cfRule>
    <cfRule type="containsText" dxfId="113" priority="43" operator="containsText" text="Pass">
      <formula>NOT(ISERROR(SEARCH("Pass",N42)))</formula>
    </cfRule>
  </conditionalFormatting>
  <conditionalFormatting sqref="N43:P43">
    <cfRule type="cellIs" dxfId="112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P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Q11 N13:Q14">
    <cfRule type="containsText" dxfId="111" priority="277" operator="containsText" text="Pass">
      <formula>NOT(ISERROR(SEARCH("Pass",N10)))</formula>
    </cfRule>
    <cfRule type="containsText" dxfId="110" priority="276" operator="containsText" text="Pass">
      <formula>NOT(ISERROR(SEARCH("Pass",N10)))</formula>
    </cfRule>
  </conditionalFormatting>
  <conditionalFormatting sqref="N10:Q11">
    <cfRule type="cellIs" dxfId="109" priority="279" operator="equal">
      <formula>"PASS"</formula>
    </cfRule>
  </conditionalFormatting>
  <conditionalFormatting sqref="N12:Q12">
    <cfRule type="containsText" dxfId="108" priority="54" operator="containsText" text="Pass">
      <formula>NOT(ISERROR(SEARCH("Pass",N12)))</formula>
    </cfRule>
    <cfRule type="cellIs" dxfId="107" priority="56" operator="equal">
      <formula>"PASS"</formula>
    </cfRule>
    <cfRule type="containsText" dxfId="106" priority="55" operator="containsText" text="Pass">
      <formula>NOT(ISERROR(SEARCH("Pass",N12)))</formula>
    </cfRule>
    <cfRule type="containsText" dxfId="105" priority="53" operator="containsText" text="Fail">
      <formula>NOT(ISERROR(SEARCH("Fail",N12)))</formula>
    </cfRule>
    <cfRule type="cellIs" dxfId="104" priority="65" operator="equal">
      <formula>"REJECT"</formula>
    </cfRule>
  </conditionalFormatting>
  <conditionalFormatting sqref="N13:Q14 N10:Q11">
    <cfRule type="containsText" dxfId="103" priority="275" operator="containsText" text="Fail">
      <formula>NOT(ISERROR(SEARCH("Fail",N10)))</formula>
    </cfRule>
  </conditionalFormatting>
  <conditionalFormatting sqref="N13:Q14 Q16 Q20:Q24 Q10:Q11">
    <cfRule type="cellIs" dxfId="102" priority="292" operator="equal">
      <formula>"REJECT"</formula>
    </cfRule>
  </conditionalFormatting>
  <conditionalFormatting sqref="N13:Q14">
    <cfRule type="cellIs" dxfId="101" priority="278" operator="equal">
      <formula>"PASS"</formula>
    </cfRule>
  </conditionalFormatting>
  <conditionalFormatting sqref="N15:Q15">
    <cfRule type="cellIs" dxfId="100" priority="85" operator="equal">
      <formula>"REJECT"</formula>
    </cfRule>
    <cfRule type="cellIs" dxfId="99" priority="78" operator="equal">
      <formula>"PASS"</formula>
    </cfRule>
    <cfRule type="containsText" dxfId="98" priority="81" operator="containsText" text="Pass">
      <formula>NOT(ISERROR(SEARCH("Pass",N15)))</formula>
    </cfRule>
    <cfRule type="containsText" dxfId="97" priority="80" operator="containsText" text="Fail">
      <formula>NOT(ISERROR(SEARCH("Fail",N15)))</formula>
    </cfRule>
    <cfRule type="containsText" dxfId="96" priority="82" operator="containsText" text="Pass">
      <formula>NOT(ISERROR(SEARCH("Pass",N15)))</formula>
    </cfRule>
  </conditionalFormatting>
  <conditionalFormatting sqref="N24:Q25 N16:P23 N27:P28 N30:P41 Q16 Q20:Q23 Q37 N8">
    <cfRule type="containsText" dxfId="95" priority="285" operator="containsText" text="Fail">
      <formula>NOT(ISERROR(SEARCH("Fail",N8)))</formula>
    </cfRule>
  </conditionalFormatting>
  <conditionalFormatting sqref="N24:Q25">
    <cfRule type="cellIs" dxfId="94" priority="284" operator="equal">
      <formula>"PASS"</formula>
    </cfRule>
  </conditionalFormatting>
  <conditionalFormatting sqref="N25:Q25 Q33 Q37">
    <cfRule type="cellIs" dxfId="93" priority="302" operator="equal">
      <formula>"REJECT"</formula>
    </cfRule>
  </conditionalFormatting>
  <conditionalFormatting sqref="N26:Q26">
    <cfRule type="containsText" dxfId="92" priority="125" operator="containsText" text="Pass">
      <formula>NOT(ISERROR(SEARCH("Pass",N26)))</formula>
    </cfRule>
    <cfRule type="containsText" dxfId="91" priority="126" operator="containsText" text="Pass">
      <formula>NOT(ISERROR(SEARCH("Pass",N26)))</formula>
    </cfRule>
    <cfRule type="cellIs" dxfId="90" priority="139" operator="equal">
      <formula>"REJECT"</formula>
    </cfRule>
    <cfRule type="containsText" dxfId="89" priority="124" operator="containsText" text="Fail">
      <formula>NOT(ISERROR(SEARCH("Fail",N26)))</formula>
    </cfRule>
  </conditionalFormatting>
  <conditionalFormatting sqref="N27:Q28">
    <cfRule type="containsText" dxfId="88" priority="170" operator="containsText" text="Pass">
      <formula>NOT(ISERROR(SEARCH("Pass",N27)))</formula>
    </cfRule>
    <cfRule type="containsText" dxfId="87" priority="169" operator="containsText" text="Pass">
      <formula>NOT(ISERROR(SEARCH("Pass",N27)))</formula>
    </cfRule>
    <cfRule type="containsText" dxfId="86" priority="168" operator="containsText" text="Fail">
      <formula>NOT(ISERROR(SEARCH("Fail",N27)))</formula>
    </cfRule>
    <cfRule type="cellIs" dxfId="85" priority="167" operator="equal">
      <formula>"PASS"</formula>
    </cfRule>
  </conditionalFormatting>
  <conditionalFormatting sqref="N29:Q29">
    <cfRule type="containsText" dxfId="84" priority="98" operator="containsText" text="Fail">
      <formula>NOT(ISERROR(SEARCH("Fail",N29)))</formula>
    </cfRule>
    <cfRule type="containsText" dxfId="83" priority="99" operator="containsText" text="Pass">
      <formula>NOT(ISERROR(SEARCH("Pass",N29)))</formula>
    </cfRule>
    <cfRule type="containsText" dxfId="82" priority="100" operator="containsText" text="Pass">
      <formula>NOT(ISERROR(SEARCH("Pass",N29)))</formula>
    </cfRule>
  </conditionalFormatting>
  <conditionalFormatting sqref="N42:Q42">
    <cfRule type="containsText" dxfId="81" priority="29" operator="containsText" text="Pass">
      <formula>NOT(ISERROR(SEARCH("Pass",N42)))</formula>
    </cfRule>
    <cfRule type="containsText" dxfId="80" priority="28" operator="containsText" text="Fail">
      <formula>NOT(ISERROR(SEARCH("Fail",N42)))</formula>
    </cfRule>
    <cfRule type="containsText" dxfId="79" priority="30" operator="containsText" text="Pass">
      <formula>NOT(ISERROR(SEARCH("Pass",N42)))</formula>
    </cfRule>
  </conditionalFormatting>
  <conditionalFormatting sqref="N43:Q44">
    <cfRule type="containsText" dxfId="78" priority="3" operator="containsText" text="Pass">
      <formula>NOT(ISERROR(SEARCH("Pass",N43)))</formula>
    </cfRule>
    <cfRule type="containsText" dxfId="77" priority="1" operator="containsText" text="Fail">
      <formula>NOT(ISERROR(SEARCH("Fail",N43)))</formula>
    </cfRule>
    <cfRule type="cellIs" dxfId="76" priority="4" operator="equal">
      <formula>"PASS"</formula>
    </cfRule>
    <cfRule type="containsText" dxfId="75" priority="2" operator="containsText" text="Pass">
      <formula>NOT(ISERROR(SEARCH("Pass",N43)))</formula>
    </cfRule>
  </conditionalFormatting>
  <conditionalFormatting sqref="N44:Q44">
    <cfRule type="cellIs" dxfId="74" priority="9" operator="equal">
      <formula>"REJECT"</formula>
    </cfRule>
  </conditionalFormatting>
  <conditionalFormatting sqref="Q9">
    <cfRule type="cellIs" dxfId="73" priority="268" operator="equal">
      <formula>"PASS"</formula>
    </cfRule>
    <cfRule type="cellIs" dxfId="72" priority="273" operator="equal">
      <formula>"REJECT"</formula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1" priority="265" operator="containsText" text="Fail">
      <formula>NOT(ISERROR(SEARCH("Fail",Q9)))</formula>
    </cfRule>
    <cfRule type="containsText" dxfId="70" priority="266" operator="containsText" text="Pass">
      <formula>NOT(ISERROR(SEARCH("Pass",Q9)))</formula>
    </cfRule>
    <cfRule type="containsText" dxfId="69" priority="267" operator="containsText" text="Pass">
      <formula>NOT(ISERROR(SEARCH("Pass",Q9)))</formula>
    </cfRule>
  </conditionalFormatting>
  <conditionalFormatting sqref="Q1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Q14 Q20 Q1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ellIs" dxfId="68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 Q20 Q13:Q14">
    <cfRule type="cellIs" dxfId="67" priority="288" operator="equal">
      <formula>"REJECT"</formula>
    </cfRule>
  </conditionalFormatting>
  <conditionalFormatting sqref="Q16:Q17">
    <cfRule type="cellIs" dxfId="66" priority="262" operator="equal">
      <formula>"PASS"</formula>
    </cfRule>
  </conditionalFormatting>
  <conditionalFormatting sqref="Q1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263" operator="equal">
      <formula>"REJECT"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Q18">
    <cfRule type="cellIs" dxfId="64" priority="255" operator="equal">
      <formula>"REJECT"</formula>
    </cfRule>
  </conditionalFormatting>
  <conditionalFormatting sqref="Q17:Q19">
    <cfRule type="containsText" dxfId="63" priority="243" operator="containsText" text="Pass">
      <formula>NOT(ISERROR(SEARCH("Pass",Q17)))</formula>
    </cfRule>
    <cfRule type="containsText" dxfId="62" priority="242" operator="containsText" text="Pass">
      <formula>NOT(ISERROR(SEARCH("Pass",Q17)))</formula>
    </cfRule>
    <cfRule type="containsText" dxfId="61" priority="241" operator="containsText" text="Fail">
      <formula>NOT(ISERROR(SEARCH("Fail",Q17)))</formula>
    </cfRule>
  </conditionalFormatting>
  <conditionalFormatting sqref="Q18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0" priority="254" operator="equal">
      <formula>"PASS"</formula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19">
    <cfRule type="cellIs" dxfId="59" priority="247" operator="equal">
      <formula>"REJECT"</formula>
    </cfRule>
  </conditionalFormatting>
  <conditionalFormatting sqref="Q19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8" priority="244" operator="equal">
      <formula>"REJECT"</formula>
    </cfRule>
  </conditionalFormatting>
  <conditionalFormatting sqref="Q19:Q23">
    <cfRule type="cellIs" dxfId="57" priority="246" operator="equal">
      <formula>"PASS"</formula>
    </cfRule>
  </conditionalFormatting>
  <conditionalFormatting sqref="Q20:Q24 Q10:Q11 Q16 Q13:Q1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6" priority="123" operator="equal">
      <formula>"PASS"</formula>
    </cfRule>
  </conditionalFormatting>
  <conditionalFormatting sqref="Q2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Q28">
    <cfRule type="cellIs" dxfId="55" priority="171" operator="equal">
      <formula>"REJECT"</formula>
    </cfRule>
  </conditionalFormatting>
  <conditionalFormatting sqref="Q28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30">
    <cfRule type="cellIs" dxfId="54" priority="101" operator="equal">
      <formula>"REJECT"</formula>
    </cfRule>
  </conditionalFormatting>
  <conditionalFormatting sqref="Q2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97" operator="equal">
      <formula>"PASS"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2" priority="95" operator="equal">
      <formula>"REJECT"</formula>
    </cfRule>
  </conditionalFormatting>
  <conditionalFormatting sqref="Q30">
    <cfRule type="containsText" dxfId="51" priority="161" operator="containsText" text="Pass">
      <formula>NOT(ISERROR(SEARCH("Pass",Q30)))</formula>
    </cfRule>
    <cfRule type="containsText" dxfId="50" priority="160" operator="containsText" text="Fail">
      <formula>NOT(ISERROR(SEARCH("Fail",Q30)))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" priority="159" operator="equal">
      <formula>"PASS"</formula>
    </cfRule>
    <cfRule type="containsText" dxfId="48" priority="162" operator="containsText" text="Pass">
      <formula>NOT(ISERROR(SEARCH("Pass",Q30)))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Q31">
    <cfRule type="cellIs" dxfId="47" priority="163" operator="equal">
      <formula>"REJECT"</formula>
    </cfRule>
  </conditionalFormatting>
  <conditionalFormatting sqref="Q31">
    <cfRule type="containsText" dxfId="46" priority="194" operator="containsText" text="Pass">
      <formula>NOT(ISERROR(SEARCH("Pass",Q31)))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5" priority="193" operator="containsText" text="Pass">
      <formula>NOT(ISERROR(SEARCH("Pass",Q31)))</formula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" priority="191" operator="equal">
      <formula>"PASS"</formula>
    </cfRule>
    <cfRule type="containsText" dxfId="43" priority="192" operator="containsText" text="Fail">
      <formula>NOT(ISERROR(SEARCH("Fail",Q31)))</formula>
    </cfRule>
  </conditionalFormatting>
  <conditionalFormatting sqref="Q31:Q32">
    <cfRule type="cellIs" dxfId="42" priority="195" operator="equal">
      <formula>"REJECT"</formula>
    </cfRule>
  </conditionalFormatting>
  <conditionalFormatting sqref="Q32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3">
    <cfRule type="containsText" dxfId="41" priority="202" operator="containsText" text="Pass">
      <formula>NOT(ISERROR(SEARCH("Pass",Q32)))</formula>
    </cfRule>
    <cfRule type="cellIs" dxfId="40" priority="203" operator="equal">
      <formula>"REJECT"</formula>
    </cfRule>
    <cfRule type="containsText" dxfId="39" priority="200" operator="containsText" text="Fail">
      <formula>NOT(ISERROR(SEARCH("Fail",Q32)))</formula>
    </cfRule>
    <cfRule type="cellIs" dxfId="38" priority="199" operator="equal">
      <formula>"PASS"</formula>
    </cfRule>
    <cfRule type="containsText" dxfId="37" priority="201" operator="containsText" text="Pass">
      <formula>NOT(ISERROR(SEARCH("Pass",Q32)))</formula>
    </cfRule>
  </conditionalFormatting>
  <conditionalFormatting sqref="Q3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" priority="179" operator="equal">
      <formula>"REJECT"</formula>
    </cfRule>
    <cfRule type="cellIs" dxfId="35" priority="175" operator="equal">
      <formula>"PASS"</formula>
    </cfRule>
    <cfRule type="cellIs" dxfId="34" priority="173" operator="equal">
      <formula>"REJECT"</formula>
    </cfRule>
  </conditionalFormatting>
  <conditionalFormatting sqref="Q34:Q36">
    <cfRule type="containsText" dxfId="33" priority="178" operator="containsText" text="Pass">
      <formula>NOT(ISERROR(SEARCH("Pass",Q34)))</formula>
    </cfRule>
    <cfRule type="containsText" dxfId="32" priority="177" operator="containsText" text="Pass">
      <formula>NOT(ISERROR(SEARCH("Pass",Q34)))</formula>
    </cfRule>
    <cfRule type="containsText" dxfId="31" priority="176" operator="containsText" text="Fail">
      <formula>NOT(ISERROR(SEARCH("Fail",Q34)))</formula>
    </cfRule>
  </conditionalFormatting>
  <conditionalFormatting sqref="Q35">
    <cfRule type="cellIs" dxfId="30" priority="234" operator="equal">
      <formula>"PASS"</formula>
    </cfRule>
    <cfRule type="cellIs" dxfId="29" priority="235" operator="equal">
      <formula>"REJECT"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:Q36">
    <cfRule type="cellIs" dxfId="28" priority="227" operator="equal">
      <formula>"REJECT"</formula>
    </cfRule>
  </conditionalFormatting>
  <conditionalFormatting sqref="Q36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" priority="224" operator="equal">
      <formula>"REJECT"</formula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Q37">
    <cfRule type="cellIs" dxfId="26" priority="226" operator="equal">
      <formula>"PASS"</formula>
    </cfRule>
  </conditionalFormatting>
  <conditionalFormatting sqref="Q37 Q33 Q2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 Q33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ellIs" dxfId="25" priority="294" operator="equal">
      <formula>"REJECT"</formula>
    </cfRule>
  </conditionalFormatting>
  <conditionalFormatting sqref="Q3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4" priority="153" operator="containsText" text="Pass">
      <formula>NOT(ISERROR(SEARCH("Pass",Q38)))</formula>
    </cfRule>
    <cfRule type="containsText" dxfId="23" priority="152" operator="containsText" text="Fail">
      <formula>NOT(ISERROR(SEARCH("Fail",Q38)))</formula>
    </cfRule>
    <cfRule type="cellIs" dxfId="22" priority="151" operator="equal">
      <formula>"PASS"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149" operator="equal">
      <formula>"REJECT"</formula>
    </cfRule>
    <cfRule type="containsText" dxfId="20" priority="154" operator="containsText" text="Pass">
      <formula>NOT(ISERROR(SEARCH("Pass",Q38)))</formula>
    </cfRule>
    <cfRule type="cellIs" dxfId="19" priority="155" operator="equal">
      <formula>"REJECT"</formula>
    </cfRule>
  </conditionalFormatting>
  <conditionalFormatting sqref="Q39">
    <cfRule type="containsText" dxfId="18" priority="216" operator="containsText" text="Fail">
      <formula>NOT(ISERROR(SEARCH("Fail",Q39)))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215" operator="equal">
      <formula>"PASS"</formula>
    </cfRule>
    <cfRule type="cellIs" dxfId="16" priority="219" operator="equal">
      <formula>"REJECT"</formula>
    </cfRule>
    <cfRule type="containsText" dxfId="15" priority="218" operator="containsText" text="Pass">
      <formula>NOT(ISERROR(SEARCH("Pass",Q39)))</formula>
    </cfRule>
    <cfRule type="containsText" dxfId="14" priority="217" operator="containsText" text="Pass">
      <formula>NOT(ISERROR(SEARCH("Pass",Q39)))</formula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Q40">
    <cfRule type="cellIs" dxfId="13" priority="211" operator="equal">
      <formula>"REJECT"</formula>
    </cfRule>
  </conditionalFormatting>
  <conditionalFormatting sqref="Q40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209" operator="containsText" text="Pass">
      <formula>NOT(ISERROR(SEARCH("Pass",Q40)))</formula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207" operator="equal">
      <formula>"PASS"</formula>
    </cfRule>
    <cfRule type="containsText" dxfId="10" priority="210" operator="containsText" text="Pass">
      <formula>NOT(ISERROR(SEARCH("Pass",Q40)))</formula>
    </cfRule>
    <cfRule type="containsText" dxfId="9" priority="208" operator="containsText" text="Fail">
      <formula>NOT(ISERROR(SEARCH("Fail",Q40)))</formula>
    </cfRule>
  </conditionalFormatting>
  <conditionalFormatting sqref="Q40:Q41">
    <cfRule type="cellIs" dxfId="8" priority="187" operator="equal">
      <formula>"REJECT"</formula>
    </cfRule>
  </conditionalFormatting>
  <conditionalFormatting sqref="Q41">
    <cfRule type="containsText" dxfId="7" priority="185" operator="containsText" text="Pass">
      <formula>NOT(ISERROR(SEARCH("Pass",Q41)))</formula>
    </cfRule>
    <cfRule type="containsText" dxfId="6" priority="184" operator="containsText" text="Fail">
      <formula>NOT(ISERROR(SEARCH("Fail",Q41)))</formula>
    </cfRule>
    <cfRule type="containsText" dxfId="5" priority="186" operator="containsText" text="Pass">
      <formula>NOT(ISERROR(SEARCH("Pass",Q41)))</formula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183" operator="equal">
      <formula>"PASS"</formula>
    </cfRule>
  </conditionalFormatting>
  <conditionalFormatting sqref="Q41:Q42">
    <cfRule type="cellIs" dxfId="3" priority="31" operator="equal">
      <formula>"REJECT"</formula>
    </cfRule>
  </conditionalFormatting>
  <conditionalFormatting sqref="Q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27" operator="equal">
      <formula>"PASS"</formula>
    </cfRule>
  </conditionalFormatting>
  <conditionalFormatting sqref="Q42:Q43">
    <cfRule type="cellIs" dxfId="1" priority="21" operator="equal">
      <formula>"REJECT"</formula>
    </cfRule>
  </conditionalFormatting>
  <conditionalFormatting sqref="Q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W9:W44" xr:uid="{00000000-0002-0000-0800-000000000000}">
      <formula1>"Always, Sometimes"</formula1>
    </dataValidation>
    <dataValidation type="list" allowBlank="1" showInputMessage="1" showErrorMessage="1" sqref="V9:V44" xr:uid="{00000000-0002-0000-0800-000001000000}">
      <formula1>"Block, Critical, Major, Minor, Enhancement"</formula1>
    </dataValidation>
    <dataValidation type="list" allowBlank="1" showInputMessage="1" showErrorMessage="1" sqref="X9:X44" xr:uid="{00000000-0002-0000-0800-000002000000}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시스템(HW/Network/Storage) 제공자, 문서 불일치"</formula1>
    </dataValidation>
    <dataValidation type="list" allowBlank="1" showInputMessage="1" showErrorMessage="1" sqref="S9:S44 Y9:Z44" xr:uid="{00000000-0002-0000-0800-000003000000}">
      <formula1>"결함아님, 담당자 지정, 조치중, 조치완료, 미조치, 정보부족, 관찰중"</formula1>
    </dataValidation>
    <dataValidation type="list" allowBlank="1" showInputMessage="1" showErrorMessage="1" sqref="I9:I44" xr:uid="{00000000-0002-0000-0800-000004000000}">
      <formula1>"원천, 추가"</formula1>
    </dataValidation>
    <dataValidation type="list" allowBlank="1" showInputMessage="1" showErrorMessage="1" sqref="N9:Q44" xr:uid="{00000000-0002-0000-0800-000005000000}">
      <formula1>"Pass, Fail, NA"</formula1>
    </dataValidation>
    <dataValidation type="list" allowBlank="1" showInputMessage="1" showErrorMessage="1" sqref="H9:H44" xr:uid="{00000000-0002-0000-0800-000006000000}">
      <formula1>"정상, 유효성"</formula1>
    </dataValidation>
    <dataValidation type="list" allowBlank="1" showInputMessage="1" showErrorMessage="1" sqref="C9:C44" xr:uid="{00000000-0002-0000-0800-000007000000}">
      <formula1>"단위, 연계"</formula1>
    </dataValidation>
  </dataValidations>
  <hyperlinks>
    <hyperlink ref="U9" location="T1_Fail_001!A1" display="T1_Fail_001" xr:uid="{00000000-0004-0000-0800-000000000000}"/>
    <hyperlink ref="U12" location="T1_Fail_002!A1" display="T1_Fail_002" xr:uid="{00000000-0004-0000-0800-000001000000}"/>
    <hyperlink ref="U17" location="T1_Fail_003!A1" display="T1_Fail_003" xr:uid="{00000000-0004-0000-0800-000002000000}"/>
    <hyperlink ref="U18" location="T1_Fail_004!A1" display="T1_Fail_004" xr:uid="{00000000-0004-0000-0800-000003000000}"/>
    <hyperlink ref="U20" location="T1_Fail_005!A1" display="T1_Fail_005" xr:uid="{00000000-0004-0000-0800-000004000000}"/>
    <hyperlink ref="U21" location="T1_Fail_006!A1" display="T1_Fail_006" xr:uid="{00000000-0004-0000-0800-000005000000}"/>
    <hyperlink ref="U42" location="T1_Fail_007!A1" display="T1_Fail_007" xr:uid="{00000000-0004-0000-0800-000006000000}"/>
    <hyperlink ref="U43" location="T1_Fail_008!A1" display="T1_Fail_008" xr:uid="{00000000-0004-0000-0800-000007000000}"/>
    <hyperlink ref="U44" location="T1_Fail_009!A1" display="T1_Fail_008" xr:uid="{00000000-0004-0000-0800-000008000000}"/>
  </hyperlink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개발정의서</vt:lpstr>
      <vt:lpstr>Program Flow</vt:lpstr>
      <vt:lpstr>화면 Layout</vt:lpstr>
      <vt:lpstr>화면 Layout(전자결재)</vt:lpstr>
      <vt:lpstr>화면 Control</vt:lpstr>
      <vt:lpstr>Logic</vt:lpstr>
      <vt:lpstr>Config(선택)</vt:lpstr>
      <vt:lpstr>단위테스트케이스및결과서</vt:lpstr>
      <vt:lpstr>단위테스트케이스및결과서(2019)</vt:lpstr>
      <vt:lpstr>Event 작성가이드</vt:lpstr>
      <vt:lpstr>FAQ</vt:lpstr>
      <vt:lpstr>결함유형 가이드</vt:lpstr>
      <vt:lpstr>결함리스트</vt:lpstr>
      <vt:lpstr>T1_Fail_001</vt:lpstr>
      <vt:lpstr>T1_Fail_002</vt:lpstr>
      <vt:lpstr>T1_Fail_003</vt:lpstr>
      <vt:lpstr>T1_Fail_004</vt:lpstr>
      <vt:lpstr>T1_Fail_005</vt:lpstr>
      <vt:lpstr>T1_Fail_006</vt:lpstr>
      <vt:lpstr>T1_Fail_007</vt:lpstr>
      <vt:lpstr>T1_Fail_008</vt:lpstr>
      <vt:lpstr>T1_Fail_009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임예림/QA팀-협력사/KBN</cp:lastModifiedBy>
  <cp:lastPrinted>2006-11-16T00:45:55Z</cp:lastPrinted>
  <dcterms:created xsi:type="dcterms:W3CDTF">2005-07-06T02:49:48Z</dcterms:created>
  <dcterms:modified xsi:type="dcterms:W3CDTF">2023-12-14T08:36:18Z</dcterms:modified>
</cp:coreProperties>
</file>