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is\ASU Dropbox\Sarishma Bhandari\Dilan_Updated\MISA\"/>
    </mc:Choice>
  </mc:AlternateContent>
  <xr:revisionPtr revIDLastSave="0" documentId="13_ncr:1_{A9A101DF-3D51-4E00-9021-D305E58D0B94}" xr6:coauthVersionLast="47" xr6:coauthVersionMax="47" xr10:uidLastSave="{00000000-0000-0000-0000-000000000000}"/>
  <bookViews>
    <workbookView xWindow="-110" yWindow="10690" windowWidth="19420" windowHeight="11500" tabRatio="865" firstSheet="1" activeTab="6" xr2:uid="{CD725378-A4EF-4003-844E-5877FBFBACAC}"/>
  </bookViews>
  <sheets>
    <sheet name="Beef Burger_SimaPro" sheetId="4" r:id="rId1"/>
    <sheet name="BB_UD_Input" sheetId="12" r:id="rId2"/>
    <sheet name="BB_UD_GHG" sheetId="28" r:id="rId3"/>
    <sheet name="BB_UD_Eutro" sheetId="29" r:id="rId4"/>
    <sheet name="BB_UD_Water" sheetId="30" r:id="rId5"/>
    <sheet name="BB_Conv_Input" sheetId="19" r:id="rId6"/>
    <sheet name="BB_Conv_GHG" sheetId="31" r:id="rId7"/>
    <sheet name="BB_Conv_Eutro" sheetId="32" r:id="rId8"/>
    <sheet name="BB_Conv_Water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1" l="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E3" i="33"/>
  <c r="F3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F2" i="33"/>
  <c r="E2" i="33"/>
  <c r="D22" i="33"/>
  <c r="C22" i="33"/>
  <c r="B22" i="33"/>
  <c r="A22" i="33"/>
  <c r="D21" i="33"/>
  <c r="C21" i="33"/>
  <c r="B21" i="33"/>
  <c r="A21" i="33"/>
  <c r="D20" i="33"/>
  <c r="C20" i="33"/>
  <c r="B20" i="33"/>
  <c r="A20" i="33"/>
  <c r="D19" i="33"/>
  <c r="C19" i="33"/>
  <c r="B19" i="33"/>
  <c r="A19" i="33"/>
  <c r="D18" i="33"/>
  <c r="C18" i="33"/>
  <c r="B18" i="33"/>
  <c r="A18" i="33"/>
  <c r="D17" i="33"/>
  <c r="C17" i="33"/>
  <c r="B17" i="33"/>
  <c r="A17" i="33"/>
  <c r="D16" i="33"/>
  <c r="C16" i="33"/>
  <c r="B16" i="33"/>
  <c r="A16" i="33"/>
  <c r="D15" i="33"/>
  <c r="C15" i="33"/>
  <c r="B15" i="33"/>
  <c r="A15" i="33"/>
  <c r="D14" i="33"/>
  <c r="C14" i="33"/>
  <c r="B14" i="33"/>
  <c r="A14" i="33"/>
  <c r="D13" i="33"/>
  <c r="C13" i="33"/>
  <c r="B13" i="33"/>
  <c r="A13" i="33"/>
  <c r="D12" i="33"/>
  <c r="C12" i="33"/>
  <c r="B12" i="33"/>
  <c r="A12" i="33"/>
  <c r="D11" i="33"/>
  <c r="C11" i="33"/>
  <c r="B11" i="33"/>
  <c r="A11" i="33"/>
  <c r="D10" i="33"/>
  <c r="C10" i="33"/>
  <c r="B10" i="33"/>
  <c r="A10" i="33"/>
  <c r="D9" i="33"/>
  <c r="C9" i="33"/>
  <c r="B9" i="33"/>
  <c r="A9" i="33"/>
  <c r="D8" i="33"/>
  <c r="C8" i="33"/>
  <c r="B8" i="33"/>
  <c r="A8" i="33"/>
  <c r="D7" i="33"/>
  <c r="C7" i="33"/>
  <c r="B7" i="33"/>
  <c r="A7" i="33"/>
  <c r="D6" i="33"/>
  <c r="C6" i="33"/>
  <c r="B6" i="33"/>
  <c r="A6" i="33"/>
  <c r="D5" i="33"/>
  <c r="C5" i="33"/>
  <c r="B5" i="33"/>
  <c r="A5" i="33"/>
  <c r="D4" i="33"/>
  <c r="C4" i="33"/>
  <c r="B4" i="33"/>
  <c r="A4" i="33"/>
  <c r="D3" i="33"/>
  <c r="C3" i="33"/>
  <c r="B3" i="33"/>
  <c r="A3" i="33"/>
  <c r="D2" i="33"/>
  <c r="C2" i="33"/>
  <c r="B2" i="33"/>
  <c r="A2" i="33"/>
  <c r="E3" i="32"/>
  <c r="F3" i="32"/>
  <c r="E4" i="32"/>
  <c r="F4" i="32"/>
  <c r="E5" i="32"/>
  <c r="F5" i="32"/>
  <c r="E6" i="32"/>
  <c r="F6" i="32"/>
  <c r="E7" i="32"/>
  <c r="F7" i="32"/>
  <c r="E8" i="32"/>
  <c r="F8" i="32"/>
  <c r="E9" i="32"/>
  <c r="F9" i="32"/>
  <c r="E10" i="32"/>
  <c r="F10" i="32"/>
  <c r="E11" i="32"/>
  <c r="F11" i="32"/>
  <c r="E12" i="32"/>
  <c r="F12" i="32"/>
  <c r="E13" i="32"/>
  <c r="F13" i="32"/>
  <c r="E14" i="32"/>
  <c r="F14" i="32"/>
  <c r="E15" i="32"/>
  <c r="F15" i="32"/>
  <c r="E16" i="32"/>
  <c r="F16" i="32"/>
  <c r="E17" i="32"/>
  <c r="F17" i="32"/>
  <c r="E18" i="32"/>
  <c r="F18" i="32"/>
  <c r="E19" i="32"/>
  <c r="F19" i="32"/>
  <c r="E20" i="32"/>
  <c r="F20" i="32"/>
  <c r="E21" i="32"/>
  <c r="F21" i="32"/>
  <c r="E22" i="32"/>
  <c r="F22" i="32"/>
  <c r="E23" i="32"/>
  <c r="F23" i="32"/>
  <c r="F2" i="32"/>
  <c r="E2" i="32"/>
  <c r="D23" i="32"/>
  <c r="C23" i="32"/>
  <c r="B23" i="32"/>
  <c r="A23" i="32"/>
  <c r="D22" i="32"/>
  <c r="C22" i="32"/>
  <c r="B22" i="32"/>
  <c r="A22" i="32"/>
  <c r="D21" i="32"/>
  <c r="C21" i="32"/>
  <c r="B21" i="32"/>
  <c r="A21" i="32"/>
  <c r="D20" i="32"/>
  <c r="C20" i="32"/>
  <c r="B20" i="32"/>
  <c r="A20" i="32"/>
  <c r="D19" i="32"/>
  <c r="C19" i="32"/>
  <c r="B19" i="32"/>
  <c r="A19" i="32"/>
  <c r="D18" i="32"/>
  <c r="C18" i="32"/>
  <c r="B18" i="32"/>
  <c r="A18" i="32"/>
  <c r="D17" i="32"/>
  <c r="C17" i="32"/>
  <c r="B17" i="32"/>
  <c r="A17" i="32"/>
  <c r="D16" i="32"/>
  <c r="C16" i="32"/>
  <c r="B16" i="32"/>
  <c r="A16" i="32"/>
  <c r="D15" i="32"/>
  <c r="C15" i="32"/>
  <c r="B15" i="32"/>
  <c r="A15" i="32"/>
  <c r="D14" i="32"/>
  <c r="C14" i="32"/>
  <c r="B14" i="32"/>
  <c r="A14" i="32"/>
  <c r="D13" i="32"/>
  <c r="C13" i="32"/>
  <c r="B13" i="32"/>
  <c r="A13" i="32"/>
  <c r="D12" i="32"/>
  <c r="C12" i="32"/>
  <c r="B12" i="32"/>
  <c r="A12" i="32"/>
  <c r="D11" i="32"/>
  <c r="C11" i="32"/>
  <c r="B11" i="32"/>
  <c r="A11" i="32"/>
  <c r="D10" i="32"/>
  <c r="C10" i="32"/>
  <c r="B10" i="32"/>
  <c r="A10" i="32"/>
  <c r="D9" i="32"/>
  <c r="C9" i="32"/>
  <c r="B9" i="32"/>
  <c r="A9" i="32"/>
  <c r="D8" i="32"/>
  <c r="C8" i="32"/>
  <c r="B8" i="32"/>
  <c r="A8" i="32"/>
  <c r="D7" i="32"/>
  <c r="C7" i="32"/>
  <c r="B7" i="32"/>
  <c r="A7" i="32"/>
  <c r="D6" i="32"/>
  <c r="C6" i="32"/>
  <c r="B6" i="32"/>
  <c r="A6" i="32"/>
  <c r="D5" i="32"/>
  <c r="C5" i="32"/>
  <c r="B5" i="32"/>
  <c r="A5" i="32"/>
  <c r="D4" i="32"/>
  <c r="C4" i="32"/>
  <c r="B4" i="32"/>
  <c r="A4" i="32"/>
  <c r="D3" i="32"/>
  <c r="C3" i="32"/>
  <c r="B3" i="32"/>
  <c r="A3" i="32"/>
  <c r="D2" i="32"/>
  <c r="C2" i="32"/>
  <c r="B2" i="32"/>
  <c r="A2" i="32"/>
  <c r="C3" i="31"/>
  <c r="D3" i="31"/>
  <c r="E3" i="31"/>
  <c r="F3" i="31"/>
  <c r="C4" i="31"/>
  <c r="D4" i="31"/>
  <c r="E4" i="31"/>
  <c r="F4" i="31"/>
  <c r="C5" i="31"/>
  <c r="D5" i="31"/>
  <c r="E5" i="31"/>
  <c r="F5" i="31"/>
  <c r="C6" i="31"/>
  <c r="D6" i="31"/>
  <c r="E6" i="31"/>
  <c r="F6" i="31"/>
  <c r="C7" i="31"/>
  <c r="D7" i="31"/>
  <c r="E7" i="31"/>
  <c r="F7" i="31"/>
  <c r="C8" i="31"/>
  <c r="D8" i="31"/>
  <c r="E8" i="31"/>
  <c r="F8" i="31"/>
  <c r="C9" i="31"/>
  <c r="D9" i="31"/>
  <c r="E9" i="31"/>
  <c r="F9" i="31"/>
  <c r="C10" i="31"/>
  <c r="D10" i="31"/>
  <c r="E10" i="31"/>
  <c r="F10" i="31"/>
  <c r="C11" i="31"/>
  <c r="D11" i="31"/>
  <c r="E11" i="31"/>
  <c r="F11" i="31"/>
  <c r="C12" i="31"/>
  <c r="D12" i="31"/>
  <c r="E12" i="31"/>
  <c r="F12" i="31"/>
  <c r="C13" i="31"/>
  <c r="D13" i="31"/>
  <c r="E13" i="31"/>
  <c r="F13" i="31"/>
  <c r="C14" i="31"/>
  <c r="D14" i="31"/>
  <c r="E14" i="31"/>
  <c r="F14" i="31"/>
  <c r="C15" i="31"/>
  <c r="D15" i="31"/>
  <c r="E15" i="31"/>
  <c r="F15" i="31"/>
  <c r="C16" i="31"/>
  <c r="D16" i="31"/>
  <c r="E16" i="31"/>
  <c r="F16" i="31"/>
  <c r="C17" i="31"/>
  <c r="D17" i="31"/>
  <c r="E17" i="31"/>
  <c r="F17" i="31"/>
  <c r="C18" i="31"/>
  <c r="D18" i="31"/>
  <c r="E18" i="31"/>
  <c r="F18" i="31"/>
  <c r="C19" i="31"/>
  <c r="D19" i="31"/>
  <c r="E19" i="31"/>
  <c r="F19" i="31"/>
  <c r="C20" i="31"/>
  <c r="D20" i="31"/>
  <c r="E20" i="31"/>
  <c r="F20" i="31"/>
  <c r="C21" i="31"/>
  <c r="D21" i="31"/>
  <c r="E21" i="31"/>
  <c r="F21" i="31"/>
  <c r="C22" i="31"/>
  <c r="D22" i="31"/>
  <c r="E22" i="31"/>
  <c r="F22" i="31"/>
  <c r="C23" i="31"/>
  <c r="D23" i="31"/>
  <c r="E23" i="31"/>
  <c r="F23" i="31"/>
  <c r="C24" i="31"/>
  <c r="D24" i="31"/>
  <c r="E24" i="31"/>
  <c r="F24" i="31"/>
  <c r="D2" i="31"/>
  <c r="E2" i="31"/>
  <c r="F2" i="31"/>
  <c r="C2" i="31"/>
  <c r="A3" i="31"/>
  <c r="B3" i="31"/>
  <c r="A4" i="31"/>
  <c r="B4" i="31"/>
  <c r="A5" i="31"/>
  <c r="B5" i="31"/>
  <c r="A6" i="31"/>
  <c r="B6" i="31"/>
  <c r="A7" i="31"/>
  <c r="B7" i="31"/>
  <c r="A8" i="31"/>
  <c r="B8" i="31"/>
  <c r="A9" i="31"/>
  <c r="B9" i="31"/>
  <c r="A10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A2" i="31"/>
  <c r="B2" i="31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E3" i="30"/>
  <c r="F3" i="30"/>
  <c r="E4" i="30"/>
  <c r="F4" i="30"/>
  <c r="E5" i="30"/>
  <c r="F5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F2" i="30"/>
  <c r="E2" i="30"/>
  <c r="D22" i="30"/>
  <c r="C22" i="30"/>
  <c r="B22" i="30"/>
  <c r="D21" i="30"/>
  <c r="C21" i="30"/>
  <c r="B21" i="30"/>
  <c r="D20" i="30"/>
  <c r="C20" i="30"/>
  <c r="B20" i="30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6" i="30"/>
  <c r="D5" i="30"/>
  <c r="C5" i="30"/>
  <c r="B5" i="30"/>
  <c r="A5" i="30"/>
  <c r="D4" i="30"/>
  <c r="C4" i="30"/>
  <c r="B4" i="30"/>
  <c r="A4" i="30"/>
  <c r="D3" i="30"/>
  <c r="C3" i="30"/>
  <c r="B3" i="30"/>
  <c r="A3" i="30"/>
  <c r="D2" i="30"/>
  <c r="C2" i="30"/>
  <c r="B2" i="30"/>
  <c r="A2" i="30"/>
  <c r="E3" i="29"/>
  <c r="F3" i="29"/>
  <c r="E4" i="29"/>
  <c r="F4" i="29"/>
  <c r="E5" i="29"/>
  <c r="F5" i="29"/>
  <c r="E6" i="29"/>
  <c r="F6" i="29"/>
  <c r="E7" i="29"/>
  <c r="F7" i="29"/>
  <c r="E8" i="29"/>
  <c r="F8" i="29"/>
  <c r="E9" i="29"/>
  <c r="F9" i="29"/>
  <c r="E10" i="29"/>
  <c r="F10" i="29"/>
  <c r="E11" i="29"/>
  <c r="F11" i="29"/>
  <c r="E12" i="29"/>
  <c r="F12" i="29"/>
  <c r="E13" i="29"/>
  <c r="F13" i="29"/>
  <c r="E14" i="29"/>
  <c r="F14" i="29"/>
  <c r="E15" i="29"/>
  <c r="F15" i="29"/>
  <c r="E16" i="29"/>
  <c r="F16" i="29"/>
  <c r="E17" i="29"/>
  <c r="F17" i="29"/>
  <c r="E18" i="29"/>
  <c r="F18" i="29"/>
  <c r="E19" i="29"/>
  <c r="F19" i="29"/>
  <c r="E20" i="29"/>
  <c r="F20" i="29"/>
  <c r="E21" i="29"/>
  <c r="F21" i="29"/>
  <c r="E22" i="29"/>
  <c r="F22" i="29"/>
  <c r="F2" i="29"/>
  <c r="E2" i="29"/>
  <c r="D22" i="29"/>
  <c r="C22" i="29"/>
  <c r="B22" i="29"/>
  <c r="D21" i="29"/>
  <c r="C21" i="29"/>
  <c r="B21" i="29"/>
  <c r="D20" i="29"/>
  <c r="C20" i="29"/>
  <c r="B20" i="29"/>
  <c r="D19" i="29"/>
  <c r="C19" i="29"/>
  <c r="B19" i="29"/>
  <c r="D18" i="29"/>
  <c r="C18" i="29"/>
  <c r="B18" i="29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A5" i="29"/>
  <c r="D4" i="29"/>
  <c r="C4" i="29"/>
  <c r="B4" i="29"/>
  <c r="A4" i="29"/>
  <c r="D3" i="29"/>
  <c r="C3" i="29"/>
  <c r="B3" i="29"/>
  <c r="A3" i="29"/>
  <c r="D2" i="29"/>
  <c r="C2" i="29"/>
  <c r="B2" i="29"/>
  <c r="A2" i="29"/>
  <c r="C23" i="28"/>
  <c r="D23" i="28"/>
  <c r="E23" i="28"/>
  <c r="F23" i="28"/>
  <c r="C24" i="28"/>
  <c r="D24" i="28"/>
  <c r="E24" i="28"/>
  <c r="F24" i="28"/>
  <c r="C3" i="28"/>
  <c r="D3" i="28"/>
  <c r="E3" i="28"/>
  <c r="F3" i="28"/>
  <c r="C4" i="28"/>
  <c r="D4" i="28"/>
  <c r="E4" i="28"/>
  <c r="F4" i="28"/>
  <c r="C5" i="28"/>
  <c r="D5" i="28"/>
  <c r="E5" i="28"/>
  <c r="F5" i="28"/>
  <c r="C6" i="28"/>
  <c r="D6" i="28"/>
  <c r="E6" i="28"/>
  <c r="F6" i="28"/>
  <c r="C7" i="28"/>
  <c r="D7" i="28"/>
  <c r="E7" i="28"/>
  <c r="F7" i="28"/>
  <c r="C8" i="28"/>
  <c r="D8" i="28"/>
  <c r="E8" i="28"/>
  <c r="F8" i="28"/>
  <c r="C9" i="28"/>
  <c r="D9" i="28"/>
  <c r="E9" i="28"/>
  <c r="F9" i="28"/>
  <c r="C10" i="28"/>
  <c r="D10" i="28"/>
  <c r="E10" i="28"/>
  <c r="F10" i="28"/>
  <c r="C11" i="28"/>
  <c r="D11" i="28"/>
  <c r="E11" i="28"/>
  <c r="F11" i="28"/>
  <c r="C12" i="28"/>
  <c r="D12" i="28"/>
  <c r="E12" i="28"/>
  <c r="F12" i="28"/>
  <c r="C13" i="28"/>
  <c r="D13" i="28"/>
  <c r="E13" i="28"/>
  <c r="F13" i="28"/>
  <c r="C14" i="28"/>
  <c r="D14" i="28"/>
  <c r="E14" i="28"/>
  <c r="F14" i="28"/>
  <c r="C15" i="28"/>
  <c r="D15" i="28"/>
  <c r="E15" i="28"/>
  <c r="F15" i="28"/>
  <c r="C16" i="28"/>
  <c r="D16" i="28"/>
  <c r="E16" i="28"/>
  <c r="F16" i="28"/>
  <c r="C17" i="28"/>
  <c r="D17" i="28"/>
  <c r="E17" i="28"/>
  <c r="F17" i="28"/>
  <c r="C18" i="28"/>
  <c r="D18" i="28"/>
  <c r="E18" i="28"/>
  <c r="F18" i="28"/>
  <c r="C19" i="28"/>
  <c r="D19" i="28"/>
  <c r="E19" i="28"/>
  <c r="F19" i="28"/>
  <c r="C20" i="28"/>
  <c r="D20" i="28"/>
  <c r="E20" i="28"/>
  <c r="F20" i="28"/>
  <c r="C21" i="28"/>
  <c r="D21" i="28"/>
  <c r="E21" i="28"/>
  <c r="F21" i="28"/>
  <c r="C22" i="28"/>
  <c r="D22" i="28"/>
  <c r="E22" i="28"/>
  <c r="F22" i="28"/>
  <c r="D2" i="28"/>
  <c r="E2" i="28"/>
  <c r="F2" i="28"/>
  <c r="C2" i="28"/>
  <c r="A3" i="28"/>
  <c r="A4" i="28"/>
  <c r="A5" i="28"/>
  <c r="A6" i="28"/>
  <c r="B23" i="28"/>
  <c r="B24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" i="28"/>
  <c r="A2" i="28"/>
  <c r="L30" i="12"/>
  <c r="P5" i="19"/>
  <c r="P6" i="19"/>
  <c r="P7" i="19"/>
  <c r="P8" i="19"/>
  <c r="P9" i="19"/>
  <c r="L5" i="19"/>
  <c r="L6" i="19"/>
  <c r="L7" i="19"/>
  <c r="N7" i="19" s="1"/>
  <c r="L8" i="19"/>
  <c r="M8" i="19" s="1"/>
  <c r="L9" i="19"/>
  <c r="F5" i="19"/>
  <c r="F6" i="19"/>
  <c r="J6" i="19" s="1"/>
  <c r="F7" i="19"/>
  <c r="J7" i="19" s="1"/>
  <c r="F8" i="19"/>
  <c r="F9" i="19"/>
  <c r="J9" i="19" s="1"/>
  <c r="O9" i="19"/>
  <c r="K9" i="19"/>
  <c r="E9" i="19"/>
  <c r="O8" i="19"/>
  <c r="K8" i="19"/>
  <c r="E8" i="19"/>
  <c r="O7" i="19"/>
  <c r="K7" i="19"/>
  <c r="E7" i="19"/>
  <c r="O6" i="19"/>
  <c r="K6" i="19"/>
  <c r="N6" i="19" s="1"/>
  <c r="E6" i="19"/>
  <c r="O5" i="19"/>
  <c r="Q5" i="19" s="1"/>
  <c r="K5" i="19"/>
  <c r="E5" i="19"/>
  <c r="P33" i="19"/>
  <c r="O33" i="19"/>
  <c r="R33" i="19" s="1"/>
  <c r="L33" i="19"/>
  <c r="K33" i="19"/>
  <c r="N33" i="19" s="1"/>
  <c r="H33" i="19"/>
  <c r="G33" i="19" s="1"/>
  <c r="F33" i="19"/>
  <c r="E33" i="19"/>
  <c r="P32" i="19"/>
  <c r="O32" i="19"/>
  <c r="L32" i="19"/>
  <c r="K32" i="19"/>
  <c r="N32" i="19" s="1"/>
  <c r="H32" i="19"/>
  <c r="F32" i="19"/>
  <c r="E32" i="19"/>
  <c r="C32" i="19"/>
  <c r="P31" i="19"/>
  <c r="O31" i="19"/>
  <c r="R31" i="19" s="1"/>
  <c r="L31" i="19"/>
  <c r="K31" i="19"/>
  <c r="M31" i="19" s="1"/>
  <c r="H31" i="19"/>
  <c r="F31" i="19"/>
  <c r="E31" i="19"/>
  <c r="J31" i="19" s="1"/>
  <c r="C31" i="19"/>
  <c r="P30" i="19"/>
  <c r="O30" i="19"/>
  <c r="R30" i="19" s="1"/>
  <c r="K30" i="19"/>
  <c r="H30" i="19"/>
  <c r="F30" i="19"/>
  <c r="E30" i="19"/>
  <c r="J30" i="19" s="1"/>
  <c r="C30" i="19"/>
  <c r="P29" i="19"/>
  <c r="O29" i="19"/>
  <c r="R29" i="19" s="1"/>
  <c r="L29" i="19"/>
  <c r="K29" i="19"/>
  <c r="H29" i="19"/>
  <c r="F29" i="19"/>
  <c r="E29" i="19"/>
  <c r="J29" i="19" s="1"/>
  <c r="C29" i="19"/>
  <c r="P28" i="19"/>
  <c r="O28" i="19"/>
  <c r="R28" i="19" s="1"/>
  <c r="L28" i="19"/>
  <c r="K28" i="19"/>
  <c r="H28" i="19"/>
  <c r="G28" i="19"/>
  <c r="F28" i="19"/>
  <c r="E28" i="19"/>
  <c r="P27" i="19"/>
  <c r="O27" i="19"/>
  <c r="L27" i="19"/>
  <c r="K27" i="19"/>
  <c r="H27" i="19"/>
  <c r="G27" i="19" s="1"/>
  <c r="F27" i="19"/>
  <c r="E27" i="19"/>
  <c r="P26" i="19"/>
  <c r="O26" i="19"/>
  <c r="L26" i="19"/>
  <c r="K26" i="19"/>
  <c r="H26" i="19"/>
  <c r="G26" i="19"/>
  <c r="F26" i="19"/>
  <c r="E26" i="19"/>
  <c r="J26" i="19" s="1"/>
  <c r="P25" i="19"/>
  <c r="O25" i="19"/>
  <c r="L25" i="19"/>
  <c r="K25" i="19"/>
  <c r="M25" i="19" s="1"/>
  <c r="H25" i="19"/>
  <c r="F25" i="19"/>
  <c r="E25" i="19"/>
  <c r="J25" i="19" s="1"/>
  <c r="C25" i="19"/>
  <c r="P24" i="19"/>
  <c r="O24" i="19"/>
  <c r="L24" i="19"/>
  <c r="K24" i="19"/>
  <c r="H24" i="19"/>
  <c r="G24" i="19"/>
  <c r="F24" i="19"/>
  <c r="E24" i="19"/>
  <c r="J24" i="19" s="1"/>
  <c r="P23" i="19"/>
  <c r="O23" i="19"/>
  <c r="L23" i="19"/>
  <c r="K23" i="19"/>
  <c r="N23" i="19" s="1"/>
  <c r="H23" i="19"/>
  <c r="G23" i="19"/>
  <c r="F23" i="19"/>
  <c r="E23" i="19"/>
  <c r="P22" i="19"/>
  <c r="O22" i="19"/>
  <c r="R22" i="19" s="1"/>
  <c r="L22" i="19"/>
  <c r="K22" i="19"/>
  <c r="N22" i="19" s="1"/>
  <c r="H22" i="19"/>
  <c r="F22" i="19"/>
  <c r="E22" i="19"/>
  <c r="I22" i="19" s="1"/>
  <c r="C22" i="19"/>
  <c r="G22" i="19" s="1"/>
  <c r="P21" i="19"/>
  <c r="O21" i="19"/>
  <c r="L21" i="19"/>
  <c r="K21" i="19"/>
  <c r="H21" i="19"/>
  <c r="G21" i="19" s="1"/>
  <c r="F21" i="19"/>
  <c r="E21" i="19"/>
  <c r="J21" i="19" s="1"/>
  <c r="P20" i="19"/>
  <c r="O20" i="19"/>
  <c r="R20" i="19" s="1"/>
  <c r="L20" i="19"/>
  <c r="K20" i="19"/>
  <c r="H20" i="19"/>
  <c r="G20" i="19" s="1"/>
  <c r="F20" i="19"/>
  <c r="E20" i="19"/>
  <c r="I20" i="19" s="1"/>
  <c r="P19" i="19"/>
  <c r="O19" i="19"/>
  <c r="R19" i="19" s="1"/>
  <c r="L19" i="19"/>
  <c r="K19" i="19"/>
  <c r="H19" i="19"/>
  <c r="G19" i="19" s="1"/>
  <c r="F19" i="19"/>
  <c r="E19" i="19"/>
  <c r="P18" i="19"/>
  <c r="O18" i="19"/>
  <c r="R18" i="19" s="1"/>
  <c r="L18" i="19"/>
  <c r="K18" i="19"/>
  <c r="H18" i="19"/>
  <c r="G18" i="19" s="1"/>
  <c r="F18" i="19"/>
  <c r="E18" i="19"/>
  <c r="J18" i="19" s="1"/>
  <c r="P17" i="19"/>
  <c r="O17" i="19"/>
  <c r="L17" i="19"/>
  <c r="K17" i="19"/>
  <c r="H17" i="19"/>
  <c r="F17" i="19"/>
  <c r="E17" i="19"/>
  <c r="J17" i="19" s="1"/>
  <c r="C17" i="19"/>
  <c r="G17" i="19" s="1"/>
  <c r="P16" i="19"/>
  <c r="O16" i="19"/>
  <c r="L16" i="19"/>
  <c r="K16" i="19"/>
  <c r="N16" i="19" s="1"/>
  <c r="H16" i="19"/>
  <c r="F16" i="19"/>
  <c r="E16" i="19"/>
  <c r="J16" i="19" s="1"/>
  <c r="C16" i="19"/>
  <c r="G16" i="19" s="1"/>
  <c r="P15" i="19"/>
  <c r="O15" i="19"/>
  <c r="L15" i="19"/>
  <c r="K15" i="19"/>
  <c r="N15" i="19" s="1"/>
  <c r="H15" i="19"/>
  <c r="G15" i="19" s="1"/>
  <c r="F15" i="19"/>
  <c r="E15" i="19"/>
  <c r="P14" i="19"/>
  <c r="O14" i="19"/>
  <c r="L14" i="19"/>
  <c r="K14" i="19"/>
  <c r="H14" i="19"/>
  <c r="G14" i="19"/>
  <c r="F14" i="19"/>
  <c r="E14" i="19"/>
  <c r="J14" i="19" s="1"/>
  <c r="P13" i="19"/>
  <c r="O13" i="19"/>
  <c r="L13" i="19"/>
  <c r="K13" i="19"/>
  <c r="H13" i="19"/>
  <c r="G13" i="19"/>
  <c r="F13" i="19"/>
  <c r="E13" i="19"/>
  <c r="J13" i="19" s="1"/>
  <c r="P12" i="19"/>
  <c r="O12" i="19"/>
  <c r="L12" i="19"/>
  <c r="K12" i="19"/>
  <c r="M12" i="19" s="1"/>
  <c r="H12" i="19"/>
  <c r="G12" i="19" s="1"/>
  <c r="F12" i="19"/>
  <c r="E12" i="19"/>
  <c r="P11" i="19"/>
  <c r="O11" i="19"/>
  <c r="R11" i="19" s="1"/>
  <c r="L11" i="19"/>
  <c r="K11" i="19"/>
  <c r="M11" i="19" s="1"/>
  <c r="H11" i="19"/>
  <c r="G11" i="19"/>
  <c r="F11" i="19"/>
  <c r="E11" i="19"/>
  <c r="P10" i="19"/>
  <c r="O10" i="19"/>
  <c r="L10" i="19"/>
  <c r="K10" i="19"/>
  <c r="N10" i="19" s="1"/>
  <c r="H10" i="19"/>
  <c r="G10" i="19"/>
  <c r="F10" i="19"/>
  <c r="E10" i="19"/>
  <c r="H9" i="19"/>
  <c r="G9" i="19" s="1"/>
  <c r="H8" i="19"/>
  <c r="G8" i="19" s="1"/>
  <c r="H7" i="19"/>
  <c r="C7" i="19"/>
  <c r="R6" i="19"/>
  <c r="H6" i="19"/>
  <c r="G6" i="19"/>
  <c r="H5" i="19"/>
  <c r="G5" i="19"/>
  <c r="H16" i="12"/>
  <c r="H17" i="12"/>
  <c r="H18" i="12"/>
  <c r="H19" i="12"/>
  <c r="H20" i="12"/>
  <c r="H21" i="12"/>
  <c r="G21" i="12" s="1"/>
  <c r="H22" i="12"/>
  <c r="H23" i="12"/>
  <c r="G23" i="12" s="1"/>
  <c r="H24" i="12"/>
  <c r="H25" i="12"/>
  <c r="H26" i="12"/>
  <c r="G26" i="12" s="1"/>
  <c r="H27" i="12"/>
  <c r="H28" i="12"/>
  <c r="H29" i="12"/>
  <c r="H30" i="12"/>
  <c r="H31" i="12"/>
  <c r="H32" i="12"/>
  <c r="H33" i="12"/>
  <c r="G33" i="12" s="1"/>
  <c r="H6" i="12"/>
  <c r="G6" i="12" s="1"/>
  <c r="H7" i="12"/>
  <c r="H8" i="12"/>
  <c r="H9" i="12"/>
  <c r="H10" i="12"/>
  <c r="G10" i="12" s="1"/>
  <c r="H11" i="12"/>
  <c r="G11" i="12" s="1"/>
  <c r="H12" i="12"/>
  <c r="H13" i="12"/>
  <c r="H14" i="12"/>
  <c r="H15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R22" i="12" s="1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1" i="12"/>
  <c r="L32" i="12"/>
  <c r="L33" i="12"/>
  <c r="K33" i="12"/>
  <c r="M33" i="12" s="1"/>
  <c r="K32" i="12"/>
  <c r="K31" i="12"/>
  <c r="K30" i="12"/>
  <c r="K29" i="12"/>
  <c r="K28" i="12"/>
  <c r="K27" i="12"/>
  <c r="K26" i="12"/>
  <c r="K25" i="12"/>
  <c r="K24" i="12"/>
  <c r="K23" i="12"/>
  <c r="K22" i="12"/>
  <c r="N22" i="12" s="1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5" i="12"/>
  <c r="F6" i="12"/>
  <c r="F7" i="12"/>
  <c r="F8" i="12"/>
  <c r="F9" i="12"/>
  <c r="F10" i="12"/>
  <c r="F11" i="12"/>
  <c r="M11" i="12" l="1"/>
  <c r="R18" i="12"/>
  <c r="Q5" i="12"/>
  <c r="R6" i="12"/>
  <c r="Q8" i="12"/>
  <c r="R15" i="12"/>
  <c r="Q27" i="12"/>
  <c r="R28" i="12"/>
  <c r="N28" i="12"/>
  <c r="N29" i="12"/>
  <c r="N15" i="12"/>
  <c r="M27" i="12"/>
  <c r="Q17" i="12"/>
  <c r="R21" i="12"/>
  <c r="M25" i="12"/>
  <c r="N19" i="12"/>
  <c r="M26" i="12"/>
  <c r="M18" i="12"/>
  <c r="Q28" i="12"/>
  <c r="Q18" i="12"/>
  <c r="R27" i="12"/>
  <c r="R12" i="12"/>
  <c r="Q11" i="12"/>
  <c r="R13" i="12"/>
  <c r="Q14" i="12"/>
  <c r="Q31" i="12"/>
  <c r="M12" i="12"/>
  <c r="N10" i="12"/>
  <c r="M13" i="12"/>
  <c r="N32" i="12"/>
  <c r="M14" i="12"/>
  <c r="M31" i="12"/>
  <c r="N6" i="12"/>
  <c r="M28" i="12"/>
  <c r="Q19" i="12"/>
  <c r="N14" i="12"/>
  <c r="G19" i="12"/>
  <c r="G18" i="12"/>
  <c r="M16" i="12"/>
  <c r="N16" i="12"/>
  <c r="Q25" i="12"/>
  <c r="R20" i="12"/>
  <c r="G9" i="12"/>
  <c r="M29" i="12"/>
  <c r="Q16" i="12"/>
  <c r="R16" i="12"/>
  <c r="N33" i="12"/>
  <c r="G13" i="12"/>
  <c r="N17" i="12"/>
  <c r="Q26" i="12"/>
  <c r="R26" i="12"/>
  <c r="G8" i="12"/>
  <c r="N27" i="12"/>
  <c r="R29" i="12"/>
  <c r="Q29" i="12"/>
  <c r="N11" i="12"/>
  <c r="M24" i="12"/>
  <c r="M20" i="12"/>
  <c r="R11" i="12"/>
  <c r="R33" i="12"/>
  <c r="Q12" i="12"/>
  <c r="G14" i="12"/>
  <c r="G20" i="12"/>
  <c r="G27" i="12"/>
  <c r="R19" i="12"/>
  <c r="M15" i="12"/>
  <c r="M22" i="12"/>
  <c r="R17" i="12"/>
  <c r="Q6" i="12"/>
  <c r="N30" i="12"/>
  <c r="Q9" i="12"/>
  <c r="N23" i="12"/>
  <c r="M21" i="12"/>
  <c r="R10" i="12"/>
  <c r="R32" i="12"/>
  <c r="Q13" i="12"/>
  <c r="Q15" i="12"/>
  <c r="N31" i="12"/>
  <c r="Q7" i="12"/>
  <c r="R5" i="12"/>
  <c r="R7" i="12"/>
  <c r="M9" i="12"/>
  <c r="N8" i="12"/>
  <c r="M7" i="12"/>
  <c r="M6" i="12"/>
  <c r="G15" i="12"/>
  <c r="M23" i="12"/>
  <c r="Q10" i="12"/>
  <c r="N13" i="12"/>
  <c r="R23" i="12"/>
  <c r="Q23" i="12"/>
  <c r="N12" i="12"/>
  <c r="Q24" i="12"/>
  <c r="M19" i="12"/>
  <c r="N7" i="12"/>
  <c r="G12" i="12"/>
  <c r="M17" i="12"/>
  <c r="N18" i="12"/>
  <c r="Q33" i="12"/>
  <c r="M10" i="12"/>
  <c r="Q32" i="12"/>
  <c r="N20" i="12"/>
  <c r="R25" i="12"/>
  <c r="N21" i="12"/>
  <c r="R8" i="12"/>
  <c r="R30" i="12"/>
  <c r="G28" i="12"/>
  <c r="M8" i="12"/>
  <c r="Q30" i="12"/>
  <c r="R24" i="12"/>
  <c r="R9" i="12"/>
  <c r="R31" i="12"/>
  <c r="Q22" i="12"/>
  <c r="Q21" i="12"/>
  <c r="N5" i="12"/>
  <c r="M5" i="12"/>
  <c r="N26" i="12"/>
  <c r="Q20" i="12"/>
  <c r="R14" i="12"/>
  <c r="M32" i="12"/>
  <c r="N25" i="12"/>
  <c r="N24" i="12"/>
  <c r="M30" i="12"/>
  <c r="N9" i="12"/>
  <c r="G24" i="12"/>
  <c r="N24" i="19"/>
  <c r="G30" i="19"/>
  <c r="R32" i="19"/>
  <c r="R8" i="19"/>
  <c r="G29" i="19"/>
  <c r="R17" i="19"/>
  <c r="R23" i="19"/>
  <c r="N26" i="19"/>
  <c r="M7" i="19"/>
  <c r="Q8" i="19"/>
  <c r="N9" i="19"/>
  <c r="N5" i="19"/>
  <c r="R9" i="19"/>
  <c r="R7" i="19"/>
  <c r="R21" i="19"/>
  <c r="G31" i="19"/>
  <c r="J5" i="19"/>
  <c r="J23" i="19"/>
  <c r="Q25" i="19"/>
  <c r="M28" i="19"/>
  <c r="I8" i="19"/>
  <c r="J10" i="19"/>
  <c r="R15" i="19"/>
  <c r="N21" i="19"/>
  <c r="J27" i="19"/>
  <c r="R5" i="19"/>
  <c r="M13" i="19"/>
  <c r="J22" i="19"/>
  <c r="R13" i="19"/>
  <c r="N19" i="19"/>
  <c r="I6" i="19"/>
  <c r="Q7" i="19"/>
  <c r="G32" i="19"/>
  <c r="Q12" i="19"/>
  <c r="N18" i="19"/>
  <c r="J32" i="19"/>
  <c r="J11" i="19"/>
  <c r="G25" i="19"/>
  <c r="R27" i="19"/>
  <c r="N30" i="19"/>
  <c r="Q14" i="19"/>
  <c r="M20" i="19"/>
  <c r="R16" i="19"/>
  <c r="Q24" i="19"/>
  <c r="N27" i="19"/>
  <c r="J33" i="19"/>
  <c r="J28" i="19"/>
  <c r="J20" i="19"/>
  <c r="J15" i="19"/>
  <c r="R24" i="19"/>
  <c r="Q29" i="19"/>
  <c r="I32" i="19"/>
  <c r="Q26" i="19"/>
  <c r="M30" i="19"/>
  <c r="N12" i="19"/>
  <c r="M10" i="19"/>
  <c r="M29" i="19"/>
  <c r="N20" i="19"/>
  <c r="N13" i="19"/>
  <c r="Q13" i="19"/>
  <c r="Q22" i="19"/>
  <c r="M27" i="19"/>
  <c r="I25" i="19"/>
  <c r="J12" i="19"/>
  <c r="J19" i="19"/>
  <c r="I23" i="19"/>
  <c r="Q32" i="19"/>
  <c r="M21" i="19"/>
  <c r="I14" i="19"/>
  <c r="R25" i="19"/>
  <c r="N14" i="19"/>
  <c r="Q19" i="19"/>
  <c r="Q21" i="19"/>
  <c r="M33" i="19"/>
  <c r="I17" i="19"/>
  <c r="R12" i="19"/>
  <c r="G7" i="19"/>
  <c r="R10" i="19"/>
  <c r="N17" i="19"/>
  <c r="I5" i="19"/>
  <c r="M9" i="19"/>
  <c r="Q15" i="19"/>
  <c r="Q18" i="19"/>
  <c r="M26" i="19"/>
  <c r="N29" i="19"/>
  <c r="M32" i="19"/>
  <c r="M6" i="19"/>
  <c r="M23" i="19"/>
  <c r="I11" i="19"/>
  <c r="I28" i="19"/>
  <c r="I31" i="19"/>
  <c r="M14" i="19"/>
  <c r="R26" i="19"/>
  <c r="Q20" i="19"/>
  <c r="N11" i="19"/>
  <c r="I16" i="19"/>
  <c r="I13" i="19"/>
  <c r="Q17" i="19"/>
  <c r="M5" i="19"/>
  <c r="N8" i="19"/>
  <c r="R14" i="19"/>
  <c r="M22" i="19"/>
  <c r="N25" i="19"/>
  <c r="I10" i="19"/>
  <c r="Q11" i="19"/>
  <c r="M19" i="19"/>
  <c r="I27" i="19"/>
  <c r="Q28" i="19"/>
  <c r="I30" i="19"/>
  <c r="I33" i="19"/>
  <c r="M16" i="19"/>
  <c r="I24" i="19"/>
  <c r="Q31" i="19"/>
  <c r="I7" i="19"/>
  <c r="I21" i="19"/>
  <c r="Q9" i="19"/>
  <c r="M17" i="19"/>
  <c r="J8" i="19"/>
  <c r="Q23" i="19"/>
  <c r="I19" i="19"/>
  <c r="N31" i="19"/>
  <c r="I15" i="19"/>
  <c r="I18" i="19"/>
  <c r="Q16" i="19"/>
  <c r="M24" i="19"/>
  <c r="N28" i="19"/>
  <c r="I12" i="19"/>
  <c r="Q6" i="19"/>
  <c r="I29" i="19"/>
  <c r="I9" i="19"/>
  <c r="Q10" i="19"/>
  <c r="M15" i="19"/>
  <c r="M18" i="19"/>
  <c r="I26" i="19"/>
  <c r="Q27" i="19"/>
  <c r="Q30" i="19"/>
  <c r="Q33" i="19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C25" i="12"/>
  <c r="C22" i="12"/>
  <c r="C17" i="12"/>
  <c r="C16" i="12"/>
  <c r="E12" i="12"/>
  <c r="E11" i="12"/>
  <c r="E10" i="12"/>
  <c r="E9" i="12"/>
  <c r="E8" i="12"/>
  <c r="E7" i="12"/>
  <c r="E6" i="12"/>
  <c r="E5" i="12"/>
  <c r="I22" i="12" l="1"/>
  <c r="J22" i="12"/>
  <c r="I5" i="12"/>
  <c r="J5" i="12"/>
  <c r="I23" i="12"/>
  <c r="J23" i="12"/>
  <c r="I6" i="12"/>
  <c r="J6" i="12"/>
  <c r="I24" i="12"/>
  <c r="J24" i="12"/>
  <c r="I7" i="12"/>
  <c r="J7" i="12"/>
  <c r="I25" i="12"/>
  <c r="J25" i="12"/>
  <c r="I8" i="12"/>
  <c r="J8" i="12"/>
  <c r="I26" i="12"/>
  <c r="J26" i="12"/>
  <c r="I9" i="12"/>
  <c r="J9" i="12"/>
  <c r="I27" i="12"/>
  <c r="J27" i="12"/>
  <c r="I10" i="12"/>
  <c r="J10" i="12"/>
  <c r="I28" i="12"/>
  <c r="J28" i="12"/>
  <c r="I11" i="12"/>
  <c r="J11" i="12"/>
  <c r="I29" i="12"/>
  <c r="J29" i="12"/>
  <c r="I12" i="12"/>
  <c r="J12" i="12"/>
  <c r="I30" i="12"/>
  <c r="J30" i="12"/>
  <c r="I31" i="12"/>
  <c r="J31" i="12"/>
  <c r="I32" i="12"/>
  <c r="J32" i="12"/>
  <c r="I33" i="12"/>
  <c r="J33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G17" i="12"/>
  <c r="G22" i="12"/>
  <c r="G25" i="12"/>
  <c r="G16" i="12"/>
  <c r="H5" i="12"/>
  <c r="C32" i="12" l="1"/>
  <c r="C31" i="12"/>
  <c r="C30" i="12"/>
  <c r="C29" i="12"/>
  <c r="C7" i="12"/>
  <c r="G5" i="12"/>
  <c r="G29" i="12" l="1"/>
  <c r="G30" i="12"/>
  <c r="G31" i="12"/>
  <c r="G32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tc={540E5A48-3904-421D-87B3-DE4D8E12070D}</author>
    <author>tc={59BF8B92-CE3C-49FC-A8B7-CA87DAAEBB35}</author>
  </authors>
  <commentList>
    <comment ref="B122" authorId="0" shapeId="0" xr:uid="{540E5A48-3904-421D-87B3-DE4D8E120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 ReCiPe didn’t have SD for Global Warming</t>
      </text>
    </comment>
    <comment ref="Z122" authorId="1" shapeId="0" xr:uid="{59BF8B92-CE3C-49FC-A8B7-CA87DAAEBB35}">
      <text>
        <t>[Threaded comment]
Your version of Excel allows you to read this threaded comment; however, any edits to it will get removed if the file is opened in a newer version of Excel. Learn more: https://go.microsoft.com/fwlink/?linkid=870924
Comment:
    Even ReCiPe didn’t have SD for Global Warming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tc={EC55193A-7210-4E92-BFB0-38C6991AB15A}</author>
    <author>tc={51E5685C-276C-452B-931D-FF1B10CF1B11}</author>
  </authors>
  <commentList>
    <comment ref="B16" authorId="0" shapeId="0" xr:uid="{EC55193A-7210-4E92-BFB0-38C6991AB15A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7" authorId="1" shapeId="0" xr:uid="{51E5685C-276C-452B-931D-FF1B10CF1B11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tc={6DB2D87F-62D4-4828-9818-E354E013998C}</author>
    <author>tc={27F7DEDE-9C7C-443C-92FE-2CE5ADD42C5D}</author>
  </authors>
  <commentList>
    <comment ref="B9" authorId="0" shapeId="0" xr:uid="{6DB2D87F-62D4-4828-9818-E354E01399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27F7DEDE-9C7C-443C-92FE-2CE5ADD42C5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tc={0C003E15-7E7D-4A76-B219-D3DAECC0ABB5}</author>
    <author>tc={B365399B-80EE-49A9-B24C-D0C71274C706}</author>
  </authors>
  <commentList>
    <comment ref="B9" authorId="0" shapeId="0" xr:uid="{0C003E15-7E7D-4A76-B219-D3DAECC0AB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B365399B-80EE-49A9-B24C-D0C71274C706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tc={34B81AB7-1D24-4230-A154-8508D0D535F4}</author>
    <author>tc={01727ACF-4A89-4276-99B9-E607EA2EDFED}</author>
  </authors>
  <commentList>
    <comment ref="B9" authorId="0" shapeId="0" xr:uid="{34B81AB7-1D24-4230-A154-8508D0D535F4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01727ACF-4A89-4276-99B9-E607EA2EDFED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tc={ED76B331-9938-4CF2-B44D-6F7B128C13E0}</author>
    <author>tc={849682BA-0E9A-4A02-8C01-D4DA320F2D55}</author>
  </authors>
  <commentList>
    <comment ref="B16" authorId="0" shapeId="0" xr:uid="{ED76B331-9938-4CF2-B44D-6F7B128C13E0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7" authorId="1" shapeId="0" xr:uid="{849682BA-0E9A-4A02-8C01-D4DA320F2D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tc={30426AD0-4D16-4E00-8659-3CC9D66FDF65}</author>
    <author>tc={03392AFA-2B29-4487-A792-B931B33BBA80}</author>
  </authors>
  <commentList>
    <comment ref="B9" authorId="0" shapeId="0" xr:uid="{30426AD0-4D16-4E00-8659-3CC9D66FDF65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03392AFA-2B29-4487-A792-B931B33BBA8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tc={82D262FE-C18E-40A1-8817-08AB8D2BE205}</author>
    <author>tc={DA21CE0D-9AA1-4174-B41A-8DB58C0899A8}</author>
  </authors>
  <commentList>
    <comment ref="B9" authorId="0" shapeId="0" xr:uid="{82D262FE-C18E-40A1-8817-08AB8D2BE205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DA21CE0D-9AA1-4174-B41A-8DB58C0899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tc={E6E13242-9BA0-42CC-AA33-66F870D4AA23}</author>
    <author>tc={56861A07-021F-4FBF-882C-A67195DFC8DE}</author>
  </authors>
  <commentList>
    <comment ref="B9" authorId="0" shapeId="0" xr:uid="{E6E13242-9BA0-42CC-AA33-66F870D4AA23}">
      <text>
        <t>[Threaded comment]
Your version of Excel allows you to read this threaded comment; however, any edits to it will get removed if the file is opened in a newer version of Excel. Learn more: https://go.microsoft.com/fwlink/?linkid=870924
Comment:
    0.838004 MJ. Changed it to kwh</t>
      </text>
    </comment>
    <comment ref="B10" authorId="1" shapeId="0" xr:uid="{56861A07-021F-4FBF-882C-A67195DFC8DE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 in MJ</t>
      </text>
    </comment>
  </commentList>
</comments>
</file>

<file path=xl/sharedStrings.xml><?xml version="1.0" encoding="utf-8"?>
<sst xmlns="http://schemas.openxmlformats.org/spreadsheetml/2006/main" count="2725" uniqueCount="124">
  <si>
    <t>Impact category</t>
  </si>
  <si>
    <t>Unit</t>
  </si>
  <si>
    <t>Mean</t>
  </si>
  <si>
    <t>Median</t>
  </si>
  <si>
    <t>SD</t>
  </si>
  <si>
    <t>CV</t>
  </si>
  <si>
    <t>SEM</t>
  </si>
  <si>
    <t>Acidification</t>
  </si>
  <si>
    <t>kg SO2 eq</t>
  </si>
  <si>
    <t>Carcinogenics</t>
  </si>
  <si>
    <t>CTUh</t>
  </si>
  <si>
    <t>Ecotoxicity</t>
  </si>
  <si>
    <t>CTUe</t>
  </si>
  <si>
    <t>Eutrophication</t>
  </si>
  <si>
    <t>kg N eq</t>
  </si>
  <si>
    <t>Fossil fuel depletion</t>
  </si>
  <si>
    <t>MJ surplus</t>
  </si>
  <si>
    <t>Global warming</t>
  </si>
  <si>
    <t>kg CO2 eq</t>
  </si>
  <si>
    <t>Non carcinogenics</t>
  </si>
  <si>
    <t>Ozone depletion</t>
  </si>
  <si>
    <t>kg CFC-11 eq</t>
  </si>
  <si>
    <t>Respiratory effects</t>
  </si>
  <si>
    <t>kg PM2.5 eq</t>
  </si>
  <si>
    <t>Smog</t>
  </si>
  <si>
    <t>kg O3 eq</t>
  </si>
  <si>
    <t xml:space="preserve">Confidence interval: </t>
  </si>
  <si>
    <t>Drinking Water Production {US}_lognormal dist_corrected pedigree</t>
  </si>
  <si>
    <t>Carbon dioxide, liquid {RoW}| market for carbon dioxide, liquid | Cut-off, U</t>
  </si>
  <si>
    <t>Paper, woodfree, coated {RoW}| market for paper, woodfree, coated | Cut-off, U</t>
  </si>
  <si>
    <t>Packaging film, low density polyethylene {GLO}| market for packaging film, low density polyethylene | Cut-off, U</t>
  </si>
  <si>
    <t>Corrugated board, fresh fibre, single wall, at plant/US- US-EI U</t>
  </si>
  <si>
    <t>Grass, at farm {US} Economic, U - Urine Diversion</t>
  </si>
  <si>
    <t>Alfalfa hay, region 4, at farm/US U - Urine Diversion</t>
  </si>
  <si>
    <t>Grass hay, region 4, at farm/US U - Urine Diversion</t>
  </si>
  <si>
    <t>Corn grain, region 4, at field/US U - Urine Diversion</t>
  </si>
  <si>
    <t>DDGS, wet, at farm/US U - economic value allocation - Urine Diversion</t>
  </si>
  <si>
    <t>Diesel, combusted in industrial equipment/US</t>
  </si>
  <si>
    <t>NAN</t>
  </si>
  <si>
    <t>Natural gas, combusted in industrial boiler/US</t>
  </si>
  <si>
    <t>Refrigerant R134a, at plant/US- US-EI U</t>
  </si>
  <si>
    <t>Heat, natural gas, at industrial furnace &gt;100kW/US- US-EI U</t>
  </si>
  <si>
    <t>Taken from previous PB</t>
  </si>
  <si>
    <t>1 kg</t>
  </si>
  <si>
    <t>1 liter</t>
  </si>
  <si>
    <t>1m3</t>
  </si>
  <si>
    <t>1 MJ</t>
  </si>
  <si>
    <t>Sodium hypochlorite, 15% in H2O, at plant/US- US-EI U</t>
  </si>
  <si>
    <t>Hydrogen peroxide, 50% in H2O, at plant/US- US-EI U</t>
  </si>
  <si>
    <t>Chemical, organic {GLO}| chemical production, organic | Cut-off, U</t>
  </si>
  <si>
    <t>Lubricating oil, at plant/US- US-EI U</t>
  </si>
  <si>
    <t>Iron and steel, production mix/US</t>
  </si>
  <si>
    <t>Synthetic rubber, at plant/US- US-EI U</t>
  </si>
  <si>
    <t>Wastewater Treatment_lognormal dist_corrected pedigree</t>
  </si>
  <si>
    <t>Methane</t>
  </si>
  <si>
    <t>Dinitrogen monoxide</t>
  </si>
  <si>
    <t xml:space="preserve">Grass, at farm {US} Economic, U </t>
  </si>
  <si>
    <t xml:space="preserve">Alfalfa hay, region 4, at farm/US U </t>
  </si>
  <si>
    <t xml:space="preserve">Grass hay, region 4, at farm/US U </t>
  </si>
  <si>
    <t xml:space="preserve">Corn grain, region 4, at field/US U </t>
  </si>
  <si>
    <t xml:space="preserve">DDGS, wet, at farm/US U - economic value allocation </t>
  </si>
  <si>
    <t>VOC, volatile organic compounds, unspecified origin (2,3,3,1,1)</t>
  </si>
  <si>
    <t>Electricity, medium voltage {US}| market group for electricity, medium voltage | Cut-off, U</t>
  </si>
  <si>
    <t>INPUT</t>
  </si>
  <si>
    <t>Real-space</t>
  </si>
  <si>
    <t>Log-space</t>
  </si>
  <si>
    <t>AM_m</t>
  </si>
  <si>
    <t>AM_GSD</t>
  </si>
  <si>
    <t>GHG_m</t>
  </si>
  <si>
    <t>GHG_sd</t>
  </si>
  <si>
    <t>AM_sd</t>
  </si>
  <si>
    <t>GHG (TRACI)</t>
  </si>
  <si>
    <t>Eutrophication (TRACI)</t>
  </si>
  <si>
    <t>Water Consumption (ReCePi)</t>
  </si>
  <si>
    <t>Eutro_m</t>
  </si>
  <si>
    <t>Eutro_sd</t>
  </si>
  <si>
    <t>Water_m</t>
  </si>
  <si>
    <t>Water_sd</t>
  </si>
  <si>
    <t>Fine particulate matter formation</t>
  </si>
  <si>
    <t>Fossil resource scarcity</t>
  </si>
  <si>
    <t>kg oil eq</t>
  </si>
  <si>
    <t>Freshwater ecotoxicity</t>
  </si>
  <si>
    <t>kg 1,4-DCB</t>
  </si>
  <si>
    <t>Freshwater eutrophication</t>
  </si>
  <si>
    <t>kg P eq</t>
  </si>
  <si>
    <t>Human carcinogenic toxicity</t>
  </si>
  <si>
    <t>Human non-carcinogenic toxicity</t>
  </si>
  <si>
    <t>Ionizing radiation</t>
  </si>
  <si>
    <t>kBq Co-60 eq</t>
  </si>
  <si>
    <t>Land use</t>
  </si>
  <si>
    <t>m2a crop eq</t>
  </si>
  <si>
    <t>Marine ecotoxicity</t>
  </si>
  <si>
    <t>Marine eutrophication</t>
  </si>
  <si>
    <t>Mineral resource scarcity</t>
  </si>
  <si>
    <t>kg Cu eq</t>
  </si>
  <si>
    <t>Ozone formation, Human health</t>
  </si>
  <si>
    <t>kg NOx eq</t>
  </si>
  <si>
    <t>Ozone formation, Terrestrial ecosystems</t>
  </si>
  <si>
    <t>Stratospheric ozone depletion</t>
  </si>
  <si>
    <t>kg CFC11 eq</t>
  </si>
  <si>
    <t>Terrestrial acidification</t>
  </si>
  <si>
    <t>Terrestrial ecotoxicity</t>
  </si>
  <si>
    <t>Water consumption</t>
  </si>
  <si>
    <t>m3</t>
  </si>
  <si>
    <t>SN</t>
  </si>
  <si>
    <t>***Beef Burger - Urine Diversion (Rotz/Putnam Inventory) - Realistic Uncertainty (Updated Water and Wastewater Treatment)_TRACI</t>
  </si>
  <si>
    <t>***Beef Burger - Base (Rotz/Putnam Inventory) - Realistic Uncertainty (Updated Water and Wastewater Treatment)_TRACI</t>
  </si>
  <si>
    <t>***Beef Burger - Urine Diversion (Rotz/Putnam Inventory) - Realistic Uncertainty (Updated Water and Wastewater Treatment)_ReCiPe</t>
  </si>
  <si>
    <t>1 kwh</t>
  </si>
  <si>
    <t xml:space="preserve">Ammonia </t>
  </si>
  <si>
    <t xml:space="preserve">Non-hazardous waste, landfill </t>
  </si>
  <si>
    <t>Non-hazardous waste, landfill</t>
  </si>
  <si>
    <t xml:space="preserve">VOC, volatile organic compounds, unspecified origin </t>
  </si>
  <si>
    <t>Electricity, medium voltage {US}| market group for electricity, medium voltage | Cut-off, U (Cattle feed and raising)</t>
  </si>
  <si>
    <t>Drinking Water Production {US}_lognormal dist_corrected pedigree (Cattle feed and raising)</t>
  </si>
  <si>
    <t>Electricity, medium voltage {US}| market group for electricity, medium voltage | Cut-off, U (Cattle harvesting+Ground beef production)</t>
  </si>
  <si>
    <t>Heat, natural gas, at industrial furnace &gt;100kW/US- US-EI U ((Cattle harvesting+Ground beef production)</t>
  </si>
  <si>
    <t>Drinking Water Production {US}_lognormal dist_corrected pedigree (Cattle harvesting+Ground beef production)</t>
  </si>
  <si>
    <t>Wastewater Treatment_lognormal dist_corrected pedigree  (Cattle harvesting+Ground beef production)</t>
  </si>
  <si>
    <t>Methane (Farm Emissions)</t>
  </si>
  <si>
    <t>Dinitrogen monoxide  (Farm Emissions)</t>
  </si>
  <si>
    <t>Inputs requiring P fertilizer</t>
  </si>
  <si>
    <t xml:space="preserve">Inputs without  values for any  Impact Categories </t>
  </si>
  <si>
    <t xml:space="preserve">Inputs with  values for atmost one Impact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</si>
</sst>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 applyAlignment="1">
      <alignment vertical="center" wrapText="1"/>
    </xf>
    <xf numFmtId="0" fontId="0" fillId="3" borderId="2" xfId="0" applyFill="1" applyBorder="1"/>
    <xf numFmtId="0" fontId="1" fillId="0" borderId="5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11" fontId="0" fillId="0" borderId="2" xfId="0" applyNumberFormat="1" applyBorder="1"/>
    <xf numFmtId="0" fontId="4" fillId="0" borderId="0" xfId="0" applyFont="1"/>
    <xf numFmtId="0" fontId="0" fillId="2" borderId="0" xfId="0" applyFill="1"/>
    <xf numFmtId="0" fontId="0" fillId="0" borderId="6" xfId="0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7" xfId="0" applyBorder="1"/>
    <xf numFmtId="0" fontId="0" fillId="3" borderId="0" xfId="0" applyFill="1"/>
    <xf numFmtId="0" fontId="0" fillId="3" borderId="6" xfId="0" applyFill="1" applyBorder="1"/>
    <xf numFmtId="0" fontId="1" fillId="5" borderId="0" xfId="0" applyFont="1" applyFill="1"/>
    <xf numFmtId="0" fontId="0" fillId="5" borderId="0" xfId="0" applyFill="1"/>
    <xf numFmtId="0" fontId="0" fillId="5" borderId="6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11" fontId="0" fillId="2" borderId="2" xfId="0" applyNumberFormat="1" applyFill="1" applyBorder="1"/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6" borderId="5" xfId="0" applyFill="1" applyBorder="1" applyAlignment="1">
      <alignment vertical="center" wrapText="1"/>
    </xf>
    <xf numFmtId="0" fontId="0" fillId="6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ishma Bhandari" id="{2250A730-0BA7-4A93-9CC1-E83DD05B1040}" userId="5455a35dece509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2" dT="2025-06-30T22:29:09.51" personId="{2250A730-0BA7-4A93-9CC1-E83DD05B1040}" id="{540E5A48-3904-421D-87B3-DE4D8E12070D}">
    <text>Even ReCiPe didn’t have SD for Global Warming</text>
  </threadedComment>
  <threadedComment ref="Z122" dT="2025-06-30T22:29:09.51" personId="{2250A730-0BA7-4A93-9CC1-E83DD05B1040}" id="{59BF8B92-CE3C-49FC-A8B7-CA87DAAEBB35}">
    <text>Even ReCiPe didn’t have SD for Global Warming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6" dT="2025-07-06T21:36:36.33" personId="{2250A730-0BA7-4A93-9CC1-E83DD05B1040}" id="{EC55193A-7210-4E92-BFB0-38C6991AB15A}">
    <text>0.838004 MJ. Changed it to kwh</text>
  </threadedComment>
  <threadedComment ref="B17" dT="2025-07-06T21:47:28.66" personId="{2250A730-0BA7-4A93-9CC1-E83DD05B1040}" id="{51E5685C-276C-452B-931D-FF1B10CF1B11}">
    <text>Unit in MJ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6DB2D87F-62D4-4828-9818-E354E013998C}">
    <text>0.838004 MJ. Changed it to kwh</text>
  </threadedComment>
  <threadedComment ref="B10" dT="2025-07-06T21:47:28.66" personId="{2250A730-0BA7-4A93-9CC1-E83DD05B1040}" id="{27F7DEDE-9C7C-443C-92FE-2CE5ADD42C5D}">
    <text>Unit in MJ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0C003E15-7E7D-4A76-B219-D3DAECC0ABB5}">
    <text>0.838004 MJ. Changed it to kwh</text>
  </threadedComment>
  <threadedComment ref="B10" dT="2025-07-06T21:47:28.66" personId="{2250A730-0BA7-4A93-9CC1-E83DD05B1040}" id="{B365399B-80EE-49A9-B24C-D0C71274C706}">
    <text>Unit in MJ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34B81AB7-1D24-4230-A154-8508D0D535F4}">
    <text>0.838004 MJ. Changed it to kwh</text>
  </threadedComment>
  <threadedComment ref="B10" dT="2025-07-06T21:47:28.66" personId="{2250A730-0BA7-4A93-9CC1-E83DD05B1040}" id="{01727ACF-4A89-4276-99B9-E607EA2EDFED}">
    <text>Unit in MJ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6" dT="2025-07-06T21:36:36.33" personId="{2250A730-0BA7-4A93-9CC1-E83DD05B1040}" id="{ED76B331-9938-4CF2-B44D-6F7B128C13E0}">
    <text>0.838004 MJ. Changed it to kwh</text>
  </threadedComment>
  <threadedComment ref="B17" dT="2025-07-06T21:47:28.66" personId="{2250A730-0BA7-4A93-9CC1-E83DD05B1040}" id="{849682BA-0E9A-4A02-8C01-D4DA320F2D55}">
    <text>Unit in MJ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30426AD0-4D16-4E00-8659-3CC9D66FDF65}">
    <text>0.838004 MJ. Changed it to kwh</text>
  </threadedComment>
  <threadedComment ref="B10" dT="2025-07-06T21:47:28.66" personId="{2250A730-0BA7-4A93-9CC1-E83DD05B1040}" id="{03392AFA-2B29-4487-A792-B931B33BBA80}">
    <text>Unit in MJ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82D262FE-C18E-40A1-8817-08AB8D2BE205}">
    <text>0.838004 MJ. Changed it to kwh</text>
  </threadedComment>
  <threadedComment ref="B10" dT="2025-07-06T21:47:28.66" personId="{2250A730-0BA7-4A93-9CC1-E83DD05B1040}" id="{DA21CE0D-9AA1-4174-B41A-8DB58C0899A8}">
    <text>Unit in MJ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9" dT="2025-07-06T21:36:36.33" personId="{2250A730-0BA7-4A93-9CC1-E83DD05B1040}" id="{E6E13242-9BA0-42CC-AA33-66F870D4AA23}">
    <text>0.838004 MJ. Changed it to kwh</text>
  </threadedComment>
  <threadedComment ref="B10" dT="2025-07-06T21:47:28.66" personId="{2250A730-0BA7-4A93-9CC1-E83DD05B1040}" id="{56861A07-021F-4FBF-882C-A67195DFC8DE}">
    <text>Unit in MJ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8BBC-62EF-45BE-A5B8-111098286F69}">
  <sheetPr>
    <tabColor rgb="FFC00000"/>
  </sheetPr>
  <dimension ref="A1:AU647"/>
  <sheetViews>
    <sheetView topLeftCell="K246" zoomScale="46" zoomScaleNormal="46" workbookViewId="0">
      <selection activeCell="D273" sqref="D273"/>
    </sheetView>
  </sheetViews>
  <sheetFormatPr defaultRowHeight="14.5" x14ac:dyDescent="0.35"/>
  <cols>
    <col min="2" max="2" width="82.6328125" bestFit="1" customWidth="1"/>
    <col min="3" max="3" width="11.54296875" bestFit="1" customWidth="1"/>
    <col min="12" max="12" width="0.90625" style="18" customWidth="1"/>
    <col min="14" max="14" width="83.81640625" customWidth="1"/>
    <col min="24" max="24" width="1" style="18" customWidth="1"/>
    <col min="26" max="26" width="80.6328125" bestFit="1" customWidth="1"/>
    <col min="36" max="36" width="1" style="18" customWidth="1"/>
    <col min="38" max="38" width="95.36328125" bestFit="1" customWidth="1"/>
    <col min="40" max="41" width="13.6328125" bestFit="1" customWidth="1"/>
    <col min="42" max="42" width="12.90625" bestFit="1" customWidth="1"/>
  </cols>
  <sheetData>
    <row r="1" spans="1:47" ht="19.5" x14ac:dyDescent="0.35">
      <c r="A1" s="47" t="s">
        <v>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21"/>
      <c r="M1" s="47" t="s">
        <v>106</v>
      </c>
      <c r="N1" s="47"/>
      <c r="O1" s="47"/>
      <c r="P1" s="47"/>
      <c r="Q1" s="47"/>
      <c r="R1" s="47"/>
      <c r="S1" s="47"/>
      <c r="T1" s="47"/>
      <c r="U1" s="47"/>
      <c r="V1" s="47"/>
      <c r="W1" s="47"/>
      <c r="X1" s="22"/>
      <c r="Y1" s="47" t="s">
        <v>107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23"/>
      <c r="AK1" s="47" t="s">
        <v>106</v>
      </c>
      <c r="AL1" s="47"/>
      <c r="AM1" s="47"/>
      <c r="AN1" s="47"/>
      <c r="AO1" s="47"/>
      <c r="AP1" s="47"/>
      <c r="AQ1" s="47"/>
      <c r="AR1" s="47"/>
      <c r="AS1" s="47"/>
      <c r="AT1" s="47"/>
      <c r="AU1" s="47"/>
    </row>
    <row r="2" spans="1:47" s="17" customFormat="1" x14ac:dyDescent="0.35">
      <c r="A2" s="4">
        <v>1</v>
      </c>
      <c r="B2" s="4" t="s">
        <v>32</v>
      </c>
      <c r="C2" s="4" t="s">
        <v>43</v>
      </c>
      <c r="L2" s="19"/>
      <c r="M2" s="4">
        <v>1</v>
      </c>
      <c r="N2" s="4" t="s">
        <v>56</v>
      </c>
      <c r="O2" s="4" t="s">
        <v>43</v>
      </c>
      <c r="X2" s="19"/>
      <c r="Y2" s="4">
        <v>1</v>
      </c>
      <c r="Z2" s="4" t="s">
        <v>32</v>
      </c>
      <c r="AA2" s="4" t="s">
        <v>43</v>
      </c>
      <c r="AJ2" s="19"/>
      <c r="AK2" s="4">
        <v>1</v>
      </c>
      <c r="AL2" s="4" t="s">
        <v>56</v>
      </c>
      <c r="AM2" s="4" t="s">
        <v>43</v>
      </c>
    </row>
    <row r="3" spans="1:47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1">
        <v>2.5000000000000001E-2</v>
      </c>
      <c r="I3" s="1">
        <v>0.97499999999999998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s="1">
        <v>2.5000000000000001E-2</v>
      </c>
      <c r="U3" s="1">
        <v>0.97499999999999998</v>
      </c>
      <c r="V3" t="s">
        <v>6</v>
      </c>
      <c r="Z3" t="s">
        <v>0</v>
      </c>
      <c r="AA3" t="s">
        <v>1</v>
      </c>
      <c r="AB3" t="s">
        <v>2</v>
      </c>
      <c r="AC3" t="s">
        <v>3</v>
      </c>
      <c r="AD3" t="s">
        <v>4</v>
      </c>
      <c r="AE3" t="s">
        <v>5</v>
      </c>
      <c r="AF3" s="1">
        <v>2.5000000000000001E-2</v>
      </c>
      <c r="AG3" s="1">
        <v>0.97499999999999998</v>
      </c>
      <c r="AH3" t="s">
        <v>6</v>
      </c>
      <c r="AL3" t="s">
        <v>0</v>
      </c>
      <c r="AM3" t="s">
        <v>1</v>
      </c>
      <c r="AN3" t="s">
        <v>2</v>
      </c>
      <c r="AO3" t="s">
        <v>3</v>
      </c>
      <c r="AP3" t="s">
        <v>4</v>
      </c>
      <c r="AQ3" t="s">
        <v>5</v>
      </c>
      <c r="AR3" s="1">
        <v>2.5000000000000001E-2</v>
      </c>
      <c r="AS3" s="1">
        <v>0.97499999999999998</v>
      </c>
      <c r="AT3" t="s">
        <v>6</v>
      </c>
    </row>
    <row r="4" spans="1:47" x14ac:dyDescent="0.35">
      <c r="B4" t="s">
        <v>7</v>
      </c>
      <c r="C4" t="s">
        <v>8</v>
      </c>
      <c r="D4">
        <v>1.5991047000000001E-3</v>
      </c>
      <c r="E4">
        <v>1.5993452999999999E-3</v>
      </c>
      <c r="F4" s="2">
        <v>3.4835047999999998E-6</v>
      </c>
      <c r="G4">
        <v>0.21784095000000001</v>
      </c>
      <c r="H4">
        <v>1.5908962999999999E-3</v>
      </c>
      <c r="I4">
        <v>1.6051142E-3</v>
      </c>
      <c r="J4" s="2">
        <v>1.5578707000000001E-7</v>
      </c>
      <c r="N4" t="s">
        <v>7</v>
      </c>
      <c r="O4" t="s">
        <v>8</v>
      </c>
      <c r="P4">
        <v>1.6211769999999999E-3</v>
      </c>
      <c r="Q4">
        <v>1.6210545E-3</v>
      </c>
      <c r="R4" s="2">
        <v>1.5848642999999999E-6</v>
      </c>
      <c r="S4">
        <v>9.7760104E-2</v>
      </c>
      <c r="T4">
        <v>1.6182544000000001E-3</v>
      </c>
      <c r="U4">
        <v>1.624405E-3</v>
      </c>
      <c r="V4" s="2">
        <v>7.0877284999999995E-8</v>
      </c>
      <c r="Z4" t="s">
        <v>78</v>
      </c>
      <c r="AA4" t="s">
        <v>23</v>
      </c>
      <c r="AB4">
        <v>1.8104811999999999E-4</v>
      </c>
      <c r="AC4">
        <v>1.8131684999999999E-4</v>
      </c>
      <c r="AD4" s="2">
        <v>1.7627483E-6</v>
      </c>
      <c r="AE4">
        <v>0.97363527000000005</v>
      </c>
      <c r="AF4">
        <v>1.7717235E-4</v>
      </c>
      <c r="AG4">
        <v>1.8294994E-4</v>
      </c>
      <c r="AH4" s="2">
        <v>7.8832501999999995E-8</v>
      </c>
      <c r="AL4" t="s">
        <v>78</v>
      </c>
      <c r="AM4" t="s">
        <v>23</v>
      </c>
      <c r="AN4">
        <v>1.8905104000000001E-4</v>
      </c>
      <c r="AO4">
        <v>1.890324E-4</v>
      </c>
      <c r="AP4" s="2">
        <v>2.7163985999999998E-7</v>
      </c>
      <c r="AQ4">
        <v>0.14368599000000001</v>
      </c>
      <c r="AR4">
        <v>1.8856630999999999E-4</v>
      </c>
      <c r="AS4">
        <v>1.8963988E-4</v>
      </c>
      <c r="AT4" s="2">
        <v>1.2148104000000001E-8</v>
      </c>
    </row>
    <row r="5" spans="1:47" x14ac:dyDescent="0.35">
      <c r="B5" t="s">
        <v>9</v>
      </c>
      <c r="C5" t="s">
        <v>10</v>
      </c>
      <c r="D5" s="2">
        <v>2.9132439000000002E-9</v>
      </c>
      <c r="E5" s="2">
        <v>2.9239206000000002E-9</v>
      </c>
      <c r="F5" s="2">
        <v>1.8360444E-9</v>
      </c>
      <c r="G5">
        <v>63.024053000000002</v>
      </c>
      <c r="H5" s="2">
        <v>-9.6281106999999991E-10</v>
      </c>
      <c r="I5" s="2">
        <v>6.9701835000000003E-9</v>
      </c>
      <c r="J5" s="2">
        <v>8.21104E-11</v>
      </c>
      <c r="N5" t="s">
        <v>9</v>
      </c>
      <c r="O5" t="s">
        <v>10</v>
      </c>
      <c r="P5" s="2">
        <v>3.7590694999999998E-9</v>
      </c>
      <c r="Q5" s="2">
        <v>3.758938E-9</v>
      </c>
      <c r="R5" s="2">
        <v>1.5076711E-12</v>
      </c>
      <c r="S5">
        <v>4.0107561999999999E-2</v>
      </c>
      <c r="T5" s="2">
        <v>3.7562940000000001E-9</v>
      </c>
      <c r="U5" s="2">
        <v>3.7620713999999996E-9</v>
      </c>
      <c r="V5" s="2">
        <v>6.7425101999999995E-14</v>
      </c>
      <c r="Z5" t="s">
        <v>79</v>
      </c>
      <c r="AA5" t="s">
        <v>80</v>
      </c>
      <c r="AB5">
        <v>4.2963478999999997E-3</v>
      </c>
      <c r="AC5">
        <v>4.3073321000000001E-3</v>
      </c>
      <c r="AD5">
        <v>1.6242464999999999E-4</v>
      </c>
      <c r="AE5">
        <v>3.7805285</v>
      </c>
      <c r="AF5">
        <v>3.9522574E-3</v>
      </c>
      <c r="AG5">
        <v>4.5799341000000004E-3</v>
      </c>
      <c r="AH5" s="2">
        <v>7.2638513E-6</v>
      </c>
      <c r="AL5" t="s">
        <v>79</v>
      </c>
      <c r="AM5" t="s">
        <v>80</v>
      </c>
      <c r="AN5">
        <v>4.7001200000000003E-3</v>
      </c>
      <c r="AO5">
        <v>4.6972680000000001E-3</v>
      </c>
      <c r="AP5" s="2">
        <v>6.1083443999999999E-5</v>
      </c>
      <c r="AQ5">
        <v>1.2996146</v>
      </c>
      <c r="AR5">
        <v>4.5930088999999999E-3</v>
      </c>
      <c r="AS5">
        <v>4.8336914000000003E-3</v>
      </c>
      <c r="AT5" s="2">
        <v>2.7317347000000001E-6</v>
      </c>
    </row>
    <row r="6" spans="1:47" x14ac:dyDescent="0.35">
      <c r="B6" t="s">
        <v>11</v>
      </c>
      <c r="C6" t="s">
        <v>12</v>
      </c>
      <c r="D6">
        <v>0.13759035</v>
      </c>
      <c r="E6">
        <v>0.14094967999999999</v>
      </c>
      <c r="F6">
        <v>3.7847679000000002E-2</v>
      </c>
      <c r="G6">
        <v>27.50751</v>
      </c>
      <c r="H6">
        <v>5.1426050000000001E-2</v>
      </c>
      <c r="I6">
        <v>0.20713396000000001</v>
      </c>
      <c r="J6">
        <v>1.6925996999999999E-3</v>
      </c>
      <c r="N6" t="s">
        <v>11</v>
      </c>
      <c r="O6" t="s">
        <v>12</v>
      </c>
      <c r="P6">
        <v>0.23845780999999999</v>
      </c>
      <c r="Q6">
        <v>0.23844723000000001</v>
      </c>
      <c r="R6">
        <v>2.5152151999999998E-4</v>
      </c>
      <c r="S6">
        <v>0.10547842</v>
      </c>
      <c r="T6">
        <v>0.23800914000000001</v>
      </c>
      <c r="U6">
        <v>0.23896955</v>
      </c>
      <c r="V6" s="2">
        <v>1.1248384E-5</v>
      </c>
      <c r="Z6" t="s">
        <v>81</v>
      </c>
      <c r="AA6" t="s">
        <v>82</v>
      </c>
      <c r="AB6">
        <v>7.5728972000000002E-4</v>
      </c>
      <c r="AC6">
        <v>7.7216454999999996E-4</v>
      </c>
      <c r="AD6" s="2">
        <v>7.2810991999999996E-5</v>
      </c>
      <c r="AE6">
        <v>9.6146811999999997</v>
      </c>
      <c r="AF6">
        <v>5.5803956999999997E-4</v>
      </c>
      <c r="AG6">
        <v>8.5734644000000002E-4</v>
      </c>
      <c r="AH6" s="2">
        <v>3.2562066000000001E-6</v>
      </c>
      <c r="AL6" t="s">
        <v>81</v>
      </c>
      <c r="AM6" t="s">
        <v>82</v>
      </c>
      <c r="AN6">
        <v>1.0544923999999999E-3</v>
      </c>
      <c r="AO6">
        <v>1.0544445E-3</v>
      </c>
      <c r="AP6" s="2">
        <v>5.1544236E-7</v>
      </c>
      <c r="AQ6">
        <v>4.8880614000000003E-2</v>
      </c>
      <c r="AR6">
        <v>1.0536343E-3</v>
      </c>
      <c r="AS6">
        <v>1.0555719E-3</v>
      </c>
      <c r="AT6" s="2">
        <v>2.3051283E-8</v>
      </c>
    </row>
    <row r="7" spans="1:47" x14ac:dyDescent="0.35">
      <c r="B7" t="s">
        <v>13</v>
      </c>
      <c r="C7" t="s">
        <v>14</v>
      </c>
      <c r="D7">
        <v>1.6164253E-3</v>
      </c>
      <c r="E7">
        <v>1.6173129E-3</v>
      </c>
      <c r="F7" s="2">
        <v>3.9616072000000002E-6</v>
      </c>
      <c r="G7">
        <v>0.24508447</v>
      </c>
      <c r="H7">
        <v>1.6060289000000001E-3</v>
      </c>
      <c r="I7">
        <v>1.6213205E-3</v>
      </c>
      <c r="J7" s="2">
        <v>1.7716845999999999E-7</v>
      </c>
      <c r="N7" t="s">
        <v>13</v>
      </c>
      <c r="O7" t="s">
        <v>14</v>
      </c>
      <c r="P7">
        <v>1.6269488000000001E-3</v>
      </c>
      <c r="Q7">
        <v>1.6269372E-3</v>
      </c>
      <c r="R7" s="2">
        <v>1.6412990999999999E-7</v>
      </c>
      <c r="S7">
        <v>1.0088204E-2</v>
      </c>
      <c r="T7">
        <v>1.6266506999999999E-3</v>
      </c>
      <c r="U7">
        <v>1.6272801999999999E-3</v>
      </c>
      <c r="V7" s="2">
        <v>7.3401129000000003E-9</v>
      </c>
      <c r="Z7" t="s">
        <v>83</v>
      </c>
      <c r="AA7" t="s">
        <v>84</v>
      </c>
      <c r="AB7" s="2">
        <v>2.0884573999999999E-5</v>
      </c>
      <c r="AC7" s="2">
        <v>2.1006285000000001E-5</v>
      </c>
      <c r="AD7" s="2">
        <v>5.3291281E-7</v>
      </c>
      <c r="AE7">
        <v>2.5517053999999999</v>
      </c>
      <c r="AF7" s="2">
        <v>1.9574271000000001E-5</v>
      </c>
      <c r="AG7" s="2">
        <v>2.1523705999999998E-5</v>
      </c>
      <c r="AH7" s="2">
        <v>2.3832584999999999E-8</v>
      </c>
      <c r="AL7" t="s">
        <v>83</v>
      </c>
      <c r="AM7" t="s">
        <v>84</v>
      </c>
      <c r="AN7" s="2">
        <v>2.2250553000000001E-5</v>
      </c>
      <c r="AO7" s="2">
        <v>2.2249853E-5</v>
      </c>
      <c r="AP7" s="2">
        <v>9.5178896000000008E-9</v>
      </c>
      <c r="AQ7">
        <v>4.2775967999999998E-2</v>
      </c>
      <c r="AR7" s="2">
        <v>2.2233477E-5</v>
      </c>
      <c r="AS7" s="2">
        <v>2.2270397000000001E-5</v>
      </c>
      <c r="AT7" s="2">
        <v>4.2565295999999998E-10</v>
      </c>
    </row>
    <row r="8" spans="1:47" x14ac:dyDescent="0.35">
      <c r="B8" t="s">
        <v>15</v>
      </c>
      <c r="C8" t="s">
        <v>16</v>
      </c>
      <c r="D8">
        <v>2.7886043999999999E-2</v>
      </c>
      <c r="E8">
        <v>2.7957297999999998E-2</v>
      </c>
      <c r="F8">
        <v>1.008948E-3</v>
      </c>
      <c r="G8">
        <v>3.6181111000000001</v>
      </c>
      <c r="H8">
        <v>2.5718589E-2</v>
      </c>
      <c r="I8">
        <v>2.9815978E-2</v>
      </c>
      <c r="J8" s="2">
        <v>4.5121528000000002E-5</v>
      </c>
      <c r="N8" t="s">
        <v>15</v>
      </c>
      <c r="O8" t="s">
        <v>16</v>
      </c>
      <c r="P8">
        <v>2.9222524E-2</v>
      </c>
      <c r="Q8">
        <v>2.919004E-2</v>
      </c>
      <c r="R8">
        <v>4.2294332999999999E-4</v>
      </c>
      <c r="S8">
        <v>1.4473197</v>
      </c>
      <c r="T8">
        <v>2.8448689999999999E-2</v>
      </c>
      <c r="U8">
        <v>3.0072252000000001E-2</v>
      </c>
      <c r="V8" s="2">
        <v>1.8914601E-5</v>
      </c>
      <c r="Z8" t="s">
        <v>17</v>
      </c>
      <c r="AA8" t="s">
        <v>18</v>
      </c>
      <c r="AB8">
        <v>4.6553435999999997E-2</v>
      </c>
      <c r="AC8">
        <v>4.6547525999999999E-2</v>
      </c>
      <c r="AD8">
        <v>3.9370875999999999E-4</v>
      </c>
      <c r="AE8">
        <v>0.84571364000000004</v>
      </c>
      <c r="AF8">
        <v>4.5729621999999998E-2</v>
      </c>
      <c r="AG8">
        <v>4.7351645999999997E-2</v>
      </c>
      <c r="AH8" s="2">
        <v>1.7607190999999998E-5</v>
      </c>
      <c r="AL8" t="s">
        <v>17</v>
      </c>
      <c r="AM8" t="s">
        <v>18</v>
      </c>
      <c r="AN8">
        <v>4.9471759999999997E-2</v>
      </c>
      <c r="AO8">
        <v>4.9461789999999999E-2</v>
      </c>
      <c r="AP8">
        <v>1.9087503999999999E-4</v>
      </c>
      <c r="AQ8">
        <v>0.38582625999999998</v>
      </c>
      <c r="AR8">
        <v>4.9137408E-2</v>
      </c>
      <c r="AS8">
        <v>4.9888270999999998E-2</v>
      </c>
      <c r="AT8" s="2">
        <v>8.5361912999999999E-6</v>
      </c>
    </row>
    <row r="9" spans="1:47" x14ac:dyDescent="0.35">
      <c r="B9" t="s">
        <v>17</v>
      </c>
      <c r="C9" t="s">
        <v>18</v>
      </c>
      <c r="D9">
        <v>4.6412938000000001E-2</v>
      </c>
      <c r="E9">
        <v>4.6401723999999998E-2</v>
      </c>
      <c r="F9">
        <v>3.9705827E-4</v>
      </c>
      <c r="G9">
        <v>0.85549048999999999</v>
      </c>
      <c r="H9">
        <v>4.5703477999999999E-2</v>
      </c>
      <c r="I9">
        <v>4.7210661000000001E-2</v>
      </c>
      <c r="J9" s="2">
        <v>1.7756984999999999E-5</v>
      </c>
      <c r="N9" t="s">
        <v>17</v>
      </c>
      <c r="O9" t="s">
        <v>18</v>
      </c>
      <c r="P9">
        <v>4.9159392000000003E-2</v>
      </c>
      <c r="Q9">
        <v>4.9144420000000001E-2</v>
      </c>
      <c r="R9">
        <v>2.0098397000000001E-4</v>
      </c>
      <c r="S9">
        <v>0.40884145</v>
      </c>
      <c r="T9">
        <v>4.8790126000000003E-2</v>
      </c>
      <c r="U9">
        <v>4.9562110999999999E-2</v>
      </c>
      <c r="V9" s="2">
        <v>8.9882765000000007E-6</v>
      </c>
      <c r="Z9" t="s">
        <v>85</v>
      </c>
      <c r="AA9" t="s">
        <v>82</v>
      </c>
      <c r="AB9">
        <v>1.5099789000000001E-4</v>
      </c>
      <c r="AC9">
        <v>2.9292145000000001E-4</v>
      </c>
      <c r="AD9">
        <v>7.3998396000000001E-4</v>
      </c>
      <c r="AE9">
        <v>490.06245999999999</v>
      </c>
      <c r="AF9">
        <v>-1.0085143E-3</v>
      </c>
      <c r="AG9">
        <v>5.6643204000000002E-4</v>
      </c>
      <c r="AH9" s="2">
        <v>3.3093089E-5</v>
      </c>
      <c r="AL9" t="s">
        <v>85</v>
      </c>
      <c r="AM9" t="s">
        <v>82</v>
      </c>
      <c r="AN9">
        <v>7.1601939999999995E-4</v>
      </c>
      <c r="AO9">
        <v>7.1591275000000001E-4</v>
      </c>
      <c r="AP9" s="2">
        <v>1.2705503000000001E-6</v>
      </c>
      <c r="AQ9">
        <v>0.17744635</v>
      </c>
      <c r="AR9">
        <v>7.1379633999999999E-4</v>
      </c>
      <c r="AS9">
        <v>7.1873007000000004E-4</v>
      </c>
      <c r="AT9" s="2">
        <v>5.6820735999999998E-8</v>
      </c>
    </row>
    <row r="10" spans="1:47" x14ac:dyDescent="0.35">
      <c r="B10" t="s">
        <v>19</v>
      </c>
      <c r="C10" t="s">
        <v>10</v>
      </c>
      <c r="D10" s="2">
        <v>8.7745468E-8</v>
      </c>
      <c r="E10" s="2">
        <v>9.0257688999999997E-8</v>
      </c>
      <c r="F10" s="2">
        <v>8.5041934E-8</v>
      </c>
      <c r="G10">
        <v>96.918890000000005</v>
      </c>
      <c r="H10" s="2">
        <v>-9.9577058999999995E-8</v>
      </c>
      <c r="I10" s="2">
        <v>2.6858920999999999E-7</v>
      </c>
      <c r="J10" s="2">
        <v>3.8031908999999998E-9</v>
      </c>
      <c r="N10" t="s">
        <v>19</v>
      </c>
      <c r="O10" t="s">
        <v>10</v>
      </c>
      <c r="P10" s="2">
        <v>9.5743245000000001E-8</v>
      </c>
      <c r="Q10" s="2">
        <v>9.5742678999999999E-8</v>
      </c>
      <c r="R10" s="2">
        <v>7.8451408000000003E-12</v>
      </c>
      <c r="S10">
        <v>8.1939366E-3</v>
      </c>
      <c r="T10" s="2">
        <v>9.5729151000000002E-8</v>
      </c>
      <c r="U10" s="2">
        <v>9.5759209999999998E-8</v>
      </c>
      <c r="V10" s="2">
        <v>3.5084535999999999E-13</v>
      </c>
      <c r="Z10" t="s">
        <v>86</v>
      </c>
      <c r="AA10" t="s">
        <v>82</v>
      </c>
      <c r="AB10">
        <v>8.7471248000000001E-2</v>
      </c>
      <c r="AC10">
        <v>8.6595400000000003E-2</v>
      </c>
      <c r="AD10">
        <v>6.6175169000000006E-2</v>
      </c>
      <c r="AE10">
        <v>75.653623999999994</v>
      </c>
      <c r="AF10">
        <v>-3.9868584999999998E-2</v>
      </c>
      <c r="AG10">
        <v>0.23204178</v>
      </c>
      <c r="AH10">
        <v>2.9594435000000001E-3</v>
      </c>
      <c r="AL10" t="s">
        <v>86</v>
      </c>
      <c r="AM10" t="s">
        <v>82</v>
      </c>
      <c r="AN10">
        <v>9.1196708000000001E-2</v>
      </c>
      <c r="AO10">
        <v>9.1195012000000006E-2</v>
      </c>
      <c r="AP10" s="2">
        <v>2.1930606999999999E-5</v>
      </c>
      <c r="AQ10">
        <v>2.4047585999999999E-2</v>
      </c>
      <c r="AR10">
        <v>9.1158840000000005E-2</v>
      </c>
      <c r="AS10">
        <v>9.1243798000000001E-2</v>
      </c>
      <c r="AT10" s="2">
        <v>9.8076657000000006E-7</v>
      </c>
    </row>
    <row r="11" spans="1:47" x14ac:dyDescent="0.35">
      <c r="B11" t="s">
        <v>20</v>
      </c>
      <c r="C11" t="s">
        <v>21</v>
      </c>
      <c r="D11" s="2">
        <v>1.8119193000000001E-9</v>
      </c>
      <c r="E11" s="2">
        <v>1.8364998E-9</v>
      </c>
      <c r="F11" s="2">
        <v>1.5247099000000001E-10</v>
      </c>
      <c r="G11">
        <v>8.4148887000000006</v>
      </c>
      <c r="H11" s="2">
        <v>1.4275796E-9</v>
      </c>
      <c r="I11" s="2">
        <v>2.0463234999999999E-9</v>
      </c>
      <c r="J11" s="2">
        <v>6.8187099999999997E-12</v>
      </c>
      <c r="N11" t="s">
        <v>20</v>
      </c>
      <c r="O11" t="s">
        <v>21</v>
      </c>
      <c r="P11" s="2">
        <v>2.296038E-9</v>
      </c>
      <c r="Q11" s="2">
        <v>2.2925028000000002E-9</v>
      </c>
      <c r="R11" s="2">
        <v>4.7479693999999998E-11</v>
      </c>
      <c r="S11">
        <v>2.0678966999999999</v>
      </c>
      <c r="T11" s="2">
        <v>2.2092383E-9</v>
      </c>
      <c r="U11" s="2">
        <v>2.3913771E-9</v>
      </c>
      <c r="V11" s="2">
        <v>2.1233565E-12</v>
      </c>
      <c r="Z11" t="s">
        <v>87</v>
      </c>
      <c r="AA11" t="s">
        <v>88</v>
      </c>
      <c r="AB11">
        <v>-1.3473301000000001E-4</v>
      </c>
      <c r="AC11" s="2">
        <v>5.7761247E-5</v>
      </c>
      <c r="AD11">
        <v>7.7095313000000003E-4</v>
      </c>
      <c r="AE11">
        <v>-572.20806000000005</v>
      </c>
      <c r="AF11">
        <v>-1.860198E-3</v>
      </c>
      <c r="AG11">
        <v>3.0011125999999998E-4</v>
      </c>
      <c r="AH11" s="2">
        <v>3.4478072000000001E-5</v>
      </c>
      <c r="AL11" t="s">
        <v>87</v>
      </c>
      <c r="AM11" t="s">
        <v>88</v>
      </c>
      <c r="AN11">
        <v>3.9272116999999998E-4</v>
      </c>
      <c r="AO11">
        <v>3.9255529999999999E-4</v>
      </c>
      <c r="AP11" s="2">
        <v>1.8815269000000001E-6</v>
      </c>
      <c r="AQ11">
        <v>0.47909994</v>
      </c>
      <c r="AR11">
        <v>3.8954125000000001E-4</v>
      </c>
      <c r="AS11">
        <v>3.9663521999999999E-4</v>
      </c>
      <c r="AT11" s="2">
        <v>8.4144442000000004E-8</v>
      </c>
    </row>
    <row r="12" spans="1:47" x14ac:dyDescent="0.35">
      <c r="B12" t="s">
        <v>22</v>
      </c>
      <c r="C12" t="s">
        <v>23</v>
      </c>
      <c r="D12" s="2">
        <v>5.2625216999999999E-5</v>
      </c>
      <c r="E12" s="2">
        <v>5.2651365E-5</v>
      </c>
      <c r="F12" s="2">
        <v>4.8031496000000004E-7</v>
      </c>
      <c r="G12">
        <v>0.91270874000000002</v>
      </c>
      <c r="H12" s="2">
        <v>5.1553856999999997E-5</v>
      </c>
      <c r="I12" s="2">
        <v>5.3549433999999999E-5</v>
      </c>
      <c r="J12" s="2">
        <v>2.1480338E-8</v>
      </c>
      <c r="N12" t="s">
        <v>22</v>
      </c>
      <c r="O12" t="s">
        <v>23</v>
      </c>
      <c r="P12" s="2">
        <v>5.6348351999999999E-5</v>
      </c>
      <c r="Q12" s="2">
        <v>5.6344539999999998E-5</v>
      </c>
      <c r="R12" s="2">
        <v>4.6825605999999999E-8</v>
      </c>
      <c r="S12">
        <v>8.3100222000000001E-2</v>
      </c>
      <c r="T12" s="2">
        <v>5.6261865000000002E-5</v>
      </c>
      <c r="U12" s="2">
        <v>5.644221E-5</v>
      </c>
      <c r="V12" s="2">
        <v>2.0941047999999999E-9</v>
      </c>
      <c r="Z12" t="s">
        <v>89</v>
      </c>
      <c r="AA12" t="s">
        <v>90</v>
      </c>
      <c r="AB12">
        <v>0.14460896000000001</v>
      </c>
      <c r="AC12">
        <v>0.14460835</v>
      </c>
      <c r="AD12" s="2">
        <v>2.3089422999999999E-5</v>
      </c>
      <c r="AE12">
        <v>1.59668E-2</v>
      </c>
      <c r="AF12">
        <v>0.1445623</v>
      </c>
      <c r="AG12">
        <v>0.14465349</v>
      </c>
      <c r="AH12" s="2">
        <v>1.0325904E-6</v>
      </c>
      <c r="AL12" t="s">
        <v>89</v>
      </c>
      <c r="AM12" t="s">
        <v>90</v>
      </c>
      <c r="AN12">
        <v>0.14472586000000001</v>
      </c>
      <c r="AO12">
        <v>0.14472573</v>
      </c>
      <c r="AP12" s="2">
        <v>2.5704646000000001E-6</v>
      </c>
      <c r="AQ12">
        <v>1.7760921E-3</v>
      </c>
      <c r="AR12">
        <v>0.14472134</v>
      </c>
      <c r="AS12">
        <v>0.14473146000000001</v>
      </c>
      <c r="AT12" s="2">
        <v>1.1495466999999999E-7</v>
      </c>
    </row>
    <row r="13" spans="1:47" x14ac:dyDescent="0.35">
      <c r="B13" t="s">
        <v>24</v>
      </c>
      <c r="C13" t="s">
        <v>25</v>
      </c>
      <c r="D13">
        <v>5.3895230999999998E-3</v>
      </c>
      <c r="E13">
        <v>5.3842394999999996E-3</v>
      </c>
      <c r="F13" s="2">
        <v>4.9869398000000002E-5</v>
      </c>
      <c r="G13">
        <v>0.92530261999999996</v>
      </c>
      <c r="H13">
        <v>5.2944517000000002E-3</v>
      </c>
      <c r="I13">
        <v>5.4953474000000004E-3</v>
      </c>
      <c r="J13" s="2">
        <v>2.2302273000000002E-6</v>
      </c>
      <c r="N13" t="s">
        <v>24</v>
      </c>
      <c r="O13" t="s">
        <v>25</v>
      </c>
      <c r="P13">
        <v>5.6236261000000001E-3</v>
      </c>
      <c r="Q13">
        <v>5.6197488999999998E-3</v>
      </c>
      <c r="R13" s="2">
        <v>4.9409361000000002E-5</v>
      </c>
      <c r="S13">
        <v>0.87860322999999996</v>
      </c>
      <c r="T13">
        <v>5.5325794000000003E-3</v>
      </c>
      <c r="U13">
        <v>5.7226817999999997E-3</v>
      </c>
      <c r="V13" s="2">
        <v>2.2096537999999999E-6</v>
      </c>
      <c r="Z13" t="s">
        <v>91</v>
      </c>
      <c r="AA13" t="s">
        <v>82</v>
      </c>
      <c r="AB13">
        <v>4.4193396E-4</v>
      </c>
      <c r="AC13">
        <v>4.6071057000000002E-4</v>
      </c>
      <c r="AD13" s="2">
        <v>9.4335996000000002E-5</v>
      </c>
      <c r="AE13">
        <v>21.346174999999999</v>
      </c>
      <c r="AF13" s="2">
        <v>1.8144885999999999E-4</v>
      </c>
      <c r="AG13">
        <v>5.7384994999999997E-4</v>
      </c>
      <c r="AH13" s="2">
        <v>4.2188339999999998E-6</v>
      </c>
      <c r="AL13" t="s">
        <v>91</v>
      </c>
      <c r="AM13" t="s">
        <v>82</v>
      </c>
      <c r="AN13">
        <v>8.3731547999999997E-4</v>
      </c>
      <c r="AO13">
        <v>8.3723523000000003E-4</v>
      </c>
      <c r="AP13" s="2">
        <v>9.8004682999999998E-7</v>
      </c>
      <c r="AQ13">
        <v>0.11704630000000001</v>
      </c>
      <c r="AR13">
        <v>8.3562611000000001E-4</v>
      </c>
      <c r="AS13">
        <v>8.3937349000000002E-4</v>
      </c>
      <c r="AT13" s="2">
        <v>4.3829027E-8</v>
      </c>
    </row>
    <row r="14" spans="1:47" x14ac:dyDescent="0.35">
      <c r="Z14" t="s">
        <v>92</v>
      </c>
      <c r="AA14" t="s">
        <v>14</v>
      </c>
      <c r="AB14">
        <v>3.8650345E-4</v>
      </c>
      <c r="AC14">
        <v>3.8650467E-4</v>
      </c>
      <c r="AD14" s="2">
        <v>1.8454923000000001E-8</v>
      </c>
      <c r="AE14">
        <v>4.7748404E-3</v>
      </c>
      <c r="AF14">
        <v>3.8646314000000001E-4</v>
      </c>
      <c r="AG14">
        <v>3.8653599000000003E-4</v>
      </c>
      <c r="AH14" s="2">
        <v>8.2532924000000001E-10</v>
      </c>
      <c r="AL14" t="s">
        <v>92</v>
      </c>
      <c r="AM14" t="s">
        <v>14</v>
      </c>
      <c r="AN14">
        <v>3.8659835E-4</v>
      </c>
      <c r="AO14">
        <v>3.8659833000000002E-4</v>
      </c>
      <c r="AP14" s="2">
        <v>2.3024473999999999E-10</v>
      </c>
      <c r="AQ14" s="2">
        <v>5.9556575000000003E-5</v>
      </c>
      <c r="AR14">
        <v>3.8659795999999998E-4</v>
      </c>
      <c r="AS14">
        <v>3.8659882999999998E-4</v>
      </c>
      <c r="AT14" s="2">
        <v>1.0296858E-11</v>
      </c>
    </row>
    <row r="15" spans="1:47" x14ac:dyDescent="0.35">
      <c r="B15" t="s">
        <v>26</v>
      </c>
      <c r="C15">
        <v>95</v>
      </c>
      <c r="N15" t="s">
        <v>26</v>
      </c>
      <c r="O15">
        <v>95</v>
      </c>
      <c r="Z15" t="s">
        <v>93</v>
      </c>
      <c r="AA15" t="s">
        <v>94</v>
      </c>
      <c r="AB15" s="2">
        <v>-2.4139776000000002E-6</v>
      </c>
      <c r="AC15" s="2">
        <v>-1.2465785E-6</v>
      </c>
      <c r="AD15" s="2">
        <v>8.1677410000000002E-6</v>
      </c>
      <c r="AE15">
        <v>-338.35198000000003</v>
      </c>
      <c r="AF15" s="2">
        <v>-2.4002717E-5</v>
      </c>
      <c r="AG15" s="2">
        <v>1.0798061000000001E-5</v>
      </c>
      <c r="AH15" s="2">
        <v>3.6527247999999998E-7</v>
      </c>
      <c r="AL15" t="s">
        <v>93</v>
      </c>
      <c r="AM15" t="s">
        <v>94</v>
      </c>
      <c r="AN15" s="2">
        <v>6.5295231000000003E-5</v>
      </c>
      <c r="AO15" s="2">
        <v>6.5292563999999994E-5</v>
      </c>
      <c r="AP15" s="2">
        <v>5.1792625000000002E-8</v>
      </c>
      <c r="AQ15">
        <v>7.9320685000000002E-2</v>
      </c>
      <c r="AR15" s="2">
        <v>6.5202247000000006E-5</v>
      </c>
      <c r="AS15" s="2">
        <v>6.5405959000000005E-5</v>
      </c>
      <c r="AT15" s="2">
        <v>2.3162366E-9</v>
      </c>
    </row>
    <row r="16" spans="1:47" x14ac:dyDescent="0.35">
      <c r="Z16" t="s">
        <v>95</v>
      </c>
      <c r="AA16" t="s">
        <v>96</v>
      </c>
      <c r="AB16">
        <v>1.4473599E-4</v>
      </c>
      <c r="AC16">
        <v>1.4457160000000001E-4</v>
      </c>
      <c r="AD16" s="2">
        <v>2.1478576000000002E-6</v>
      </c>
      <c r="AE16">
        <v>1.4839830000000001</v>
      </c>
      <c r="AF16">
        <v>1.4090761000000001E-4</v>
      </c>
      <c r="AG16">
        <v>1.4950998E-4</v>
      </c>
      <c r="AH16" s="2">
        <v>9.6055109999999998E-8</v>
      </c>
      <c r="AL16" t="s">
        <v>95</v>
      </c>
      <c r="AM16" t="s">
        <v>96</v>
      </c>
      <c r="AN16">
        <v>1.5481318E-4</v>
      </c>
      <c r="AO16">
        <v>1.546486E-4</v>
      </c>
      <c r="AP16" s="2">
        <v>1.8975217999999999E-6</v>
      </c>
      <c r="AQ16">
        <v>1.2256849000000001</v>
      </c>
      <c r="AR16">
        <v>1.5155853000000001E-4</v>
      </c>
      <c r="AS16">
        <v>1.5891028999999999E-4</v>
      </c>
      <c r="AT16" s="2">
        <v>8.4859755999999995E-8</v>
      </c>
    </row>
    <row r="17" spans="1:46" x14ac:dyDescent="0.35">
      <c r="Z17" t="s">
        <v>97</v>
      </c>
      <c r="AA17" t="s">
        <v>96</v>
      </c>
      <c r="AB17">
        <v>1.4540696000000001E-4</v>
      </c>
      <c r="AC17">
        <v>1.4524444E-4</v>
      </c>
      <c r="AD17" s="2">
        <v>2.2193761999999999E-6</v>
      </c>
      <c r="AE17">
        <v>1.5263205</v>
      </c>
      <c r="AF17">
        <v>1.4133198000000001E-4</v>
      </c>
      <c r="AG17">
        <v>1.5043764999999999E-4</v>
      </c>
      <c r="AH17" s="2">
        <v>9.9253520000000002E-8</v>
      </c>
      <c r="AL17" t="s">
        <v>97</v>
      </c>
      <c r="AM17" t="s">
        <v>96</v>
      </c>
      <c r="AN17">
        <v>1.5614812E-4</v>
      </c>
      <c r="AO17">
        <v>1.5598230999999999E-4</v>
      </c>
      <c r="AP17" s="2">
        <v>1.9106303000000002E-6</v>
      </c>
      <c r="AQ17">
        <v>1.2236012000000001</v>
      </c>
      <c r="AR17">
        <v>1.5287155000000001E-4</v>
      </c>
      <c r="AS17">
        <v>1.6027332E-4</v>
      </c>
      <c r="AT17" s="2">
        <v>8.5445984999999995E-8</v>
      </c>
    </row>
    <row r="18" spans="1:46" x14ac:dyDescent="0.35">
      <c r="Z18" t="s">
        <v>98</v>
      </c>
      <c r="AA18" t="s">
        <v>99</v>
      </c>
      <c r="AB18" s="2">
        <v>1.0604066000000001E-6</v>
      </c>
      <c r="AC18" s="2">
        <v>1.0603560000000001E-6</v>
      </c>
      <c r="AD18" s="2">
        <v>4.7960331999999998E-10</v>
      </c>
      <c r="AE18">
        <v>4.5228246E-2</v>
      </c>
      <c r="AF18" s="2">
        <v>1.0595739E-6</v>
      </c>
      <c r="AG18" s="2">
        <v>1.0615009999999999E-6</v>
      </c>
      <c r="AH18" s="2">
        <v>2.1448512999999999E-11</v>
      </c>
      <c r="AL18" t="s">
        <v>98</v>
      </c>
      <c r="AM18" t="s">
        <v>99</v>
      </c>
      <c r="AN18" s="2">
        <v>1.0756978999999999E-6</v>
      </c>
      <c r="AO18" s="2">
        <v>1.0756932E-6</v>
      </c>
      <c r="AP18" s="2">
        <v>8.6012786999999995E-11</v>
      </c>
      <c r="AQ18">
        <v>7.9959986E-3</v>
      </c>
      <c r="AR18" s="2">
        <v>1.0755473E-6</v>
      </c>
      <c r="AS18" s="2">
        <v>1.0758851000000001E-6</v>
      </c>
      <c r="AT18" s="2">
        <v>3.8466087999999996E-12</v>
      </c>
    </row>
    <row r="19" spans="1:46" x14ac:dyDescent="0.35">
      <c r="Z19" t="s">
        <v>100</v>
      </c>
      <c r="AA19" t="s">
        <v>8</v>
      </c>
      <c r="AB19">
        <v>6.2087058E-4</v>
      </c>
      <c r="AC19">
        <v>6.2173701999999995E-4</v>
      </c>
      <c r="AD19" s="2">
        <v>5.7307950999999998E-6</v>
      </c>
      <c r="AE19">
        <v>0.92302571</v>
      </c>
      <c r="AF19">
        <v>6.0896842000000004E-4</v>
      </c>
      <c r="AG19">
        <v>6.2598530000000001E-4</v>
      </c>
      <c r="AH19" s="2">
        <v>2.5628894999999998E-7</v>
      </c>
      <c r="AL19" t="s">
        <v>100</v>
      </c>
      <c r="AM19" t="s">
        <v>8</v>
      </c>
      <c r="AN19">
        <v>6.3998242000000004E-4</v>
      </c>
      <c r="AO19">
        <v>6.3992249999999997E-4</v>
      </c>
      <c r="AP19" s="2">
        <v>8.6571296000000003E-7</v>
      </c>
      <c r="AQ19">
        <v>0.13527137</v>
      </c>
      <c r="AR19">
        <v>6.3844091000000004E-4</v>
      </c>
      <c r="AS19">
        <v>6.4185904E-4</v>
      </c>
      <c r="AT19" s="2">
        <v>3.8715860999999999E-8</v>
      </c>
    </row>
    <row r="20" spans="1:46" x14ac:dyDescent="0.35">
      <c r="Z20" t="s">
        <v>101</v>
      </c>
      <c r="AA20" t="s">
        <v>82</v>
      </c>
      <c r="AB20">
        <v>1.9104401E-2</v>
      </c>
      <c r="AC20">
        <v>2.0566403E-2</v>
      </c>
      <c r="AD20">
        <v>6.9044097999999996E-3</v>
      </c>
      <c r="AE20">
        <v>36.140414999999997</v>
      </c>
      <c r="AF20">
        <v>3.3619339E-3</v>
      </c>
      <c r="AG20">
        <v>2.8190659999999999E-2</v>
      </c>
      <c r="AH20">
        <v>3.0877459000000002E-4</v>
      </c>
      <c r="AL20" t="s">
        <v>101</v>
      </c>
      <c r="AM20" t="s">
        <v>82</v>
      </c>
      <c r="AN20">
        <v>4.5232968999999998E-2</v>
      </c>
      <c r="AO20">
        <v>4.5193204000000001E-2</v>
      </c>
      <c r="AP20">
        <v>5.0343502999999998E-4</v>
      </c>
      <c r="AQ20">
        <v>1.1129825</v>
      </c>
      <c r="AR20">
        <v>4.4389191000000001E-2</v>
      </c>
      <c r="AS20">
        <v>4.6319884999999998E-2</v>
      </c>
      <c r="AT20" s="2">
        <v>2.2514298999999999E-5</v>
      </c>
    </row>
    <row r="21" spans="1:46" x14ac:dyDescent="0.35">
      <c r="Z21" t="s">
        <v>102</v>
      </c>
      <c r="AA21" t="s">
        <v>103</v>
      </c>
      <c r="AB21">
        <v>-3.7020343E-3</v>
      </c>
      <c r="AC21">
        <v>-3.8124736E-3</v>
      </c>
      <c r="AD21">
        <v>1.6077188E-3</v>
      </c>
      <c r="AE21">
        <v>-43.427982</v>
      </c>
      <c r="AF21">
        <v>-6.5714453000000001E-3</v>
      </c>
      <c r="AG21" s="2">
        <v>-2.1380222000000001E-4</v>
      </c>
      <c r="AH21" s="2">
        <v>7.1899369999999996E-5</v>
      </c>
      <c r="AL21" t="s">
        <v>102</v>
      </c>
      <c r="AM21" t="s">
        <v>103</v>
      </c>
      <c r="AN21" s="2">
        <v>4.8765243000000003E-5</v>
      </c>
      <c r="AO21" s="2">
        <v>4.8759820000000002E-5</v>
      </c>
      <c r="AP21" s="2">
        <v>7.0006345999999996E-8</v>
      </c>
      <c r="AQ21">
        <v>0.14355788</v>
      </c>
      <c r="AR21" s="2">
        <v>4.8648703999999998E-5</v>
      </c>
      <c r="AS21" s="2">
        <v>4.8908807999999997E-5</v>
      </c>
      <c r="AT21" s="2">
        <v>3.1307789999999999E-9</v>
      </c>
    </row>
    <row r="23" spans="1:46" x14ac:dyDescent="0.35">
      <c r="Z23" t="s">
        <v>26</v>
      </c>
      <c r="AA23">
        <v>95</v>
      </c>
      <c r="AL23" t="s">
        <v>26</v>
      </c>
      <c r="AM23">
        <v>95</v>
      </c>
    </row>
    <row r="26" spans="1:46" s="17" customFormat="1" x14ac:dyDescent="0.35">
      <c r="A26" s="4">
        <v>2</v>
      </c>
      <c r="B26" s="4" t="s">
        <v>33</v>
      </c>
      <c r="C26" s="4" t="s">
        <v>43</v>
      </c>
      <c r="L26" s="19"/>
      <c r="M26" s="4">
        <v>2</v>
      </c>
      <c r="N26" s="4" t="s">
        <v>57</v>
      </c>
      <c r="O26" s="4" t="s">
        <v>43</v>
      </c>
      <c r="X26" s="19"/>
      <c r="Y26" s="4">
        <v>2</v>
      </c>
      <c r="Z26" s="4" t="s">
        <v>33</v>
      </c>
      <c r="AA26" s="4" t="s">
        <v>43</v>
      </c>
      <c r="AJ26" s="19"/>
      <c r="AK26" s="4">
        <v>2</v>
      </c>
      <c r="AL26" s="4" t="s">
        <v>57</v>
      </c>
      <c r="AM26" s="4" t="s">
        <v>43</v>
      </c>
    </row>
    <row r="27" spans="1:46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s="1">
        <v>2.5000000000000001E-2</v>
      </c>
      <c r="I27" s="1">
        <v>0.97499999999999998</v>
      </c>
      <c r="J27" t="s">
        <v>6</v>
      </c>
      <c r="N27" t="s">
        <v>0</v>
      </c>
      <c r="O27" t="s">
        <v>1</v>
      </c>
      <c r="P27" t="s">
        <v>2</v>
      </c>
      <c r="Q27" t="s">
        <v>3</v>
      </c>
      <c r="R27" t="s">
        <v>4</v>
      </c>
      <c r="S27" t="s">
        <v>5</v>
      </c>
      <c r="T27" s="1">
        <v>2.5000000000000001E-2</v>
      </c>
      <c r="U27" s="1">
        <v>0.97499999999999998</v>
      </c>
      <c r="V27" t="s">
        <v>6</v>
      </c>
      <c r="Z27" t="s">
        <v>0</v>
      </c>
      <c r="AA27" t="s">
        <v>1</v>
      </c>
      <c r="AB27" t="s">
        <v>2</v>
      </c>
      <c r="AC27" t="s">
        <v>3</v>
      </c>
      <c r="AD27" s="1" t="s">
        <v>4</v>
      </c>
      <c r="AE27" s="1" t="s">
        <v>5</v>
      </c>
      <c r="AF27" s="1">
        <v>2.5000000000000001E-2</v>
      </c>
      <c r="AG27" s="1">
        <v>0.97499999999999998</v>
      </c>
      <c r="AH27" t="s">
        <v>6</v>
      </c>
      <c r="AL27" t="s">
        <v>0</v>
      </c>
      <c r="AM27" t="s">
        <v>1</v>
      </c>
      <c r="AN27" t="s">
        <v>2</v>
      </c>
      <c r="AO27" t="s">
        <v>3</v>
      </c>
      <c r="AP27" t="s">
        <v>4</v>
      </c>
      <c r="AQ27" t="s">
        <v>5</v>
      </c>
      <c r="AR27" s="1">
        <v>2.5000000000000001E-2</v>
      </c>
      <c r="AS27" s="1">
        <v>0.97499999999999998</v>
      </c>
      <c r="AT27" t="s">
        <v>6</v>
      </c>
    </row>
    <row r="28" spans="1:46" x14ac:dyDescent="0.35">
      <c r="B28" t="s">
        <v>7</v>
      </c>
      <c r="C28" t="s">
        <v>8</v>
      </c>
      <c r="D28">
        <v>4.4330786999999998E-3</v>
      </c>
      <c r="E28">
        <v>4.4617859000000001E-3</v>
      </c>
      <c r="F28">
        <v>1.8376651E-4</v>
      </c>
      <c r="G28">
        <v>4.1453474000000003</v>
      </c>
      <c r="H28">
        <v>4.0315845000000001E-3</v>
      </c>
      <c r="I28">
        <v>4.7244226999999996E-3</v>
      </c>
      <c r="J28" s="2">
        <v>8.2182882999999992E-6</v>
      </c>
      <c r="N28" t="s">
        <v>7</v>
      </c>
      <c r="O28" t="s">
        <v>8</v>
      </c>
      <c r="P28">
        <v>5.4630509000000004E-3</v>
      </c>
      <c r="Q28">
        <v>5.4134014999999997E-3</v>
      </c>
      <c r="R28">
        <v>2.4548958000000001E-4</v>
      </c>
      <c r="S28">
        <v>4.4936351999999999</v>
      </c>
      <c r="T28">
        <v>5.2337764E-3</v>
      </c>
      <c r="U28">
        <v>6.1077477999999996E-3</v>
      </c>
      <c r="V28" s="2">
        <v>1.0978628E-5</v>
      </c>
      <c r="Z28" t="s">
        <v>78</v>
      </c>
      <c r="AA28" t="s">
        <v>23</v>
      </c>
      <c r="AB28">
        <v>4.2442693000000002E-4</v>
      </c>
      <c r="AC28">
        <v>4.3047058999999999E-4</v>
      </c>
      <c r="AD28" s="2">
        <v>6.1900597999999996E-5</v>
      </c>
      <c r="AE28">
        <v>14.584512</v>
      </c>
      <c r="AF28" s="2">
        <v>2.9793324999999999E-4</v>
      </c>
      <c r="AG28">
        <v>5.3034038000000002E-4</v>
      </c>
      <c r="AH28" s="2">
        <v>2.7682788999999999E-6</v>
      </c>
      <c r="AL28" t="s">
        <v>78</v>
      </c>
      <c r="AM28" t="s">
        <v>23</v>
      </c>
      <c r="AN28">
        <v>7.9987603000000003E-4</v>
      </c>
      <c r="AO28">
        <v>7.8015376000000001E-4</v>
      </c>
      <c r="AP28">
        <v>1.1531208E-4</v>
      </c>
      <c r="AQ28">
        <v>14.416244000000001</v>
      </c>
      <c r="AR28">
        <v>7.3625660000000001E-4</v>
      </c>
      <c r="AS28">
        <v>9.7936002999999996E-4</v>
      </c>
      <c r="AT28" s="2">
        <v>5.1569131000000002E-6</v>
      </c>
    </row>
    <row r="29" spans="1:46" x14ac:dyDescent="0.35">
      <c r="B29" t="s">
        <v>9</v>
      </c>
      <c r="C29" t="s">
        <v>10</v>
      </c>
      <c r="D29" s="2">
        <v>-3.4891138000000002E-8</v>
      </c>
      <c r="E29" s="2">
        <v>-2.8639411000000001E-8</v>
      </c>
      <c r="F29" s="2">
        <v>9.6175858000000001E-8</v>
      </c>
      <c r="G29">
        <v>-275.64551999999998</v>
      </c>
      <c r="H29" s="2">
        <v>-2.5703191000000001E-7</v>
      </c>
      <c r="I29" s="2">
        <v>1.3813278999999999E-7</v>
      </c>
      <c r="J29" s="2">
        <v>4.3011151000000002E-9</v>
      </c>
      <c r="N29" t="s">
        <v>9</v>
      </c>
      <c r="O29" t="s">
        <v>10</v>
      </c>
      <c r="P29" s="2">
        <v>3.2525444000000002E-9</v>
      </c>
      <c r="Q29" s="2">
        <v>2.9871679999999999E-9</v>
      </c>
      <c r="R29" s="2">
        <v>1.4064647E-9</v>
      </c>
      <c r="S29">
        <v>43.241984000000002</v>
      </c>
      <c r="T29" s="2">
        <v>1.8284292E-9</v>
      </c>
      <c r="U29" s="2">
        <v>6.6062698999999997E-9</v>
      </c>
      <c r="V29" s="2">
        <v>6.2899015000000004E-11</v>
      </c>
      <c r="Z29" s="2" t="s">
        <v>79</v>
      </c>
      <c r="AA29" s="2" t="s">
        <v>80</v>
      </c>
      <c r="AB29" s="2">
        <v>2.8716534999999998E-3</v>
      </c>
      <c r="AC29">
        <v>3.8411307000000001E-3</v>
      </c>
      <c r="AD29" s="2">
        <v>7.8958871999999999E-3</v>
      </c>
      <c r="AE29" s="2">
        <v>274.95961</v>
      </c>
      <c r="AF29" s="2">
        <v>-1.5286169E-2</v>
      </c>
      <c r="AG29">
        <v>1.6877853000000002E-2</v>
      </c>
      <c r="AH29">
        <v>3.5311480999999998E-4</v>
      </c>
      <c r="AL29" t="s">
        <v>79</v>
      </c>
      <c r="AM29" t="s">
        <v>80</v>
      </c>
      <c r="AN29">
        <v>2.3728620999999998E-2</v>
      </c>
      <c r="AO29">
        <v>2.3542021999999999E-2</v>
      </c>
      <c r="AP29">
        <v>2.4325993999999998E-3</v>
      </c>
      <c r="AQ29">
        <v>10.251752</v>
      </c>
      <c r="AR29">
        <v>2.0041857999999999E-2</v>
      </c>
      <c r="AS29">
        <v>2.9471076999999998E-2</v>
      </c>
      <c r="AT29">
        <v>1.0878915E-4</v>
      </c>
    </row>
    <row r="30" spans="1:46" x14ac:dyDescent="0.35">
      <c r="B30" t="s">
        <v>11</v>
      </c>
      <c r="C30" t="s">
        <v>12</v>
      </c>
      <c r="D30">
        <v>-1.6848988</v>
      </c>
      <c r="E30">
        <v>-1.4361284000000001</v>
      </c>
      <c r="F30">
        <v>1.919675</v>
      </c>
      <c r="G30">
        <v>-113.93415</v>
      </c>
      <c r="H30">
        <v>-6.0144206000000002</v>
      </c>
      <c r="I30">
        <v>1.6589122999999999</v>
      </c>
      <c r="J30">
        <v>8.5850477999999994E-2</v>
      </c>
      <c r="N30" t="s">
        <v>11</v>
      </c>
      <c r="O30" t="s">
        <v>12</v>
      </c>
      <c r="P30">
        <v>1.219981</v>
      </c>
      <c r="Q30">
        <v>1.1956237000000001</v>
      </c>
      <c r="R30">
        <v>0.21777838999999999</v>
      </c>
      <c r="S30">
        <v>17.850966</v>
      </c>
      <c r="T30">
        <v>0.87596470000000004</v>
      </c>
      <c r="U30">
        <v>1.7860402</v>
      </c>
      <c r="V30">
        <v>9.7393457000000006E-3</v>
      </c>
      <c r="Z30" t="s">
        <v>81</v>
      </c>
      <c r="AA30" t="s">
        <v>82</v>
      </c>
      <c r="AB30">
        <v>-4.3072476000000004E-3</v>
      </c>
      <c r="AC30">
        <v>-3.9311499E-3</v>
      </c>
      <c r="AD30">
        <v>3.3808508999999998E-3</v>
      </c>
      <c r="AE30">
        <v>-78.492142999999999</v>
      </c>
      <c r="AF30">
        <v>-1.2898128E-2</v>
      </c>
      <c r="AG30">
        <v>6.1702481E-4</v>
      </c>
      <c r="AH30">
        <v>1.5119625000000001E-4</v>
      </c>
      <c r="AL30" t="s">
        <v>81</v>
      </c>
      <c r="AM30" t="s">
        <v>82</v>
      </c>
      <c r="AN30">
        <v>3.5577382E-3</v>
      </c>
      <c r="AO30">
        <v>3.461207E-3</v>
      </c>
      <c r="AP30">
        <v>7.5918454E-4</v>
      </c>
      <c r="AQ30">
        <v>21.338965999999999</v>
      </c>
      <c r="AR30">
        <v>2.3978352000000001E-3</v>
      </c>
      <c r="AS30">
        <v>5.4095237999999997E-3</v>
      </c>
      <c r="AT30" s="2">
        <v>3.3951765E-5</v>
      </c>
    </row>
    <row r="31" spans="1:46" x14ac:dyDescent="0.35">
      <c r="B31" t="s">
        <v>13</v>
      </c>
      <c r="C31" t="s">
        <v>14</v>
      </c>
      <c r="D31">
        <v>5.0010245000000004E-4</v>
      </c>
      <c r="E31">
        <v>5.4941923000000005E-4</v>
      </c>
      <c r="F31">
        <v>1.7801906E-4</v>
      </c>
      <c r="G31">
        <v>35.596516999999999</v>
      </c>
      <c r="H31" s="2">
        <v>4.9249590999999997E-6</v>
      </c>
      <c r="I31">
        <v>7.2547157999999995E-4</v>
      </c>
      <c r="J31" s="2">
        <v>7.9612542000000002E-6</v>
      </c>
      <c r="N31" t="s">
        <v>13</v>
      </c>
      <c r="O31" t="s">
        <v>14</v>
      </c>
      <c r="P31">
        <v>1.8524398000000001E-3</v>
      </c>
      <c r="Q31">
        <v>1.8210869000000001E-3</v>
      </c>
      <c r="R31">
        <v>2.794098E-4</v>
      </c>
      <c r="S31">
        <v>15.08334</v>
      </c>
      <c r="T31" s="2">
        <v>1.4075413999999999E-3</v>
      </c>
      <c r="U31">
        <v>2.4907039999999998E-3</v>
      </c>
      <c r="V31" s="2">
        <v>1.2495585999999999E-5</v>
      </c>
      <c r="Z31" t="s">
        <v>83</v>
      </c>
      <c r="AA31" t="s">
        <v>84</v>
      </c>
      <c r="AB31" s="2">
        <v>-3.5626266999999998E-5</v>
      </c>
      <c r="AC31" s="2">
        <v>-3.0588903000000003E-5</v>
      </c>
      <c r="AD31" s="2">
        <v>2.4081364000000001E-5</v>
      </c>
      <c r="AE31">
        <v>-67.594408000000001</v>
      </c>
      <c r="AF31" s="2">
        <v>-9.6777569000000002E-5</v>
      </c>
      <c r="AG31" s="2">
        <v>-5.2674823999999996E-6</v>
      </c>
      <c r="AH31" s="2">
        <v>1.0769513E-6</v>
      </c>
      <c r="AL31" t="s">
        <v>83</v>
      </c>
      <c r="AM31" t="s">
        <v>84</v>
      </c>
      <c r="AN31" s="2">
        <v>2.3002577999999999E-5</v>
      </c>
      <c r="AO31" s="2">
        <v>2.1582299999999998E-5</v>
      </c>
      <c r="AP31" s="2">
        <v>5.5185011999999999E-6</v>
      </c>
      <c r="AQ31">
        <v>23.990794000000001</v>
      </c>
      <c r="AR31" s="2">
        <v>1.8915136999999999E-5</v>
      </c>
      <c r="AS31" s="2">
        <v>3.5866031000000003E-5</v>
      </c>
      <c r="AT31" s="2">
        <v>2.4679488000000002E-7</v>
      </c>
    </row>
    <row r="32" spans="1:46" x14ac:dyDescent="0.35">
      <c r="B32" t="s">
        <v>15</v>
      </c>
      <c r="C32" t="s">
        <v>16</v>
      </c>
      <c r="D32">
        <v>5.7407142000000001E-2</v>
      </c>
      <c r="E32">
        <v>6.5745771999999994E-2</v>
      </c>
      <c r="F32">
        <v>4.6158234999999999E-2</v>
      </c>
      <c r="G32">
        <v>80.405039000000002</v>
      </c>
      <c r="H32">
        <v>-5.4540019000000002E-2</v>
      </c>
      <c r="I32">
        <v>0.1343975</v>
      </c>
      <c r="J32">
        <v>2.0642590000000001E-3</v>
      </c>
      <c r="N32" t="s">
        <v>15</v>
      </c>
      <c r="O32" t="s">
        <v>16</v>
      </c>
      <c r="P32">
        <v>0.12961971999999999</v>
      </c>
      <c r="Q32">
        <v>0.12995778999999999</v>
      </c>
      <c r="R32">
        <v>1.2355701E-2</v>
      </c>
      <c r="S32">
        <v>9.5322700999999999</v>
      </c>
      <c r="T32">
        <v>0.10786886</v>
      </c>
      <c r="U32">
        <v>0.15530005999999999</v>
      </c>
      <c r="V32">
        <v>5.5256377000000001E-4</v>
      </c>
      <c r="Z32" t="s">
        <v>17</v>
      </c>
      <c r="AA32" t="s">
        <v>18</v>
      </c>
      <c r="AB32">
        <v>-2.1754335999999998E-3</v>
      </c>
      <c r="AC32">
        <v>-1.3115239000000001E-4</v>
      </c>
      <c r="AD32">
        <v>2.3302927000000001E-2</v>
      </c>
      <c r="AE32">
        <v>-1071.1854000000001</v>
      </c>
      <c r="AF32">
        <v>-5.1656159E-2</v>
      </c>
      <c r="AG32">
        <v>3.8501839000000003E-2</v>
      </c>
      <c r="AH32">
        <v>1.0421385999999999E-3</v>
      </c>
      <c r="AL32" t="s">
        <v>17</v>
      </c>
      <c r="AM32" t="s">
        <v>18</v>
      </c>
      <c r="AN32">
        <v>0.12819426</v>
      </c>
      <c r="AO32">
        <v>0.12815915999999999</v>
      </c>
      <c r="AP32">
        <v>7.8346822999999996E-3</v>
      </c>
      <c r="AQ32">
        <v>6.1115700999999998</v>
      </c>
      <c r="AR32">
        <v>0.11385148</v>
      </c>
      <c r="AS32">
        <v>0.14356462</v>
      </c>
      <c r="AT32">
        <v>3.5037764999999997E-4</v>
      </c>
    </row>
    <row r="33" spans="2:46" x14ac:dyDescent="0.35">
      <c r="B33" t="s">
        <v>17</v>
      </c>
      <c r="C33" t="s">
        <v>18</v>
      </c>
      <c r="D33">
        <v>5.888524E-3</v>
      </c>
      <c r="E33">
        <v>7.6210996000000003E-3</v>
      </c>
      <c r="F33">
        <v>2.0614765E-2</v>
      </c>
      <c r="G33">
        <v>350.08373999999998</v>
      </c>
      <c r="H33">
        <v>-4.0334833E-2</v>
      </c>
      <c r="I33">
        <v>4.2031864000000002E-2</v>
      </c>
      <c r="J33">
        <v>9.2192032000000003E-4</v>
      </c>
      <c r="N33" t="s">
        <v>17</v>
      </c>
      <c r="O33" t="s">
        <v>18</v>
      </c>
      <c r="P33">
        <v>0.12606143</v>
      </c>
      <c r="Q33">
        <v>0.12595908</v>
      </c>
      <c r="R33">
        <v>7.8962384999999996E-3</v>
      </c>
      <c r="S33">
        <v>6.2638021999999998</v>
      </c>
      <c r="T33">
        <v>0.11097305</v>
      </c>
      <c r="U33">
        <v>0.14264193999999999</v>
      </c>
      <c r="V33">
        <v>3.5313051999999998E-4</v>
      </c>
      <c r="Z33" t="s">
        <v>85</v>
      </c>
      <c r="AA33" t="s">
        <v>82</v>
      </c>
      <c r="AB33">
        <v>-2.0973380999999999E-2</v>
      </c>
      <c r="AC33">
        <v>-1.7046407999999999E-2</v>
      </c>
      <c r="AD33">
        <v>1.5871043000000001E-2</v>
      </c>
      <c r="AE33">
        <v>-75.672314999999998</v>
      </c>
      <c r="AF33">
        <v>-5.9085461999999998E-2</v>
      </c>
      <c r="AG33">
        <v>-4.0663178999999997E-3</v>
      </c>
      <c r="AH33">
        <v>7.0977460999999999E-4</v>
      </c>
      <c r="AL33" t="s">
        <v>85</v>
      </c>
      <c r="AM33" t="s">
        <v>82</v>
      </c>
      <c r="AN33">
        <v>1.1647739999999999E-3</v>
      </c>
      <c r="AO33">
        <v>9.3317005999999996E-4</v>
      </c>
      <c r="AP33">
        <v>1.4042403000000001E-3</v>
      </c>
      <c r="AQ33">
        <v>120.55904</v>
      </c>
      <c r="AR33">
        <v>5.3770325000000003E-4</v>
      </c>
      <c r="AS33">
        <v>2.6232946000000002E-3</v>
      </c>
      <c r="AT33" s="2">
        <v>6.2799537000000002E-5</v>
      </c>
    </row>
    <row r="34" spans="2:46" x14ac:dyDescent="0.35">
      <c r="B34" t="s">
        <v>19</v>
      </c>
      <c r="C34" t="s">
        <v>10</v>
      </c>
      <c r="D34" s="2">
        <v>-1.5591432E-7</v>
      </c>
      <c r="E34" s="2">
        <v>3.6944901000000002E-8</v>
      </c>
      <c r="F34" s="2">
        <v>3.7785094000000001E-6</v>
      </c>
      <c r="G34">
        <v>-2423.4524999999999</v>
      </c>
      <c r="H34" s="2">
        <v>-8.5848285000000008E-6</v>
      </c>
      <c r="I34" s="2">
        <v>7.7211378000000004E-6</v>
      </c>
      <c r="J34" s="2">
        <v>1.6898007999999999E-7</v>
      </c>
      <c r="N34" t="s">
        <v>19</v>
      </c>
      <c r="O34" t="s">
        <v>10</v>
      </c>
      <c r="P34" s="2">
        <v>1.6871182000000001E-8</v>
      </c>
      <c r="Q34" s="2">
        <v>1.5362779999999999E-8</v>
      </c>
      <c r="R34" s="2">
        <v>6.4608035000000001E-9</v>
      </c>
      <c r="S34">
        <v>38.294908</v>
      </c>
      <c r="T34" s="2">
        <v>1.088807E-8</v>
      </c>
      <c r="U34" s="2">
        <v>3.1158951000000002E-8</v>
      </c>
      <c r="V34" s="2">
        <v>2.8893592000000001E-10</v>
      </c>
      <c r="Z34" s="2" t="s">
        <v>86</v>
      </c>
      <c r="AA34" s="2" t="s">
        <v>82</v>
      </c>
      <c r="AB34" s="2">
        <v>-9.5840257999999998E-2</v>
      </c>
      <c r="AC34">
        <v>-7.7280519000000004E-3</v>
      </c>
      <c r="AD34" s="2">
        <v>2.8113345999999999</v>
      </c>
      <c r="AE34" s="2">
        <v>-2933.3546000000001</v>
      </c>
      <c r="AF34" s="2">
        <v>-5.7325521999999998</v>
      </c>
      <c r="AG34">
        <v>5.3320954</v>
      </c>
      <c r="AH34">
        <v>0.12572670999999999</v>
      </c>
      <c r="AL34" t="s">
        <v>86</v>
      </c>
      <c r="AM34" t="s">
        <v>82</v>
      </c>
      <c r="AN34">
        <v>6.1417108999999998E-2</v>
      </c>
      <c r="AO34">
        <v>5.1373818000000002E-2</v>
      </c>
      <c r="AP34">
        <v>6.8550580999999999E-2</v>
      </c>
      <c r="AQ34">
        <v>111.6148</v>
      </c>
      <c r="AR34">
        <v>3.1664761999999999E-2</v>
      </c>
      <c r="AS34">
        <v>0.12436881</v>
      </c>
      <c r="AT34">
        <v>3.0656752E-3</v>
      </c>
    </row>
    <row r="35" spans="2:46" x14ac:dyDescent="0.35">
      <c r="B35" t="s">
        <v>20</v>
      </c>
      <c r="C35" t="s">
        <v>21</v>
      </c>
      <c r="D35" s="2">
        <v>-1.4363996000000001E-8</v>
      </c>
      <c r="E35" s="2">
        <v>-1.3001628E-8</v>
      </c>
      <c r="F35" s="2">
        <v>7.4347486000000002E-9</v>
      </c>
      <c r="G35">
        <v>-51.759611</v>
      </c>
      <c r="H35" s="2">
        <v>-3.4879083999999998E-8</v>
      </c>
      <c r="I35" s="2">
        <v>-3.9461825999999997E-9</v>
      </c>
      <c r="J35" s="2">
        <v>3.3249207000000003E-10</v>
      </c>
      <c r="N35" t="s">
        <v>20</v>
      </c>
      <c r="O35" t="s">
        <v>21</v>
      </c>
      <c r="P35" s="2">
        <v>6.9313985999999998E-9</v>
      </c>
      <c r="Q35" s="2">
        <v>6.6442585000000003E-9</v>
      </c>
      <c r="R35" s="2">
        <v>1.7264355000000001E-9</v>
      </c>
      <c r="S35">
        <v>24.907463</v>
      </c>
      <c r="T35" s="2">
        <v>4.4127471E-9</v>
      </c>
      <c r="U35" s="2">
        <v>1.0884442E-8</v>
      </c>
      <c r="V35" s="2">
        <v>7.7208543999999997E-11</v>
      </c>
      <c r="Z35" s="2" t="s">
        <v>87</v>
      </c>
      <c r="AA35" s="2" t="s">
        <v>88</v>
      </c>
      <c r="AB35" s="2">
        <v>-1.9062017000000001E-2</v>
      </c>
      <c r="AC35">
        <v>-1.0420964E-2</v>
      </c>
      <c r="AD35" s="2">
        <v>2.7789943000000001E-2</v>
      </c>
      <c r="AE35" s="2">
        <v>-145.78700000000001</v>
      </c>
      <c r="AF35" s="2">
        <v>-9.1522210000000007E-2</v>
      </c>
      <c r="AG35">
        <v>-2.7026394999999999E-3</v>
      </c>
      <c r="AH35">
        <v>1.2428040999999999E-3</v>
      </c>
      <c r="AL35" t="s">
        <v>87</v>
      </c>
      <c r="AM35" t="s">
        <v>88</v>
      </c>
      <c r="AN35">
        <v>3.7559957000000001E-3</v>
      </c>
      <c r="AO35">
        <v>1.9851152E-3</v>
      </c>
      <c r="AP35">
        <v>6.0798533999999998E-3</v>
      </c>
      <c r="AQ35">
        <v>161.87061</v>
      </c>
      <c r="AR35">
        <v>2.9478681999999998E-4</v>
      </c>
      <c r="AS35">
        <v>1.6249876999999999E-2</v>
      </c>
      <c r="AT35">
        <v>2.7189930999999999E-4</v>
      </c>
    </row>
    <row r="36" spans="2:46" x14ac:dyDescent="0.35">
      <c r="B36" t="s">
        <v>22</v>
      </c>
      <c r="C36" t="s">
        <v>23</v>
      </c>
      <c r="D36" s="2">
        <v>3.9361791000000002E-5</v>
      </c>
      <c r="E36" s="2">
        <v>4.1529171999999999E-5</v>
      </c>
      <c r="F36" s="2">
        <v>2.786652E-5</v>
      </c>
      <c r="G36">
        <v>70.795865000000006</v>
      </c>
      <c r="H36" s="2">
        <v>-2.1360578E-5</v>
      </c>
      <c r="I36" s="2">
        <v>8.5254633999999995E-5</v>
      </c>
      <c r="J36" s="2">
        <v>1.2462287E-6</v>
      </c>
      <c r="N36" t="s">
        <v>22</v>
      </c>
      <c r="O36" t="s">
        <v>23</v>
      </c>
      <c r="P36" s="2">
        <v>2.1211590000000001E-4</v>
      </c>
      <c r="Q36" s="2">
        <v>2.0891921000000001E-4</v>
      </c>
      <c r="R36" s="2">
        <v>1.5298226E-5</v>
      </c>
      <c r="S36">
        <v>7.2122013000000003</v>
      </c>
      <c r="T36" s="2">
        <v>1.9715845999999999E-4</v>
      </c>
      <c r="U36" s="2">
        <v>2.5210587999999998E-4</v>
      </c>
      <c r="V36" s="2">
        <v>6.8415744999999997E-7</v>
      </c>
      <c r="Z36" s="2" t="s">
        <v>89</v>
      </c>
      <c r="AA36" s="2" t="s">
        <v>90</v>
      </c>
      <c r="AB36" s="2">
        <v>2.5432483000000001</v>
      </c>
      <c r="AC36">
        <v>2.4940909000000002</v>
      </c>
      <c r="AD36">
        <v>0.52119691000000001</v>
      </c>
      <c r="AE36">
        <v>20.493355000000001</v>
      </c>
      <c r="AF36" s="2">
        <v>1.6914434</v>
      </c>
      <c r="AG36">
        <v>3.6529607999999998</v>
      </c>
      <c r="AH36">
        <v>2.3308634000000002E-2</v>
      </c>
      <c r="AL36" t="s">
        <v>89</v>
      </c>
      <c r="AM36" t="s">
        <v>90</v>
      </c>
      <c r="AN36">
        <v>2.5426793000000001</v>
      </c>
      <c r="AO36">
        <v>2.4818411</v>
      </c>
      <c r="AP36">
        <v>0.51986129999999997</v>
      </c>
      <c r="AQ36">
        <v>20.445412999999999</v>
      </c>
      <c r="AR36">
        <v>1.6842446</v>
      </c>
      <c r="AS36">
        <v>3.7418765</v>
      </c>
      <c r="AT36">
        <v>2.3248904000000001E-2</v>
      </c>
    </row>
    <row r="37" spans="2:46" x14ac:dyDescent="0.35">
      <c r="B37" t="s">
        <v>24</v>
      </c>
      <c r="C37" t="s">
        <v>25</v>
      </c>
      <c r="D37">
        <v>6.2580342000000001E-3</v>
      </c>
      <c r="E37">
        <v>6.1880010000000003E-3</v>
      </c>
      <c r="F37">
        <v>2.3116619999999999E-3</v>
      </c>
      <c r="G37">
        <v>36.939107999999997</v>
      </c>
      <c r="H37">
        <v>1.4827759000000001E-3</v>
      </c>
      <c r="I37">
        <v>1.0932697E-2</v>
      </c>
      <c r="J37">
        <v>1.0338067E-4</v>
      </c>
      <c r="N37" t="s">
        <v>24</v>
      </c>
      <c r="O37" t="s">
        <v>25</v>
      </c>
      <c r="P37">
        <v>1.6388703000000001E-2</v>
      </c>
      <c r="Q37">
        <v>1.6259019E-2</v>
      </c>
      <c r="R37">
        <v>1.9358057999999999E-3</v>
      </c>
      <c r="S37">
        <v>11.81183</v>
      </c>
      <c r="T37">
        <v>1.2964401E-2</v>
      </c>
      <c r="U37">
        <v>2.0549186000000001E-2</v>
      </c>
      <c r="V37" s="2">
        <v>8.6571864999999994E-5</v>
      </c>
      <c r="Z37" t="s">
        <v>91</v>
      </c>
      <c r="AA37" t="s">
        <v>82</v>
      </c>
      <c r="AB37">
        <v>-7.9905385999999995E-3</v>
      </c>
      <c r="AC37">
        <v>-7.2311872000000001E-3</v>
      </c>
      <c r="AD37">
        <v>4.3665433000000002E-3</v>
      </c>
      <c r="AE37">
        <v>-54.646419999999999</v>
      </c>
      <c r="AF37">
        <v>-1.9569401E-2</v>
      </c>
      <c r="AG37">
        <v>-1.9946196000000002E-3</v>
      </c>
      <c r="AH37">
        <v>1.9527775000000001E-4</v>
      </c>
      <c r="AL37" t="s">
        <v>91</v>
      </c>
      <c r="AM37" t="s">
        <v>82</v>
      </c>
      <c r="AN37">
        <v>3.317193E-3</v>
      </c>
      <c r="AO37">
        <v>3.1524382000000001E-3</v>
      </c>
      <c r="AP37">
        <v>8.5579570000000004E-4</v>
      </c>
      <c r="AQ37">
        <v>25.798791000000001</v>
      </c>
      <c r="AR37">
        <v>2.0726539000000001E-3</v>
      </c>
      <c r="AS37">
        <v>5.4447525000000004E-3</v>
      </c>
      <c r="AT37" s="2">
        <v>3.8272346999999998E-5</v>
      </c>
    </row>
    <row r="38" spans="2:46" x14ac:dyDescent="0.35">
      <c r="Z38" t="s">
        <v>92</v>
      </c>
      <c r="AA38" t="s">
        <v>14</v>
      </c>
      <c r="AB38">
        <v>1.2566899000000001E-4</v>
      </c>
      <c r="AC38">
        <v>1.2572144999999999E-4</v>
      </c>
      <c r="AD38" s="2">
        <v>1.0359047999999999E-6</v>
      </c>
      <c r="AE38">
        <v>0.82431215999999996</v>
      </c>
      <c r="AF38">
        <v>1.2332590000000001E-4</v>
      </c>
      <c r="AG38">
        <v>1.2750049E-4</v>
      </c>
      <c r="AH38" s="2">
        <v>4.6327071000000001E-8</v>
      </c>
      <c r="AL38" t="s">
        <v>92</v>
      </c>
      <c r="AM38" t="s">
        <v>14</v>
      </c>
      <c r="AN38">
        <v>1.3002472000000001E-4</v>
      </c>
      <c r="AO38">
        <v>1.2994016999999999E-4</v>
      </c>
      <c r="AP38" s="2">
        <v>5.2409231999999998E-7</v>
      </c>
      <c r="AQ38">
        <v>0.40307129000000003</v>
      </c>
      <c r="AR38">
        <v>1.2927463999999999E-4</v>
      </c>
      <c r="AS38">
        <v>1.3136007000000001E-4</v>
      </c>
      <c r="AT38" s="2">
        <v>2.3438121E-8</v>
      </c>
    </row>
    <row r="39" spans="2:46" x14ac:dyDescent="0.35">
      <c r="B39" t="s">
        <v>26</v>
      </c>
      <c r="C39">
        <v>95</v>
      </c>
      <c r="N39" t="s">
        <v>26</v>
      </c>
      <c r="O39">
        <v>95</v>
      </c>
      <c r="Z39" t="s">
        <v>93</v>
      </c>
      <c r="AA39" t="s">
        <v>94</v>
      </c>
      <c r="AB39">
        <v>-1.8503083E-3</v>
      </c>
      <c r="AC39">
        <v>-1.7959154000000001E-3</v>
      </c>
      <c r="AD39">
        <v>4.5954815E-4</v>
      </c>
      <c r="AE39">
        <v>-24.836302</v>
      </c>
      <c r="AF39">
        <v>-2.9911541999999998E-3</v>
      </c>
      <c r="AG39">
        <v>-1.0985172999999999E-3</v>
      </c>
      <c r="AH39" s="2">
        <v>2.0551618000000001E-5</v>
      </c>
      <c r="AL39" t="s">
        <v>93</v>
      </c>
      <c r="AM39" t="s">
        <v>94</v>
      </c>
      <c r="AN39">
        <v>1.0874971E-3</v>
      </c>
      <c r="AO39">
        <v>1.0804542999999999E-3</v>
      </c>
      <c r="AP39">
        <v>1.6587058E-4</v>
      </c>
      <c r="AQ39">
        <v>15.252508000000001</v>
      </c>
      <c r="AR39">
        <v>7.9541666000000003E-4</v>
      </c>
      <c r="AS39">
        <v>1.4917963E-3</v>
      </c>
      <c r="AT39" s="2">
        <v>7.4179577000000003E-6</v>
      </c>
    </row>
    <row r="40" spans="2:46" x14ac:dyDescent="0.35">
      <c r="Z40" t="s">
        <v>95</v>
      </c>
      <c r="AA40" t="s">
        <v>96</v>
      </c>
      <c r="AB40">
        <v>3.2147859999999998E-4</v>
      </c>
      <c r="AC40">
        <v>3.1992993000000002E-4</v>
      </c>
      <c r="AD40">
        <v>1.0539166E-4</v>
      </c>
      <c r="AE40">
        <v>32.783414999999998</v>
      </c>
      <c r="AF40">
        <v>1.260295E-4</v>
      </c>
      <c r="AG40">
        <v>5.2765736999999999E-4</v>
      </c>
      <c r="AH40" s="2">
        <v>4.7132585000000001E-6</v>
      </c>
      <c r="AL40" t="s">
        <v>95</v>
      </c>
      <c r="AM40" t="s">
        <v>96</v>
      </c>
      <c r="AN40">
        <v>8.1428692999999997E-4</v>
      </c>
      <c r="AO40">
        <v>8.1119291999999998E-4</v>
      </c>
      <c r="AP40" s="2">
        <v>8.8688136999999997E-5</v>
      </c>
      <c r="AQ40">
        <v>10.891508999999999</v>
      </c>
      <c r="AR40">
        <v>6.5087198000000001E-4</v>
      </c>
      <c r="AS40">
        <v>1.010153E-3</v>
      </c>
      <c r="AT40" s="2">
        <v>3.9662541000000004E-6</v>
      </c>
    </row>
    <row r="41" spans="2:46" x14ac:dyDescent="0.35">
      <c r="Z41" t="s">
        <v>97</v>
      </c>
      <c r="AA41" t="s">
        <v>96</v>
      </c>
      <c r="AB41">
        <v>3.6230734999999998E-4</v>
      </c>
      <c r="AC41">
        <v>3.6138555000000001E-4</v>
      </c>
      <c r="AD41">
        <v>1.1223577E-4</v>
      </c>
      <c r="AE41">
        <v>30.978055999999999</v>
      </c>
      <c r="AF41">
        <v>1.5230382000000001E-4</v>
      </c>
      <c r="AG41">
        <v>5.7847379000000002E-4</v>
      </c>
      <c r="AH41" s="2">
        <v>5.0193364000000003E-6</v>
      </c>
      <c r="AL41" t="s">
        <v>97</v>
      </c>
      <c r="AM41" t="s">
        <v>96</v>
      </c>
      <c r="AN41">
        <v>9.1643632999999995E-4</v>
      </c>
      <c r="AO41">
        <v>9.1525807E-4</v>
      </c>
      <c r="AP41">
        <v>1.045902E-4</v>
      </c>
      <c r="AQ41">
        <v>11.412708</v>
      </c>
      <c r="AR41">
        <v>7.2362735999999999E-4</v>
      </c>
      <c r="AS41">
        <v>1.1512365000000001E-3</v>
      </c>
      <c r="AT41" s="2">
        <v>4.6774159999999999E-6</v>
      </c>
    </row>
    <row r="42" spans="2:46" x14ac:dyDescent="0.35">
      <c r="Z42" t="s">
        <v>98</v>
      </c>
      <c r="AA42" t="s">
        <v>99</v>
      </c>
      <c r="AB42" s="2">
        <v>2.9383951000000001E-7</v>
      </c>
      <c r="AC42" s="2">
        <v>3.0168195000000002E-7</v>
      </c>
      <c r="AD42" s="2">
        <v>8.1864053999999995E-8</v>
      </c>
      <c r="AE42">
        <v>27.860125</v>
      </c>
      <c r="AF42" s="2">
        <v>1.254432E-7</v>
      </c>
      <c r="AG42" s="2">
        <v>4.4126252999999999E-7</v>
      </c>
      <c r="AH42" s="2">
        <v>3.6610717999999998E-9</v>
      </c>
      <c r="AL42" t="s">
        <v>98</v>
      </c>
      <c r="AM42" t="s">
        <v>99</v>
      </c>
      <c r="AN42" s="2">
        <v>8.5051474000000005E-7</v>
      </c>
      <c r="AO42" s="2">
        <v>8.4567301000000004E-7</v>
      </c>
      <c r="AP42" s="2">
        <v>3.3518036999999998E-8</v>
      </c>
      <c r="AQ42">
        <v>3.940912</v>
      </c>
      <c r="AR42" s="2">
        <v>7.9481090000000004E-7</v>
      </c>
      <c r="AS42" s="2">
        <v>9.2729417000000003E-7</v>
      </c>
      <c r="AT42" s="2">
        <v>1.4989721999999999E-9</v>
      </c>
    </row>
    <row r="43" spans="2:46" x14ac:dyDescent="0.35">
      <c r="Z43" t="s">
        <v>100</v>
      </c>
      <c r="AA43" t="s">
        <v>8</v>
      </c>
      <c r="AB43">
        <v>4.5630009000000001E-3</v>
      </c>
      <c r="AC43">
        <v>4.5758129000000002E-3</v>
      </c>
      <c r="AD43">
        <v>1.6970108E-4</v>
      </c>
      <c r="AE43">
        <v>3.7190675</v>
      </c>
      <c r="AF43">
        <v>4.2462682000000002E-3</v>
      </c>
      <c r="AG43">
        <v>4.8106332E-3</v>
      </c>
      <c r="AH43" s="2">
        <v>7.5892631999999998E-6</v>
      </c>
      <c r="AL43" t="s">
        <v>100</v>
      </c>
      <c r="AM43" t="s">
        <v>8</v>
      </c>
      <c r="AN43">
        <v>5.4573047000000003E-3</v>
      </c>
      <c r="AO43">
        <v>5.3921157999999997E-3</v>
      </c>
      <c r="AP43">
        <v>3.9712926999999998E-4</v>
      </c>
      <c r="AQ43">
        <v>7.2770219999999997</v>
      </c>
      <c r="AR43">
        <v>5.2335269000000004E-3</v>
      </c>
      <c r="AS43">
        <v>6.0786214999999999E-3</v>
      </c>
      <c r="AT43" s="2">
        <v>1.7760161E-5</v>
      </c>
    </row>
    <row r="44" spans="2:46" x14ac:dyDescent="0.35">
      <c r="Z44" t="s">
        <v>101</v>
      </c>
      <c r="AA44" t="s">
        <v>82</v>
      </c>
      <c r="AB44">
        <v>-0.52564127000000005</v>
      </c>
      <c r="AC44">
        <v>-0.45450131999999999</v>
      </c>
      <c r="AD44">
        <v>0.35245710000000002</v>
      </c>
      <c r="AE44">
        <v>-67.052781999999993</v>
      </c>
      <c r="AF44">
        <v>-1.3525792999999999</v>
      </c>
      <c r="AG44">
        <v>-9.9862284999999995E-2</v>
      </c>
      <c r="AH44">
        <v>1.5762360999999999E-2</v>
      </c>
      <c r="AL44" t="s">
        <v>101</v>
      </c>
      <c r="AM44" t="s">
        <v>82</v>
      </c>
      <c r="AN44">
        <v>0.11160974</v>
      </c>
      <c r="AO44">
        <v>0.10111621</v>
      </c>
      <c r="AP44">
        <v>4.1025999E-2</v>
      </c>
      <c r="AQ44">
        <v>36.75844</v>
      </c>
      <c r="AR44">
        <v>6.6571641000000001E-2</v>
      </c>
      <c r="AS44">
        <v>0.21505653999999999</v>
      </c>
      <c r="AT44">
        <v>1.8347385E-3</v>
      </c>
    </row>
    <row r="45" spans="2:46" x14ac:dyDescent="0.35">
      <c r="Z45" t="s">
        <v>102</v>
      </c>
      <c r="AA45" t="s">
        <v>103</v>
      </c>
      <c r="AB45">
        <v>0.31378288999999998</v>
      </c>
      <c r="AC45">
        <v>0.30373597000000002</v>
      </c>
      <c r="AD45">
        <v>0.12575900000000001</v>
      </c>
      <c r="AE45">
        <v>40.078347000000001</v>
      </c>
      <c r="AF45">
        <v>0.10208021</v>
      </c>
      <c r="AG45">
        <v>0.59592568000000001</v>
      </c>
      <c r="AH45">
        <v>5.6241132999999997E-3</v>
      </c>
      <c r="AL45" t="s">
        <v>102</v>
      </c>
      <c r="AM45" t="s">
        <v>103</v>
      </c>
      <c r="AN45">
        <v>0.46563316999999999</v>
      </c>
      <c r="AO45">
        <v>0.45652573000000002</v>
      </c>
      <c r="AP45">
        <v>9.4114690000000001E-2</v>
      </c>
      <c r="AQ45">
        <v>20.212195999999999</v>
      </c>
      <c r="AR45">
        <v>0.31322692000000002</v>
      </c>
      <c r="AS45">
        <v>0.66735051999999995</v>
      </c>
      <c r="AT45">
        <v>4.2089368999999998E-3</v>
      </c>
    </row>
    <row r="47" spans="2:46" x14ac:dyDescent="0.35">
      <c r="Z47" t="s">
        <v>26</v>
      </c>
      <c r="AA47">
        <v>95</v>
      </c>
      <c r="AL47" t="s">
        <v>26</v>
      </c>
      <c r="AM47">
        <v>95</v>
      </c>
    </row>
    <row r="50" spans="1:46" s="17" customFormat="1" x14ac:dyDescent="0.35">
      <c r="A50" s="4">
        <v>3</v>
      </c>
      <c r="B50" s="4" t="s">
        <v>34</v>
      </c>
      <c r="C50" s="4" t="s">
        <v>43</v>
      </c>
      <c r="L50" s="19"/>
      <c r="M50" s="4">
        <v>3</v>
      </c>
      <c r="N50" s="4" t="s">
        <v>58</v>
      </c>
      <c r="O50" s="4" t="s">
        <v>43</v>
      </c>
      <c r="X50" s="19"/>
      <c r="Y50" s="4">
        <v>3</v>
      </c>
      <c r="Z50" s="4" t="s">
        <v>34</v>
      </c>
      <c r="AA50" s="4" t="s">
        <v>43</v>
      </c>
      <c r="AJ50" s="19"/>
      <c r="AK50" s="4">
        <v>3</v>
      </c>
      <c r="AL50" s="4" t="s">
        <v>58</v>
      </c>
      <c r="AM50" s="4" t="s">
        <v>43</v>
      </c>
    </row>
    <row r="51" spans="1:46" x14ac:dyDescent="0.3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s="1">
        <v>2.5000000000000001E-2</v>
      </c>
      <c r="I51" s="1">
        <v>0.97499999999999998</v>
      </c>
      <c r="J51" t="s">
        <v>6</v>
      </c>
      <c r="N51" t="s">
        <v>0</v>
      </c>
      <c r="O51" t="s">
        <v>1</v>
      </c>
      <c r="P51" t="s">
        <v>2</v>
      </c>
      <c r="Q51" t="s">
        <v>3</v>
      </c>
      <c r="R51" t="s">
        <v>4</v>
      </c>
      <c r="S51" t="s">
        <v>5</v>
      </c>
      <c r="T51" s="1">
        <v>2.5000000000000001E-2</v>
      </c>
      <c r="U51" s="1">
        <v>0.97499999999999998</v>
      </c>
      <c r="V51" t="s">
        <v>6</v>
      </c>
      <c r="Z51" t="s">
        <v>0</v>
      </c>
      <c r="AA51" t="s">
        <v>1</v>
      </c>
      <c r="AB51" t="s">
        <v>2</v>
      </c>
      <c r="AC51" t="s">
        <v>3</v>
      </c>
      <c r="AD51" t="s">
        <v>4</v>
      </c>
      <c r="AE51" t="s">
        <v>5</v>
      </c>
      <c r="AF51" s="1">
        <v>2.5000000000000001E-2</v>
      </c>
      <c r="AG51" s="1">
        <v>0.97499999999999998</v>
      </c>
      <c r="AH51" t="s">
        <v>6</v>
      </c>
      <c r="AL51" t="s">
        <v>0</v>
      </c>
      <c r="AM51" t="s">
        <v>1</v>
      </c>
      <c r="AN51" t="s">
        <v>2</v>
      </c>
      <c r="AO51" t="s">
        <v>3</v>
      </c>
      <c r="AP51" t="s">
        <v>4</v>
      </c>
      <c r="AQ51" t="s">
        <v>5</v>
      </c>
      <c r="AR51" s="1">
        <v>2.5000000000000001E-2</v>
      </c>
      <c r="AS51" s="1">
        <v>0.97499999999999998</v>
      </c>
      <c r="AT51" t="s">
        <v>6</v>
      </c>
    </row>
    <row r="52" spans="1:46" x14ac:dyDescent="0.35">
      <c r="B52" t="s">
        <v>7</v>
      </c>
      <c r="C52" t="s">
        <v>8</v>
      </c>
      <c r="D52">
        <v>7.8710580000000002E-3</v>
      </c>
      <c r="E52">
        <v>7.8672654000000002E-3</v>
      </c>
      <c r="F52">
        <v>5.8420469999999997E-4</v>
      </c>
      <c r="G52">
        <v>7.4221877000000003</v>
      </c>
      <c r="H52">
        <v>6.7372919000000002E-3</v>
      </c>
      <c r="I52">
        <v>9.1188343999999994E-3</v>
      </c>
      <c r="J52" s="2">
        <v>2.6126429E-5</v>
      </c>
      <c r="N52" t="s">
        <v>7</v>
      </c>
      <c r="O52" t="s">
        <v>8</v>
      </c>
      <c r="P52">
        <v>9.0659400999999994E-3</v>
      </c>
      <c r="Q52">
        <v>9.0135143000000008E-3</v>
      </c>
      <c r="R52">
        <v>6.5692897999999997E-4</v>
      </c>
      <c r="S52">
        <v>7.2461209999999996</v>
      </c>
      <c r="T52">
        <v>7.9604758999999997E-3</v>
      </c>
      <c r="U52">
        <v>1.0453604999999999E-2</v>
      </c>
      <c r="V52" s="2">
        <v>2.9378757E-5</v>
      </c>
      <c r="Z52" t="s">
        <v>78</v>
      </c>
      <c r="AA52" t="s">
        <v>23</v>
      </c>
      <c r="AB52">
        <v>8.5862671999999997E-4</v>
      </c>
      <c r="AC52">
        <v>8.6260624000000004E-4</v>
      </c>
      <c r="AD52">
        <v>1.0930802000000001E-4</v>
      </c>
      <c r="AE52">
        <v>12.730563999999999</v>
      </c>
      <c r="AF52">
        <v>6.5511607000000001E-4</v>
      </c>
      <c r="AG52">
        <v>1.0504326E-3</v>
      </c>
      <c r="AH52" s="2">
        <v>4.8884035000000001E-6</v>
      </c>
      <c r="AL52" t="s">
        <v>78</v>
      </c>
      <c r="AM52" t="s">
        <v>23</v>
      </c>
      <c r="AN52">
        <v>1.2743156E-3</v>
      </c>
      <c r="AO52">
        <v>1.2616344999999999E-3</v>
      </c>
      <c r="AP52" s="2">
        <v>8.8108642E-5</v>
      </c>
      <c r="AQ52">
        <v>6.9141933</v>
      </c>
      <c r="AR52">
        <v>1.1341083999999999E-3</v>
      </c>
      <c r="AS52">
        <v>1.5000977E-3</v>
      </c>
      <c r="AT52" s="2">
        <v>3.9403382999999998E-6</v>
      </c>
    </row>
    <row r="53" spans="1:46" x14ac:dyDescent="0.35">
      <c r="B53" t="s">
        <v>9</v>
      </c>
      <c r="C53" t="s">
        <v>10</v>
      </c>
      <c r="D53" s="2">
        <v>-3.7424986000000001E-8</v>
      </c>
      <c r="E53" s="2">
        <v>-3.3052665999999998E-8</v>
      </c>
      <c r="F53" s="2">
        <v>8.7600715999999994E-8</v>
      </c>
      <c r="G53">
        <v>-234.07014000000001</v>
      </c>
      <c r="H53" s="2">
        <v>-2.3444991E-7</v>
      </c>
      <c r="I53" s="2">
        <v>1.5214733E-7</v>
      </c>
      <c r="J53" s="2">
        <v>3.9176230999999997E-9</v>
      </c>
      <c r="N53" t="s">
        <v>9</v>
      </c>
      <c r="O53" t="s">
        <v>10</v>
      </c>
      <c r="P53" s="2">
        <v>4.6385231999999996E-9</v>
      </c>
      <c r="Q53" s="2">
        <v>4.2054607999999999E-9</v>
      </c>
      <c r="R53" s="2">
        <v>2.4564332000000002E-9</v>
      </c>
      <c r="S53">
        <v>52.957223999999997</v>
      </c>
      <c r="T53" s="2">
        <v>2.6045083E-9</v>
      </c>
      <c r="U53" s="2">
        <v>8.7836530999999997E-9</v>
      </c>
      <c r="V53" s="2">
        <v>1.0985503E-10</v>
      </c>
      <c r="Z53" t="s">
        <v>79</v>
      </c>
      <c r="AA53" t="s">
        <v>80</v>
      </c>
      <c r="AB53">
        <v>1.5559425999999999E-2</v>
      </c>
      <c r="AC53">
        <v>1.6520126E-2</v>
      </c>
      <c r="AD53">
        <v>8.9812528000000006E-3</v>
      </c>
      <c r="AE53">
        <v>57.722262999999998</v>
      </c>
      <c r="AF53">
        <v>-5.1790317000000004E-3</v>
      </c>
      <c r="AG53">
        <v>3.1298401000000003E-2</v>
      </c>
      <c r="AH53">
        <v>4.0165383999999998E-4</v>
      </c>
      <c r="AL53" t="s">
        <v>79</v>
      </c>
      <c r="AM53" t="s">
        <v>80</v>
      </c>
      <c r="AN53">
        <v>3.8155880000000003E-2</v>
      </c>
      <c r="AO53">
        <v>3.7812872999999997E-2</v>
      </c>
      <c r="AP53">
        <v>4.9560602E-3</v>
      </c>
      <c r="AQ53">
        <v>12.988981000000001</v>
      </c>
      <c r="AR53">
        <v>2.9512197E-2</v>
      </c>
      <c r="AS53">
        <v>5.0338472000000002E-2</v>
      </c>
      <c r="AT53">
        <v>2.2164175E-4</v>
      </c>
    </row>
    <row r="54" spans="1:46" x14ac:dyDescent="0.35">
      <c r="B54" t="s">
        <v>11</v>
      </c>
      <c r="C54" t="s">
        <v>12</v>
      </c>
      <c r="D54">
        <v>-2.6547873000000002</v>
      </c>
      <c r="E54">
        <v>-2.5108236000000002</v>
      </c>
      <c r="F54">
        <v>1.9128227</v>
      </c>
      <c r="G54">
        <v>-72.051826000000005</v>
      </c>
      <c r="H54">
        <v>-7.2408732000000002</v>
      </c>
      <c r="I54">
        <v>0.98696739</v>
      </c>
      <c r="J54">
        <v>8.5544032000000006E-2</v>
      </c>
      <c r="N54" t="s">
        <v>11</v>
      </c>
      <c r="O54" t="s">
        <v>12</v>
      </c>
      <c r="P54">
        <v>0.55943164000000001</v>
      </c>
      <c r="Q54">
        <v>0.49267433999999999</v>
      </c>
      <c r="R54">
        <v>0.25760643999999999</v>
      </c>
      <c r="S54">
        <v>46.047885000000001</v>
      </c>
      <c r="T54">
        <v>0.30086255000000001</v>
      </c>
      <c r="U54">
        <v>1.3390799</v>
      </c>
      <c r="V54">
        <v>1.1520509999999999E-2</v>
      </c>
      <c r="Z54" t="s">
        <v>81</v>
      </c>
      <c r="AA54" t="s">
        <v>82</v>
      </c>
      <c r="AB54">
        <v>-6.9294949000000003E-3</v>
      </c>
      <c r="AC54">
        <v>-6.1577302000000002E-3</v>
      </c>
      <c r="AD54">
        <v>3.7046828999999998E-3</v>
      </c>
      <c r="AE54">
        <v>-53.462524000000002</v>
      </c>
      <c r="AF54">
        <v>-1.5858304E-2</v>
      </c>
      <c r="AG54">
        <v>-1.8247284E-3</v>
      </c>
      <c r="AH54">
        <v>1.6567845000000001E-4</v>
      </c>
      <c r="AL54" t="s">
        <v>81</v>
      </c>
      <c r="AM54" t="s">
        <v>82</v>
      </c>
      <c r="AN54">
        <v>1.8398396E-3</v>
      </c>
      <c r="AO54">
        <v>1.5073787E-3</v>
      </c>
      <c r="AP54">
        <v>1.2124263000000001E-3</v>
      </c>
      <c r="AQ54">
        <v>65.898477999999997</v>
      </c>
      <c r="AR54">
        <v>7.9145362999999999E-4</v>
      </c>
      <c r="AS54">
        <v>5.1462054000000002E-3</v>
      </c>
      <c r="AT54" s="2">
        <v>5.4221353E-5</v>
      </c>
    </row>
    <row r="55" spans="1:46" x14ac:dyDescent="0.35">
      <c r="B55" t="s">
        <v>13</v>
      </c>
      <c r="C55" t="s">
        <v>14</v>
      </c>
      <c r="D55">
        <v>1.8397207E-3</v>
      </c>
      <c r="E55">
        <v>1.8616009E-3</v>
      </c>
      <c r="F55">
        <v>1.8366064E-4</v>
      </c>
      <c r="G55">
        <v>9.9830717999999994</v>
      </c>
      <c r="H55">
        <v>1.3817377999999999E-3</v>
      </c>
      <c r="I55">
        <v>2.0974775000000001E-3</v>
      </c>
      <c r="J55" s="2">
        <v>8.2135533E-6</v>
      </c>
      <c r="N55" t="s">
        <v>13</v>
      </c>
      <c r="O55" t="s">
        <v>14</v>
      </c>
      <c r="P55">
        <v>3.3126013000000002E-3</v>
      </c>
      <c r="Q55">
        <v>3.2764637000000001E-3</v>
      </c>
      <c r="R55">
        <v>3.0837269000000002E-4</v>
      </c>
      <c r="S55">
        <v>9.3090797999999992</v>
      </c>
      <c r="T55">
        <v>2.8450722000000002E-3</v>
      </c>
      <c r="U55">
        <v>4.0595935E-3</v>
      </c>
      <c r="V55" s="2">
        <v>1.3790845999999999E-5</v>
      </c>
      <c r="Z55" t="s">
        <v>83</v>
      </c>
      <c r="AA55" t="s">
        <v>84</v>
      </c>
      <c r="AB55" s="2">
        <v>4.4681836000000002E-5</v>
      </c>
      <c r="AC55" s="2">
        <v>4.9490765999999998E-5</v>
      </c>
      <c r="AD55" s="2">
        <v>2.6946011999999999E-5</v>
      </c>
      <c r="AE55">
        <v>60.306412999999999</v>
      </c>
      <c r="AF55" s="2">
        <v>-2.4743269999999999E-5</v>
      </c>
      <c r="AG55" s="2">
        <v>8.1851827999999998E-5</v>
      </c>
      <c r="AH55" s="2">
        <v>1.2050622999999999E-6</v>
      </c>
      <c r="AL55" t="s">
        <v>83</v>
      </c>
      <c r="AM55" t="s">
        <v>84</v>
      </c>
      <c r="AN55">
        <v>1.0976399E-4</v>
      </c>
      <c r="AO55">
        <v>1.0783262E-4</v>
      </c>
      <c r="AP55" s="2">
        <v>7.1832309E-6</v>
      </c>
      <c r="AQ55">
        <v>6.5442511000000003</v>
      </c>
      <c r="AR55">
        <v>1.0272226E-4</v>
      </c>
      <c r="AS55">
        <v>1.2808097000000001E-4</v>
      </c>
      <c r="AT55" s="2">
        <v>3.2124385000000003E-7</v>
      </c>
    </row>
    <row r="56" spans="1:46" x14ac:dyDescent="0.35">
      <c r="B56" t="s">
        <v>15</v>
      </c>
      <c r="C56" t="s">
        <v>16</v>
      </c>
      <c r="D56">
        <v>0.15861975</v>
      </c>
      <c r="E56">
        <v>0.16175315000000001</v>
      </c>
      <c r="F56">
        <v>5.7958427E-2</v>
      </c>
      <c r="G56">
        <v>36.539223999999997</v>
      </c>
      <c r="H56">
        <v>3.6227371000000001E-2</v>
      </c>
      <c r="I56">
        <v>0.26450427999999998</v>
      </c>
      <c r="J56">
        <v>2.5919797000000001E-3</v>
      </c>
      <c r="N56" t="s">
        <v>15</v>
      </c>
      <c r="O56" t="s">
        <v>16</v>
      </c>
      <c r="P56">
        <v>0.23937932000000001</v>
      </c>
      <c r="Q56">
        <v>0.23593460999999999</v>
      </c>
      <c r="R56">
        <v>3.1636723999999998E-2</v>
      </c>
      <c r="S56">
        <v>13.216148</v>
      </c>
      <c r="T56">
        <v>0.18558796999999999</v>
      </c>
      <c r="U56">
        <v>0.30521856000000003</v>
      </c>
      <c r="V56">
        <v>1.4148373000000001E-3</v>
      </c>
      <c r="Z56" t="s">
        <v>17</v>
      </c>
      <c r="AA56" t="s">
        <v>18</v>
      </c>
      <c r="AB56">
        <v>0.11744172999999999</v>
      </c>
      <c r="AC56">
        <v>0.1200913</v>
      </c>
      <c r="AD56">
        <v>3.2575323000000003E-2</v>
      </c>
      <c r="AE56">
        <v>27.737435000000001</v>
      </c>
      <c r="AF56">
        <v>4.7487468999999997E-2</v>
      </c>
      <c r="AG56">
        <v>0.17491314999999999</v>
      </c>
      <c r="AH56">
        <v>1.4568127000000001E-3</v>
      </c>
      <c r="AL56" t="s">
        <v>17</v>
      </c>
      <c r="AM56" t="s">
        <v>18</v>
      </c>
      <c r="AN56">
        <v>0.2593512</v>
      </c>
      <c r="AO56">
        <v>0.25814681</v>
      </c>
      <c r="AP56">
        <v>2.4206339E-2</v>
      </c>
      <c r="AQ56">
        <v>9.3334209000000001</v>
      </c>
      <c r="AR56">
        <v>0.21212271999999999</v>
      </c>
      <c r="AS56">
        <v>0.30848671999999999</v>
      </c>
      <c r="AT56">
        <v>1.0825404E-3</v>
      </c>
    </row>
    <row r="57" spans="1:46" x14ac:dyDescent="0.35">
      <c r="B57" t="s">
        <v>17</v>
      </c>
      <c r="C57" t="s">
        <v>18</v>
      </c>
      <c r="D57">
        <v>0.12211236</v>
      </c>
      <c r="E57">
        <v>0.12267733</v>
      </c>
      <c r="F57">
        <v>3.1053022E-2</v>
      </c>
      <c r="G57">
        <v>25.429874999999999</v>
      </c>
      <c r="H57">
        <v>6.0225036000000003E-2</v>
      </c>
      <c r="I57">
        <v>0.18536812</v>
      </c>
      <c r="J57">
        <v>1.3887334E-3</v>
      </c>
      <c r="N57" t="s">
        <v>17</v>
      </c>
      <c r="O57" t="s">
        <v>18</v>
      </c>
      <c r="P57">
        <v>0.25511967000000002</v>
      </c>
      <c r="Q57">
        <v>0.25329341999999999</v>
      </c>
      <c r="R57">
        <v>2.3526077999999999E-2</v>
      </c>
      <c r="S57">
        <v>9.2215852999999992</v>
      </c>
      <c r="T57">
        <v>0.21031406</v>
      </c>
      <c r="U57">
        <v>0.30353555999999998</v>
      </c>
      <c r="V57">
        <v>1.0521182E-3</v>
      </c>
      <c r="Z57" t="s">
        <v>85</v>
      </c>
      <c r="AA57" t="s">
        <v>82</v>
      </c>
      <c r="AB57">
        <v>-2.2146813000000001E-2</v>
      </c>
      <c r="AC57">
        <v>-1.8288718999999998E-2</v>
      </c>
      <c r="AD57">
        <v>1.7002852999999998E-2</v>
      </c>
      <c r="AE57">
        <v>-76.773364999999998</v>
      </c>
      <c r="AF57">
        <v>-6.5043007999999999E-2</v>
      </c>
      <c r="AG57">
        <v>-4.3188107E-3</v>
      </c>
      <c r="AH57">
        <v>7.6039070999999998E-4</v>
      </c>
      <c r="AL57" t="s">
        <v>85</v>
      </c>
      <c r="AM57" t="s">
        <v>82</v>
      </c>
      <c r="AN57">
        <v>1.8906674999999999E-3</v>
      </c>
      <c r="AO57">
        <v>1.6361184999999999E-3</v>
      </c>
      <c r="AP57">
        <v>1.1306298E-3</v>
      </c>
      <c r="AQ57">
        <v>59.800564999999999</v>
      </c>
      <c r="AR57">
        <v>8.9821957000000001E-4</v>
      </c>
      <c r="AS57">
        <v>4.2118894E-3</v>
      </c>
      <c r="AT57" s="2">
        <v>5.0563302999999999E-5</v>
      </c>
    </row>
    <row r="58" spans="1:46" x14ac:dyDescent="0.35">
      <c r="B58" t="s">
        <v>19</v>
      </c>
      <c r="C58" t="s">
        <v>10</v>
      </c>
      <c r="D58" s="2">
        <v>-9.1518563000000003E-9</v>
      </c>
      <c r="E58" s="2">
        <v>7.6114211E-8</v>
      </c>
      <c r="F58" s="2">
        <v>4.3381284999999996E-6</v>
      </c>
      <c r="G58">
        <v>-47401.624000000003</v>
      </c>
      <c r="H58" s="2">
        <v>-9.3977584999999999E-6</v>
      </c>
      <c r="I58" s="2">
        <v>7.8593741000000002E-6</v>
      </c>
      <c r="J58" s="2">
        <v>1.9400701000000001E-7</v>
      </c>
      <c r="N58" t="s">
        <v>19</v>
      </c>
      <c r="O58" t="s">
        <v>10</v>
      </c>
      <c r="P58" s="2">
        <v>2.4197604999999999E-8</v>
      </c>
      <c r="Q58" s="2">
        <v>2.0775514000000001E-8</v>
      </c>
      <c r="R58" s="2">
        <v>1.2442529E-8</v>
      </c>
      <c r="S58">
        <v>51.420499999999997</v>
      </c>
      <c r="T58" s="2">
        <v>1.366034E-8</v>
      </c>
      <c r="U58" s="2">
        <v>6.1776750000000004E-8</v>
      </c>
      <c r="V58" s="2">
        <v>5.5644683000000002E-10</v>
      </c>
      <c r="Z58" t="s">
        <v>86</v>
      </c>
      <c r="AA58" t="s">
        <v>82</v>
      </c>
      <c r="AB58">
        <v>-0.25857927000000003</v>
      </c>
      <c r="AC58">
        <v>-0.10192472</v>
      </c>
      <c r="AD58">
        <v>3.1263535</v>
      </c>
      <c r="AE58">
        <v>-1209.0503000000001</v>
      </c>
      <c r="AF58">
        <v>-7.8541929000000001</v>
      </c>
      <c r="AG58">
        <v>6.2131144999999997</v>
      </c>
      <c r="AH58">
        <v>0.13981478</v>
      </c>
      <c r="AL58" t="s">
        <v>86</v>
      </c>
      <c r="AM58" t="s">
        <v>82</v>
      </c>
      <c r="AN58">
        <v>8.8131300999999995E-2</v>
      </c>
      <c r="AO58">
        <v>7.0694041999999999E-2</v>
      </c>
      <c r="AP58">
        <v>5.7305456999999997E-2</v>
      </c>
      <c r="AQ58">
        <v>65.022818999999998</v>
      </c>
      <c r="AR58">
        <v>3.9201067999999999E-2</v>
      </c>
      <c r="AS58">
        <v>0.25599589</v>
      </c>
      <c r="AT58">
        <v>2.5627778999999999E-3</v>
      </c>
    </row>
    <row r="59" spans="1:46" x14ac:dyDescent="0.35">
      <c r="B59" t="s">
        <v>20</v>
      </c>
      <c r="C59" t="s">
        <v>21</v>
      </c>
      <c r="D59" s="2">
        <v>-1.5721197999999999E-8</v>
      </c>
      <c r="E59" s="2">
        <v>-1.4563466999999999E-8</v>
      </c>
      <c r="F59" s="2">
        <v>8.1463780000000003E-9</v>
      </c>
      <c r="G59">
        <v>-51.817793999999999</v>
      </c>
      <c r="H59" s="2">
        <v>-3.5809865999999998E-8</v>
      </c>
      <c r="I59" s="2">
        <v>-4.3311374E-9</v>
      </c>
      <c r="J59" s="2">
        <v>3.643171E-10</v>
      </c>
      <c r="N59" t="s">
        <v>20</v>
      </c>
      <c r="O59" t="s">
        <v>21</v>
      </c>
      <c r="P59" s="2">
        <v>7.0351733999999997E-9</v>
      </c>
      <c r="Q59" s="2">
        <v>6.7602781E-9</v>
      </c>
      <c r="R59" s="2">
        <v>1.8258663000000001E-9</v>
      </c>
      <c r="S59">
        <v>25.953393999999999</v>
      </c>
      <c r="T59" s="2">
        <v>4.2606826999999998E-9</v>
      </c>
      <c r="U59" s="2">
        <v>1.147409E-8</v>
      </c>
      <c r="V59" s="2">
        <v>8.1655222E-11</v>
      </c>
      <c r="Z59" t="s">
        <v>87</v>
      </c>
      <c r="AA59" t="s">
        <v>88</v>
      </c>
      <c r="AB59">
        <v>-1.9990010999999999E-2</v>
      </c>
      <c r="AC59">
        <v>-1.0992093E-2</v>
      </c>
      <c r="AD59">
        <v>3.0967634000000001E-2</v>
      </c>
      <c r="AE59">
        <v>-154.91553999999999</v>
      </c>
      <c r="AF59">
        <v>-0.10187857</v>
      </c>
      <c r="AG59">
        <v>-1.8797902E-3</v>
      </c>
      <c r="AH59">
        <v>1.3849146999999999E-3</v>
      </c>
      <c r="AL59" t="s">
        <v>87</v>
      </c>
      <c r="AM59" t="s">
        <v>88</v>
      </c>
      <c r="AN59">
        <v>5.5772790000000001E-3</v>
      </c>
      <c r="AO59">
        <v>3.0341544E-3</v>
      </c>
      <c r="AP59">
        <v>9.4042064999999998E-3</v>
      </c>
      <c r="AQ59">
        <v>168.61639</v>
      </c>
      <c r="AR59">
        <v>4.0817897000000001E-4</v>
      </c>
      <c r="AS59">
        <v>2.7797457000000001E-2</v>
      </c>
      <c r="AT59">
        <v>4.205689E-4</v>
      </c>
    </row>
    <row r="60" spans="1:46" x14ac:dyDescent="0.35">
      <c r="B60" t="s">
        <v>22</v>
      </c>
      <c r="C60" t="s">
        <v>23</v>
      </c>
      <c r="D60">
        <v>1.6156356E-4</v>
      </c>
      <c r="E60">
        <v>1.6312392999999999E-4</v>
      </c>
      <c r="F60" s="2">
        <v>3.8036184000000003E-5</v>
      </c>
      <c r="G60">
        <v>23.542551</v>
      </c>
      <c r="H60" s="2">
        <v>8.3837793000000006E-5</v>
      </c>
      <c r="I60">
        <v>2.2849654999999999E-4</v>
      </c>
      <c r="J60" s="2">
        <v>1.7010298999999999E-6</v>
      </c>
      <c r="N60" t="s">
        <v>22</v>
      </c>
      <c r="O60" t="s">
        <v>23</v>
      </c>
      <c r="P60">
        <v>3.5385905E-4</v>
      </c>
      <c r="Q60">
        <v>3.5038715000000002E-4</v>
      </c>
      <c r="R60" s="2">
        <v>3.1101839999999997E-5</v>
      </c>
      <c r="S60">
        <v>8.7893302999999996</v>
      </c>
      <c r="T60" s="2">
        <v>3.0776432E-4</v>
      </c>
      <c r="U60">
        <v>4.1632970000000003E-4</v>
      </c>
      <c r="V60" s="2">
        <v>1.3909166E-6</v>
      </c>
      <c r="Z60" t="s">
        <v>89</v>
      </c>
      <c r="AA60" t="s">
        <v>90</v>
      </c>
      <c r="AB60">
        <v>1.010507</v>
      </c>
      <c r="AC60">
        <v>1.006391</v>
      </c>
      <c r="AD60">
        <v>0.12543091000000001</v>
      </c>
      <c r="AE60">
        <v>12.412671</v>
      </c>
      <c r="AF60">
        <v>0.78268123000000001</v>
      </c>
      <c r="AG60">
        <v>1.2808196999999999</v>
      </c>
      <c r="AH60">
        <v>5.6094409000000001E-3</v>
      </c>
      <c r="AL60" t="s">
        <v>89</v>
      </c>
      <c r="AM60" t="s">
        <v>90</v>
      </c>
      <c r="AN60">
        <v>1.0099069000000001</v>
      </c>
      <c r="AO60">
        <v>0.99955422999999999</v>
      </c>
      <c r="AP60">
        <v>0.13601007000000001</v>
      </c>
      <c r="AQ60">
        <v>13.467585</v>
      </c>
      <c r="AR60">
        <v>0.76991929999999997</v>
      </c>
      <c r="AS60">
        <v>1.317466</v>
      </c>
      <c r="AT60">
        <v>6.0825551000000004E-3</v>
      </c>
    </row>
    <row r="61" spans="1:46" x14ac:dyDescent="0.35">
      <c r="B61" t="s">
        <v>24</v>
      </c>
      <c r="C61" t="s">
        <v>25</v>
      </c>
      <c r="D61">
        <v>1.0396546E-2</v>
      </c>
      <c r="E61">
        <v>1.0355400000000001E-2</v>
      </c>
      <c r="F61">
        <v>2.7915664999999998E-3</v>
      </c>
      <c r="G61">
        <v>26.850904</v>
      </c>
      <c r="H61">
        <v>5.4200977000000003E-3</v>
      </c>
      <c r="I61">
        <v>1.6109779000000001E-2</v>
      </c>
      <c r="J61">
        <v>1.2484265000000001E-4</v>
      </c>
      <c r="N61" t="s">
        <v>24</v>
      </c>
      <c r="O61" t="s">
        <v>25</v>
      </c>
      <c r="P61">
        <v>2.1532031E-2</v>
      </c>
      <c r="Q61">
        <v>2.1408931999999999E-2</v>
      </c>
      <c r="R61">
        <v>2.3684568E-3</v>
      </c>
      <c r="S61">
        <v>10.999691</v>
      </c>
      <c r="T61">
        <v>1.7212386E-2</v>
      </c>
      <c r="U61">
        <v>2.6576118999999999E-2</v>
      </c>
      <c r="V61">
        <v>1.0592061E-4</v>
      </c>
      <c r="Z61" t="s">
        <v>91</v>
      </c>
      <c r="AA61" t="s">
        <v>82</v>
      </c>
      <c r="AB61">
        <v>-8.4219932000000001E-3</v>
      </c>
      <c r="AC61">
        <v>-7.4114163999999998E-3</v>
      </c>
      <c r="AD61">
        <v>4.8631022999999999E-3</v>
      </c>
      <c r="AE61">
        <v>-57.742890000000003</v>
      </c>
      <c r="AF61">
        <v>-2.0810776999999999E-2</v>
      </c>
      <c r="AG61">
        <v>-1.6376479E-3</v>
      </c>
      <c r="AH61">
        <v>2.1748454999999999E-4</v>
      </c>
      <c r="AL61" t="s">
        <v>91</v>
      </c>
      <c r="AM61" t="s">
        <v>82</v>
      </c>
      <c r="AN61">
        <v>4.0311386999999999E-3</v>
      </c>
      <c r="AO61">
        <v>3.5157933999999998E-3</v>
      </c>
      <c r="AP61">
        <v>1.8863795E-3</v>
      </c>
      <c r="AQ61">
        <v>46.795203000000001</v>
      </c>
      <c r="AR61">
        <v>2.0966484000000001E-3</v>
      </c>
      <c r="AS61">
        <v>8.8772664000000001E-3</v>
      </c>
      <c r="AT61" s="2">
        <v>8.4361458E-5</v>
      </c>
    </row>
    <row r="62" spans="1:46" x14ac:dyDescent="0.35">
      <c r="Z62" t="s">
        <v>92</v>
      </c>
      <c r="AA62" t="s">
        <v>14</v>
      </c>
      <c r="AB62">
        <v>2.7608485999999999E-4</v>
      </c>
      <c r="AC62">
        <v>2.7610660000000002E-4</v>
      </c>
      <c r="AD62" s="2">
        <v>1.1863382000000001E-6</v>
      </c>
      <c r="AE62">
        <v>0.42970055000000001</v>
      </c>
      <c r="AF62">
        <v>2.7342788999999999E-4</v>
      </c>
      <c r="AG62">
        <v>2.7840748999999999E-4</v>
      </c>
      <c r="AH62" s="2">
        <v>5.3054655E-8</v>
      </c>
      <c r="AL62" t="s">
        <v>92</v>
      </c>
      <c r="AM62" t="s">
        <v>14</v>
      </c>
      <c r="AN62">
        <v>2.8088160000000001E-4</v>
      </c>
      <c r="AO62">
        <v>2.8071409999999998E-4</v>
      </c>
      <c r="AP62" s="2">
        <v>8.3120789000000001E-7</v>
      </c>
      <c r="AQ62">
        <v>0.29592821000000002</v>
      </c>
      <c r="AR62">
        <v>2.7974960999999998E-4</v>
      </c>
      <c r="AS62">
        <v>2.8285741000000001E-4</v>
      </c>
      <c r="AT62" s="2">
        <v>3.7172747E-8</v>
      </c>
    </row>
    <row r="63" spans="1:46" x14ac:dyDescent="0.35">
      <c r="B63" t="s">
        <v>26</v>
      </c>
      <c r="C63">
        <v>95</v>
      </c>
      <c r="N63" t="s">
        <v>26</v>
      </c>
      <c r="O63">
        <v>95</v>
      </c>
      <c r="Z63" t="s">
        <v>93</v>
      </c>
      <c r="AA63" t="s">
        <v>94</v>
      </c>
      <c r="AB63">
        <v>-1.9210411000000001E-3</v>
      </c>
      <c r="AC63">
        <v>-1.8542036E-3</v>
      </c>
      <c r="AD63">
        <v>4.8692667000000003E-4</v>
      </c>
      <c r="AE63">
        <v>-25.347019</v>
      </c>
      <c r="AF63">
        <v>-2.9332001E-3</v>
      </c>
      <c r="AG63">
        <v>-1.0838842999999999E-3</v>
      </c>
      <c r="AH63" s="2">
        <v>2.1776022999999999E-5</v>
      </c>
      <c r="AL63" t="s">
        <v>93</v>
      </c>
      <c r="AM63" t="s">
        <v>94</v>
      </c>
      <c r="AN63">
        <v>1.3416807000000001E-3</v>
      </c>
      <c r="AO63">
        <v>1.3180425999999999E-3</v>
      </c>
      <c r="AP63">
        <v>2.4607564E-4</v>
      </c>
      <c r="AQ63">
        <v>18.34085</v>
      </c>
      <c r="AR63">
        <v>9.3563437000000001E-4</v>
      </c>
      <c r="AS63">
        <v>1.8932154000000001E-3</v>
      </c>
      <c r="AT63" s="2">
        <v>1.1004837E-5</v>
      </c>
    </row>
    <row r="64" spans="1:46" x14ac:dyDescent="0.35">
      <c r="Z64" t="s">
        <v>95</v>
      </c>
      <c r="AA64" t="s">
        <v>96</v>
      </c>
      <c r="AB64">
        <v>7.0649766999999997E-4</v>
      </c>
      <c r="AC64">
        <v>7.0164950999999996E-4</v>
      </c>
      <c r="AD64">
        <v>1.6044603999999999E-4</v>
      </c>
      <c r="AE64">
        <v>22.710059999999999</v>
      </c>
      <c r="AF64" s="2">
        <v>3.959411E-4</v>
      </c>
      <c r="AG64">
        <v>1.0610782000000001E-3</v>
      </c>
      <c r="AH64" s="2">
        <v>7.1753651999999999E-6</v>
      </c>
      <c r="AL64" t="s">
        <v>95</v>
      </c>
      <c r="AM64" t="s">
        <v>96</v>
      </c>
      <c r="AN64">
        <v>1.2428947000000001E-3</v>
      </c>
      <c r="AO64">
        <v>1.2302064000000001E-3</v>
      </c>
      <c r="AP64">
        <v>1.5865975E-4</v>
      </c>
      <c r="AQ64">
        <v>12.765340999999999</v>
      </c>
      <c r="AR64">
        <v>9.7900949000000008E-4</v>
      </c>
      <c r="AS64">
        <v>1.5849133E-3</v>
      </c>
      <c r="AT64" s="2">
        <v>7.0954795999999998E-6</v>
      </c>
    </row>
    <row r="65" spans="1:46" x14ac:dyDescent="0.35">
      <c r="Z65" t="s">
        <v>97</v>
      </c>
      <c r="AA65" t="s">
        <v>96</v>
      </c>
      <c r="AB65">
        <v>8.7988146000000001E-4</v>
      </c>
      <c r="AC65">
        <v>8.7016611000000001E-4</v>
      </c>
      <c r="AD65">
        <v>2.098182E-4</v>
      </c>
      <c r="AE65">
        <v>23.846188999999999</v>
      </c>
      <c r="AF65">
        <v>5.0547281999999995E-4</v>
      </c>
      <c r="AG65">
        <v>1.3899695E-3</v>
      </c>
      <c r="AH65" s="2">
        <v>9.3833551000000008E-6</v>
      </c>
      <c r="AL65" t="s">
        <v>97</v>
      </c>
      <c r="AM65" t="s">
        <v>96</v>
      </c>
      <c r="AN65">
        <v>1.4764085E-3</v>
      </c>
      <c r="AO65">
        <v>1.4584124E-3</v>
      </c>
      <c r="AP65">
        <v>2.2002429000000001E-4</v>
      </c>
      <c r="AQ65">
        <v>14.902670000000001</v>
      </c>
      <c r="AR65">
        <v>1.1248517999999999E-3</v>
      </c>
      <c r="AS65">
        <v>1.9796445999999998E-3</v>
      </c>
      <c r="AT65" s="2">
        <v>9.8397856000000005E-6</v>
      </c>
    </row>
    <row r="66" spans="1:46" x14ac:dyDescent="0.35">
      <c r="Z66" t="s">
        <v>98</v>
      </c>
      <c r="AA66" t="s">
        <v>99</v>
      </c>
      <c r="AB66" s="2">
        <v>3.6600266E-6</v>
      </c>
      <c r="AC66" s="2">
        <v>3.6287278000000001E-6</v>
      </c>
      <c r="AD66" s="2">
        <v>5.3980832000000001E-7</v>
      </c>
      <c r="AE66">
        <v>14.748754</v>
      </c>
      <c r="AF66" s="2">
        <v>2.6588159999999999E-6</v>
      </c>
      <c r="AG66" s="2">
        <v>4.8251568E-6</v>
      </c>
      <c r="AH66" s="2">
        <v>2.4140961999999999E-8</v>
      </c>
      <c r="AL66" t="s">
        <v>98</v>
      </c>
      <c r="AM66" t="s">
        <v>99</v>
      </c>
      <c r="AN66" s="2">
        <v>4.2895296999999999E-6</v>
      </c>
      <c r="AO66" s="2">
        <v>4.2611158000000003E-6</v>
      </c>
      <c r="AP66" s="2">
        <v>5.3000312E-7</v>
      </c>
      <c r="AQ66">
        <v>12.355740000000001</v>
      </c>
      <c r="AR66" s="2">
        <v>3.2795720999999999E-6</v>
      </c>
      <c r="AS66" s="2">
        <v>5.4895249999999998E-6</v>
      </c>
      <c r="AT66" s="2">
        <v>2.370246E-8</v>
      </c>
    </row>
    <row r="67" spans="1:46" x14ac:dyDescent="0.35">
      <c r="Z67" t="s">
        <v>100</v>
      </c>
      <c r="AA67" t="s">
        <v>8</v>
      </c>
      <c r="AB67">
        <v>8.0561425000000002E-3</v>
      </c>
      <c r="AC67">
        <v>8.0413715999999996E-3</v>
      </c>
      <c r="AD67">
        <v>6.1237122E-4</v>
      </c>
      <c r="AE67">
        <v>7.6012957999999999</v>
      </c>
      <c r="AF67">
        <v>6.9511186999999999E-3</v>
      </c>
      <c r="AG67">
        <v>9.3266232000000001E-3</v>
      </c>
      <c r="AH67" s="2">
        <v>2.7386073000000001E-5</v>
      </c>
      <c r="AL67" t="s">
        <v>100</v>
      </c>
      <c r="AM67" t="s">
        <v>8</v>
      </c>
      <c r="AN67">
        <v>9.0592638999999996E-3</v>
      </c>
      <c r="AO67">
        <v>9.0117215000000001E-3</v>
      </c>
      <c r="AP67">
        <v>5.6495342000000004E-4</v>
      </c>
      <c r="AQ67">
        <v>6.2361956000000003</v>
      </c>
      <c r="AR67">
        <v>8.0546942999999999E-3</v>
      </c>
      <c r="AS67">
        <v>1.0268045999999999E-2</v>
      </c>
      <c r="AT67" s="2">
        <v>2.5265485E-5</v>
      </c>
    </row>
    <row r="68" spans="1:46" x14ac:dyDescent="0.35">
      <c r="Z68" t="s">
        <v>101</v>
      </c>
      <c r="AA68" t="s">
        <v>82</v>
      </c>
      <c r="AB68">
        <v>-0.41250684999999998</v>
      </c>
      <c r="AC68">
        <v>-0.35032231000000003</v>
      </c>
      <c r="AD68">
        <v>0.34291973999999997</v>
      </c>
      <c r="AE68">
        <v>-83.130677000000006</v>
      </c>
      <c r="AF68">
        <v>-1.3569795</v>
      </c>
      <c r="AG68">
        <v>4.5982085999999998E-2</v>
      </c>
      <c r="AH68">
        <v>1.5335837E-2</v>
      </c>
      <c r="AL68" t="s">
        <v>101</v>
      </c>
      <c r="AM68" t="s">
        <v>82</v>
      </c>
      <c r="AN68">
        <v>0.27306035000000001</v>
      </c>
      <c r="AO68">
        <v>0.25485829999999998</v>
      </c>
      <c r="AP68">
        <v>9.8417795000000002E-2</v>
      </c>
      <c r="AQ68">
        <v>36.042507000000001</v>
      </c>
      <c r="AR68">
        <v>0.14337981999999999</v>
      </c>
      <c r="AS68">
        <v>0.55788746</v>
      </c>
      <c r="AT68">
        <v>4.4013775999999999E-3</v>
      </c>
    </row>
    <row r="69" spans="1:46" x14ac:dyDescent="0.35">
      <c r="Z69" t="s">
        <v>102</v>
      </c>
      <c r="AA69" t="s">
        <v>103</v>
      </c>
      <c r="AB69">
        <v>0.11938905</v>
      </c>
      <c r="AC69">
        <v>0.11552933999999999</v>
      </c>
      <c r="AD69">
        <v>8.7090767999999999E-2</v>
      </c>
      <c r="AE69">
        <v>72.947029000000001</v>
      </c>
      <c r="AF69">
        <v>-5.3768320000000001E-2</v>
      </c>
      <c r="AG69">
        <v>0.29423269000000002</v>
      </c>
      <c r="AH69">
        <v>3.8948174999999998E-3</v>
      </c>
      <c r="AL69" t="s">
        <v>102</v>
      </c>
      <c r="AM69" t="s">
        <v>103</v>
      </c>
      <c r="AN69">
        <v>0.29133652999999998</v>
      </c>
      <c r="AO69">
        <v>0.28762054999999997</v>
      </c>
      <c r="AP69">
        <v>3.9203384000000001E-2</v>
      </c>
      <c r="AQ69">
        <v>13.456391999999999</v>
      </c>
      <c r="AR69">
        <v>0.2279226</v>
      </c>
      <c r="AS69">
        <v>0.37265690000000001</v>
      </c>
      <c r="AT69">
        <v>1.7532285999999999E-3</v>
      </c>
    </row>
    <row r="71" spans="1:46" x14ac:dyDescent="0.35">
      <c r="Z71" t="s">
        <v>26</v>
      </c>
      <c r="AA71">
        <v>95</v>
      </c>
      <c r="AL71" t="s">
        <v>26</v>
      </c>
      <c r="AM71">
        <v>95</v>
      </c>
    </row>
    <row r="74" spans="1:46" s="17" customFormat="1" x14ac:dyDescent="0.35">
      <c r="A74" s="4">
        <v>4</v>
      </c>
      <c r="B74" s="4" t="s">
        <v>35</v>
      </c>
      <c r="C74" s="4" t="s">
        <v>43</v>
      </c>
      <c r="L74" s="19"/>
      <c r="M74" s="4">
        <v>4</v>
      </c>
      <c r="N74" s="4" t="s">
        <v>59</v>
      </c>
      <c r="O74" s="4" t="s">
        <v>43</v>
      </c>
      <c r="X74" s="19"/>
      <c r="Y74" s="4">
        <v>4</v>
      </c>
      <c r="Z74" s="4" t="s">
        <v>35</v>
      </c>
      <c r="AA74" s="4" t="s">
        <v>43</v>
      </c>
      <c r="AJ74" s="19"/>
      <c r="AK74" s="4">
        <v>4</v>
      </c>
      <c r="AL74" s="4" t="s">
        <v>59</v>
      </c>
      <c r="AM74" s="4" t="s">
        <v>43</v>
      </c>
    </row>
    <row r="75" spans="1:46" x14ac:dyDescent="0.35">
      <c r="B75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s="1">
        <v>2.5000000000000001E-2</v>
      </c>
      <c r="I75" s="1">
        <v>0.97499999999999998</v>
      </c>
      <c r="J75" t="s">
        <v>6</v>
      </c>
      <c r="N75" t="s">
        <v>0</v>
      </c>
      <c r="O75" t="s">
        <v>1</v>
      </c>
      <c r="P75" t="s">
        <v>2</v>
      </c>
      <c r="Q75" t="s">
        <v>3</v>
      </c>
      <c r="R75" t="s">
        <v>4</v>
      </c>
      <c r="S75" t="s">
        <v>5</v>
      </c>
      <c r="T75" s="1">
        <v>2.5000000000000001E-2</v>
      </c>
      <c r="U75" s="1">
        <v>0.97499999999999998</v>
      </c>
      <c r="V75" t="s">
        <v>6</v>
      </c>
      <c r="Z75" t="s">
        <v>0</v>
      </c>
      <c r="AA75" t="s">
        <v>1</v>
      </c>
      <c r="AB75" t="s">
        <v>2</v>
      </c>
      <c r="AC75" t="s">
        <v>3</v>
      </c>
      <c r="AD75" t="s">
        <v>4</v>
      </c>
      <c r="AE75" t="s">
        <v>5</v>
      </c>
      <c r="AF75" s="1">
        <v>2.5000000000000001E-2</v>
      </c>
      <c r="AG75" s="1">
        <v>0.97499999999999998</v>
      </c>
      <c r="AH75" t="s">
        <v>6</v>
      </c>
      <c r="AL75" t="s">
        <v>0</v>
      </c>
      <c r="AM75" t="s">
        <v>1</v>
      </c>
      <c r="AN75" t="s">
        <v>2</v>
      </c>
      <c r="AO75" t="s">
        <v>3</v>
      </c>
      <c r="AP75" t="s">
        <v>4</v>
      </c>
      <c r="AQ75" t="s">
        <v>5</v>
      </c>
      <c r="AR75" s="1">
        <v>2.5000000000000001E-2</v>
      </c>
      <c r="AS75" s="1">
        <v>0.97499999999999998</v>
      </c>
      <c r="AT75" t="s">
        <v>6</v>
      </c>
    </row>
    <row r="76" spans="1:46" x14ac:dyDescent="0.35">
      <c r="B76" t="s">
        <v>7</v>
      </c>
      <c r="C76" t="s">
        <v>8</v>
      </c>
      <c r="D76">
        <v>1.5463499E-2</v>
      </c>
      <c r="E76">
        <v>1.5463849E-2</v>
      </c>
      <c r="F76">
        <v>3.0458566999999999E-4</v>
      </c>
      <c r="G76">
        <v>1.9697073</v>
      </c>
      <c r="H76">
        <v>1.488397E-2</v>
      </c>
      <c r="I76">
        <v>1.6082072999999999E-2</v>
      </c>
      <c r="J76" s="2">
        <v>1.3621485000000001E-5</v>
      </c>
      <c r="N76" t="s">
        <v>7</v>
      </c>
      <c r="O76" t="s">
        <v>8</v>
      </c>
      <c r="P76">
        <v>1.6387609000000001E-2</v>
      </c>
      <c r="Q76">
        <v>1.6330504999999999E-2</v>
      </c>
      <c r="R76">
        <v>3.6496484999999998E-4</v>
      </c>
      <c r="S76">
        <v>2.2270781999999998</v>
      </c>
      <c r="T76">
        <v>1.5840646999999999E-2</v>
      </c>
      <c r="U76">
        <v>1.7129353E-2</v>
      </c>
      <c r="V76" s="2">
        <v>1.6321723999999999E-5</v>
      </c>
      <c r="Z76" t="s">
        <v>78</v>
      </c>
      <c r="AA76" t="s">
        <v>23</v>
      </c>
      <c r="AB76">
        <v>1.9087436000000001E-3</v>
      </c>
      <c r="AC76">
        <v>1.9151692000000001E-3</v>
      </c>
      <c r="AD76" s="2">
        <v>7.1296176000000005E-5</v>
      </c>
      <c r="AE76">
        <v>3.7352411000000001</v>
      </c>
      <c r="AF76">
        <v>1.7590243E-3</v>
      </c>
      <c r="AG76">
        <v>2.0239278999999999E-3</v>
      </c>
      <c r="AH76" s="2">
        <v>3.1884618999999999E-6</v>
      </c>
      <c r="AL76" t="s">
        <v>78</v>
      </c>
      <c r="AM76" t="s">
        <v>23</v>
      </c>
      <c r="AN76">
        <v>2.2478449E-3</v>
      </c>
      <c r="AO76">
        <v>2.2345757000000002E-3</v>
      </c>
      <c r="AP76" s="2">
        <v>6.8558723999999997E-5</v>
      </c>
      <c r="AQ76">
        <v>3.0499757999999999</v>
      </c>
      <c r="AR76">
        <v>2.1545214000000001E-3</v>
      </c>
      <c r="AS76">
        <v>2.4288397000000001E-3</v>
      </c>
      <c r="AT76" s="2">
        <v>3.0660394000000002E-6</v>
      </c>
    </row>
    <row r="77" spans="1:46" x14ac:dyDescent="0.35">
      <c r="B77" t="s">
        <v>9</v>
      </c>
      <c r="C77" t="s">
        <v>10</v>
      </c>
      <c r="D77" s="2">
        <v>-2.0752542E-8</v>
      </c>
      <c r="E77" s="2">
        <v>-2.1021333E-8</v>
      </c>
      <c r="F77" s="2">
        <v>7.5549210999999995E-8</v>
      </c>
      <c r="G77">
        <v>-364.04799000000003</v>
      </c>
      <c r="H77" s="2">
        <v>-2.0561943000000001E-7</v>
      </c>
      <c r="I77" s="2">
        <v>1.3350487999999999E-7</v>
      </c>
      <c r="J77" s="2">
        <v>3.3786633999999998E-9</v>
      </c>
      <c r="N77" t="s">
        <v>9</v>
      </c>
      <c r="O77" t="s">
        <v>10</v>
      </c>
      <c r="P77" s="2">
        <v>6.1054872999999997E-9</v>
      </c>
      <c r="Q77" s="2">
        <v>5.5790373000000002E-9</v>
      </c>
      <c r="R77" s="2">
        <v>2.2560962000000001E-9</v>
      </c>
      <c r="S77">
        <v>36.951943</v>
      </c>
      <c r="T77" s="2">
        <v>3.5984853999999998E-9</v>
      </c>
      <c r="U77" s="2">
        <v>1.3213724E-8</v>
      </c>
      <c r="V77" s="2">
        <v>1.0089569E-10</v>
      </c>
      <c r="Z77" t="s">
        <v>79</v>
      </c>
      <c r="AA77" t="s">
        <v>80</v>
      </c>
      <c r="AB77">
        <v>5.2222104999999998E-2</v>
      </c>
      <c r="AC77">
        <v>5.2154165000000002E-2</v>
      </c>
      <c r="AD77">
        <v>8.9329335000000003E-3</v>
      </c>
      <c r="AE77">
        <v>17.105656</v>
      </c>
      <c r="AF77">
        <v>3.4078778999999997E-2</v>
      </c>
      <c r="AG77">
        <v>7.0001279E-2</v>
      </c>
      <c r="AH77">
        <v>3.9949293000000001E-4</v>
      </c>
      <c r="AL77" t="s">
        <v>79</v>
      </c>
      <c r="AM77" t="s">
        <v>80</v>
      </c>
      <c r="AN77">
        <v>7.1420367999999998E-2</v>
      </c>
      <c r="AO77">
        <v>7.0409521000000003E-2</v>
      </c>
      <c r="AP77">
        <v>7.8398878000000005E-3</v>
      </c>
      <c r="AQ77">
        <v>10.977104000000001</v>
      </c>
      <c r="AR77">
        <v>6.0830056E-2</v>
      </c>
      <c r="AS77">
        <v>8.9918772999999994E-2</v>
      </c>
      <c r="AT77">
        <v>3.5061043999999998E-4</v>
      </c>
    </row>
    <row r="78" spans="1:46" x14ac:dyDescent="0.35">
      <c r="B78" t="s">
        <v>11</v>
      </c>
      <c r="C78" t="s">
        <v>12</v>
      </c>
      <c r="D78">
        <v>0.54127106999999997</v>
      </c>
      <c r="E78">
        <v>0.76958214000000003</v>
      </c>
      <c r="F78">
        <v>1.6391286</v>
      </c>
      <c r="G78">
        <v>302.82952</v>
      </c>
      <c r="H78">
        <v>-3.2844886999999998</v>
      </c>
      <c r="I78">
        <v>3.1824640999999998</v>
      </c>
      <c r="J78">
        <v>7.3304059000000005E-2</v>
      </c>
      <c r="N78" t="s">
        <v>11</v>
      </c>
      <c r="O78" t="s">
        <v>12</v>
      </c>
      <c r="P78">
        <v>3.0600394999999998</v>
      </c>
      <c r="Q78">
        <v>2.9978492000000001</v>
      </c>
      <c r="R78">
        <v>0.39345888000000001</v>
      </c>
      <c r="S78">
        <v>12.857967</v>
      </c>
      <c r="T78">
        <v>2.4268907999999998</v>
      </c>
      <c r="U78">
        <v>4.0002237000000003</v>
      </c>
      <c r="V78">
        <v>1.7596015999999999E-2</v>
      </c>
      <c r="Z78" t="s">
        <v>81</v>
      </c>
      <c r="AA78" t="s">
        <v>82</v>
      </c>
      <c r="AB78">
        <v>4.8909607000000004E-3</v>
      </c>
      <c r="AC78">
        <v>5.1817683999999999E-3</v>
      </c>
      <c r="AD78">
        <v>3.4069805000000002E-3</v>
      </c>
      <c r="AE78">
        <v>69.658716999999996</v>
      </c>
      <c r="AF78">
        <v>-3.2847006E-3</v>
      </c>
      <c r="AG78">
        <v>1.0440904000000001E-2</v>
      </c>
      <c r="AH78">
        <v>1.523648E-4</v>
      </c>
      <c r="AL78" t="s">
        <v>81</v>
      </c>
      <c r="AM78" t="s">
        <v>82</v>
      </c>
      <c r="AN78">
        <v>1.1854836000000001E-2</v>
      </c>
      <c r="AO78">
        <v>1.1797808E-2</v>
      </c>
      <c r="AP78">
        <v>1.8344976E-3</v>
      </c>
      <c r="AQ78">
        <v>15.474678000000001</v>
      </c>
      <c r="AR78">
        <v>8.8133420000000001E-3</v>
      </c>
      <c r="AS78">
        <v>1.5802759999999999E-2</v>
      </c>
      <c r="AT78" s="2">
        <v>8.2041228000000007E-5</v>
      </c>
    </row>
    <row r="79" spans="1:46" x14ac:dyDescent="0.35">
      <c r="B79" t="s">
        <v>13</v>
      </c>
      <c r="C79" t="s">
        <v>14</v>
      </c>
      <c r="D79">
        <v>5.3708975000000001E-3</v>
      </c>
      <c r="E79">
        <v>5.4002193999999996E-3</v>
      </c>
      <c r="F79">
        <v>1.8663648000000001E-4</v>
      </c>
      <c r="G79">
        <v>3.4749588999999999</v>
      </c>
      <c r="H79">
        <v>4.9695164000000003E-3</v>
      </c>
      <c r="I79">
        <v>5.6812599999999996E-3</v>
      </c>
      <c r="J79" s="2">
        <v>8.3466372000000001E-6</v>
      </c>
      <c r="N79" t="s">
        <v>13</v>
      </c>
      <c r="O79" t="s">
        <v>14</v>
      </c>
      <c r="P79">
        <v>6.6012120000000004E-3</v>
      </c>
      <c r="Q79">
        <v>6.5738411999999996E-3</v>
      </c>
      <c r="R79">
        <v>2.4479595000000002E-4</v>
      </c>
      <c r="S79">
        <v>3.7083485</v>
      </c>
      <c r="T79">
        <v>6.2075654999999997E-3</v>
      </c>
      <c r="U79">
        <v>7.1273259999999998E-3</v>
      </c>
      <c r="V79" s="2">
        <v>1.0947607000000001E-5</v>
      </c>
      <c r="Z79" t="s">
        <v>83</v>
      </c>
      <c r="AA79" t="s">
        <v>84</v>
      </c>
      <c r="AB79">
        <v>3.6593001E-4</v>
      </c>
      <c r="AC79">
        <v>3.7008382999999999E-4</v>
      </c>
      <c r="AD79" s="2">
        <v>2.4743474999999999E-5</v>
      </c>
      <c r="AE79">
        <v>6.7618052999999998</v>
      </c>
      <c r="AF79">
        <v>3.1106348999999998E-4</v>
      </c>
      <c r="AG79">
        <v>3.9862072000000003E-4</v>
      </c>
      <c r="AH79" s="2">
        <v>1.1065618E-6</v>
      </c>
      <c r="AL79" t="s">
        <v>83</v>
      </c>
      <c r="AM79" t="s">
        <v>84</v>
      </c>
      <c r="AN79">
        <v>4.1939328000000002E-4</v>
      </c>
      <c r="AO79">
        <v>4.1532172000000001E-4</v>
      </c>
      <c r="AP79" s="2">
        <v>1.6447408999999999E-5</v>
      </c>
      <c r="AQ79">
        <v>3.9217149</v>
      </c>
      <c r="AR79">
        <v>4.0882393999999998E-4</v>
      </c>
      <c r="AS79">
        <v>4.5494280000000001E-4</v>
      </c>
      <c r="AT79" s="2">
        <v>7.3555048999999997E-7</v>
      </c>
    </row>
    <row r="80" spans="1:46" x14ac:dyDescent="0.35">
      <c r="B80" t="s">
        <v>15</v>
      </c>
      <c r="C80" t="s">
        <v>16</v>
      </c>
      <c r="D80">
        <v>0.37033693000000001</v>
      </c>
      <c r="E80">
        <v>0.37150284</v>
      </c>
      <c r="F80">
        <v>5.3369316999999999E-2</v>
      </c>
      <c r="G80">
        <v>14.411016999999999</v>
      </c>
      <c r="H80">
        <v>0.25396790000000002</v>
      </c>
      <c r="I80">
        <v>0.47766683999999998</v>
      </c>
      <c r="J80">
        <v>2.3867483999999999E-3</v>
      </c>
      <c r="N80" t="s">
        <v>15</v>
      </c>
      <c r="O80" t="s">
        <v>16</v>
      </c>
      <c r="P80">
        <v>0.43134111000000003</v>
      </c>
      <c r="Q80">
        <v>0.42770226</v>
      </c>
      <c r="R80">
        <v>3.9149999999999997E-2</v>
      </c>
      <c r="S80">
        <v>9.0763432999999996</v>
      </c>
      <c r="T80">
        <v>0.36487204000000001</v>
      </c>
      <c r="U80">
        <v>0.52771802999999995</v>
      </c>
      <c r="V80">
        <v>1.7508412E-3</v>
      </c>
      <c r="Z80" t="s">
        <v>17</v>
      </c>
      <c r="AA80" t="s">
        <v>18</v>
      </c>
      <c r="AB80">
        <v>0.29468041</v>
      </c>
      <c r="AC80">
        <v>0.29523986000000002</v>
      </c>
      <c r="AD80">
        <v>2.1932725E-2</v>
      </c>
      <c r="AE80">
        <v>7.4428853999999998</v>
      </c>
      <c r="AF80">
        <v>0.25085503999999997</v>
      </c>
      <c r="AG80">
        <v>0.34213391999999998</v>
      </c>
      <c r="AH80">
        <v>9.8086130000000007E-4</v>
      </c>
      <c r="AL80" t="s">
        <v>17</v>
      </c>
      <c r="AM80" t="s">
        <v>18</v>
      </c>
      <c r="AN80">
        <v>0.41246364000000002</v>
      </c>
      <c r="AO80">
        <v>0.41169462000000001</v>
      </c>
      <c r="AP80">
        <v>1.7175523000000002E-2</v>
      </c>
      <c r="AQ80">
        <v>4.1641301000000004</v>
      </c>
      <c r="AR80">
        <v>0.38191904999999998</v>
      </c>
      <c r="AS80">
        <v>0.44850264000000001</v>
      </c>
      <c r="AT80">
        <v>7.6811271999999999E-4</v>
      </c>
    </row>
    <row r="81" spans="2:46" x14ac:dyDescent="0.35">
      <c r="B81" t="s">
        <v>17</v>
      </c>
      <c r="C81" t="s">
        <v>18</v>
      </c>
      <c r="D81">
        <v>0.29515823000000002</v>
      </c>
      <c r="E81">
        <v>0.29544521000000001</v>
      </c>
      <c r="F81">
        <v>2.1454719000000001E-2</v>
      </c>
      <c r="G81">
        <v>7.2688873000000003</v>
      </c>
      <c r="H81">
        <v>0.25230324999999998</v>
      </c>
      <c r="I81">
        <v>0.33886773999999997</v>
      </c>
      <c r="J81">
        <v>9.5948419999999999E-4</v>
      </c>
      <c r="N81" t="s">
        <v>17</v>
      </c>
      <c r="O81" t="s">
        <v>18</v>
      </c>
      <c r="P81">
        <v>0.40307418</v>
      </c>
      <c r="Q81">
        <v>0.40240326999999998</v>
      </c>
      <c r="R81">
        <v>1.7224143000000001E-2</v>
      </c>
      <c r="S81">
        <v>4.2731944000000004</v>
      </c>
      <c r="T81">
        <v>0.37169777999999998</v>
      </c>
      <c r="U81">
        <v>0.43805929999999998</v>
      </c>
      <c r="V81">
        <v>7.7028709999999996E-4</v>
      </c>
      <c r="Z81" t="s">
        <v>85</v>
      </c>
      <c r="AA81" t="s">
        <v>82</v>
      </c>
      <c r="AB81">
        <v>-1.6916259999999999E-2</v>
      </c>
      <c r="AC81">
        <v>-1.3913696E-2</v>
      </c>
      <c r="AD81">
        <v>1.4701018E-2</v>
      </c>
      <c r="AE81">
        <v>-86.904653999999994</v>
      </c>
      <c r="AF81">
        <v>-4.9748512000000002E-2</v>
      </c>
      <c r="AG81" s="2">
        <v>-5.9052078999999999E-5</v>
      </c>
      <c r="AH81">
        <v>6.5744949000000005E-4</v>
      </c>
      <c r="AL81" t="s">
        <v>85</v>
      </c>
      <c r="AM81" t="s">
        <v>82</v>
      </c>
      <c r="AN81">
        <v>3.2961259999999999E-3</v>
      </c>
      <c r="AO81">
        <v>2.9137424000000001E-3</v>
      </c>
      <c r="AP81">
        <v>1.7577283E-3</v>
      </c>
      <c r="AQ81">
        <v>53.327097000000002</v>
      </c>
      <c r="AR81">
        <v>1.6643962999999999E-3</v>
      </c>
      <c r="AS81">
        <v>7.1088339E-3</v>
      </c>
      <c r="AT81" s="2">
        <v>7.8608000000000004E-5</v>
      </c>
    </row>
    <row r="82" spans="2:46" x14ac:dyDescent="0.35">
      <c r="B82" t="s">
        <v>19</v>
      </c>
      <c r="C82" t="s">
        <v>10</v>
      </c>
      <c r="D82" s="2">
        <v>9.4767583000000001E-8</v>
      </c>
      <c r="E82" s="2">
        <v>3.4360475000000001E-8</v>
      </c>
      <c r="F82" s="2">
        <v>3.4736636999999999E-6</v>
      </c>
      <c r="G82">
        <v>3665.4557</v>
      </c>
      <c r="H82" s="2">
        <v>-7.7887816E-6</v>
      </c>
      <c r="I82" s="2">
        <v>6.6668277000000004E-6</v>
      </c>
      <c r="J82" s="2">
        <v>1.5534696999999999E-7</v>
      </c>
      <c r="N82" t="s">
        <v>19</v>
      </c>
      <c r="O82" t="s">
        <v>10</v>
      </c>
      <c r="P82" s="2">
        <v>2.9973544000000001E-8</v>
      </c>
      <c r="Q82" s="2">
        <v>2.5318861999999999E-8</v>
      </c>
      <c r="R82" s="2">
        <v>3.4098174999999998E-8</v>
      </c>
      <c r="S82">
        <v>113.76091</v>
      </c>
      <c r="T82" s="2">
        <v>1.6848001E-8</v>
      </c>
      <c r="U82" s="2">
        <v>6.0801760999999997E-8</v>
      </c>
      <c r="V82" s="2">
        <v>1.5249166999999999E-9</v>
      </c>
      <c r="Z82" t="s">
        <v>86</v>
      </c>
      <c r="AA82" t="s">
        <v>82</v>
      </c>
      <c r="AB82">
        <v>-0.22491375</v>
      </c>
      <c r="AC82">
        <v>-3.0090796999999999E-2</v>
      </c>
      <c r="AD82">
        <v>2.6300243999999999</v>
      </c>
      <c r="AE82">
        <v>-1169.348</v>
      </c>
      <c r="AF82">
        <v>-6.0833095999999998</v>
      </c>
      <c r="AG82">
        <v>5.3756485999999999</v>
      </c>
      <c r="AH82">
        <v>0.11761827</v>
      </c>
      <c r="AL82" t="s">
        <v>86</v>
      </c>
      <c r="AM82" t="s">
        <v>82</v>
      </c>
      <c r="AN82">
        <v>0.10161335000000001</v>
      </c>
      <c r="AO82">
        <v>8.5988524999999996E-2</v>
      </c>
      <c r="AP82">
        <v>6.4977774000000002E-2</v>
      </c>
      <c r="AQ82">
        <v>63.946097999999999</v>
      </c>
      <c r="AR82">
        <v>4.768493E-2</v>
      </c>
      <c r="AS82">
        <v>0.25476161000000003</v>
      </c>
      <c r="AT82">
        <v>2.9058944000000001E-3</v>
      </c>
    </row>
    <row r="83" spans="2:46" x14ac:dyDescent="0.35">
      <c r="B83" t="s">
        <v>20</v>
      </c>
      <c r="C83" t="s">
        <v>21</v>
      </c>
      <c r="D83" s="2">
        <v>-1.1512768E-9</v>
      </c>
      <c r="E83" s="2">
        <v>-8.6502020000000004E-10</v>
      </c>
      <c r="F83" s="2">
        <v>7.2463043000000002E-9</v>
      </c>
      <c r="G83">
        <v>-629.41462999999999</v>
      </c>
      <c r="H83" s="2">
        <v>-1.6704184000000001E-8</v>
      </c>
      <c r="I83" s="2">
        <v>1.3343254999999999E-8</v>
      </c>
      <c r="J83" s="2">
        <v>3.2406458E-10</v>
      </c>
      <c r="N83" t="s">
        <v>20</v>
      </c>
      <c r="O83" t="s">
        <v>21</v>
      </c>
      <c r="P83" s="2">
        <v>1.7737918E-8</v>
      </c>
      <c r="Q83" s="2">
        <v>1.7095766000000001E-8</v>
      </c>
      <c r="R83" s="2">
        <v>5.0001192000000001E-9</v>
      </c>
      <c r="S83">
        <v>28.188873000000001</v>
      </c>
      <c r="T83" s="2">
        <v>1.0458370999999999E-8</v>
      </c>
      <c r="U83" s="2">
        <v>2.8850852000000001E-8</v>
      </c>
      <c r="V83" s="2">
        <v>2.2361212999999999E-10</v>
      </c>
      <c r="Z83" t="s">
        <v>87</v>
      </c>
      <c r="AA83" t="s">
        <v>88</v>
      </c>
      <c r="AB83">
        <v>-1.0838328E-2</v>
      </c>
      <c r="AC83">
        <v>-5.4916896999999999E-3</v>
      </c>
      <c r="AD83">
        <v>2.5957533000000001E-2</v>
      </c>
      <c r="AE83">
        <v>-239.49758</v>
      </c>
      <c r="AF83">
        <v>-6.7379537000000003E-2</v>
      </c>
      <c r="AG83">
        <v>1.2686932999999999E-2</v>
      </c>
      <c r="AH83">
        <v>1.1608561999999999E-3</v>
      </c>
      <c r="AL83" t="s">
        <v>87</v>
      </c>
      <c r="AM83" t="s">
        <v>88</v>
      </c>
      <c r="AN83">
        <v>1.0744688000000001E-2</v>
      </c>
      <c r="AO83">
        <v>4.7224648999999999E-3</v>
      </c>
      <c r="AP83">
        <v>2.1470527E-2</v>
      </c>
      <c r="AQ83">
        <v>199.82456999999999</v>
      </c>
      <c r="AR83">
        <v>7.2089007999999997E-4</v>
      </c>
      <c r="AS83">
        <v>5.4356130000000003E-2</v>
      </c>
      <c r="AT83">
        <v>9.6019115000000005E-4</v>
      </c>
    </row>
    <row r="84" spans="2:46" x14ac:dyDescent="0.35">
      <c r="B84" t="s">
        <v>22</v>
      </c>
      <c r="C84" t="s">
        <v>23</v>
      </c>
      <c r="D84">
        <v>4.6697680999999998E-4</v>
      </c>
      <c r="E84">
        <v>4.6829313999999998E-4</v>
      </c>
      <c r="F84" s="2">
        <v>2.2711536999999999E-5</v>
      </c>
      <c r="G84">
        <v>4.8635254999999997</v>
      </c>
      <c r="H84">
        <v>4.1791117E-4</v>
      </c>
      <c r="I84">
        <v>5.1190535999999997E-4</v>
      </c>
      <c r="J84" s="2">
        <v>1.0156907999999999E-6</v>
      </c>
      <c r="N84" t="s">
        <v>22</v>
      </c>
      <c r="O84" t="s">
        <v>23</v>
      </c>
      <c r="P84">
        <v>6.2263284000000003E-4</v>
      </c>
      <c r="Q84">
        <v>6.1983622999999997E-4</v>
      </c>
      <c r="R84" s="2">
        <v>2.0081633000000001E-5</v>
      </c>
      <c r="S84">
        <v>3.2252770000000002</v>
      </c>
      <c r="T84">
        <v>5.9481740000000001E-4</v>
      </c>
      <c r="U84">
        <v>6.6601178999999998E-4</v>
      </c>
      <c r="V84" s="2">
        <v>8.9807794999999998E-7</v>
      </c>
      <c r="Z84" t="s">
        <v>89</v>
      </c>
      <c r="AA84" t="s">
        <v>90</v>
      </c>
      <c r="AB84">
        <v>1.1464574000000001</v>
      </c>
      <c r="AC84">
        <v>1.1461948</v>
      </c>
      <c r="AD84">
        <v>2.9149002999999999E-3</v>
      </c>
      <c r="AE84">
        <v>0.25425281999999999</v>
      </c>
      <c r="AF84">
        <v>1.1415272000000001</v>
      </c>
      <c r="AG84">
        <v>1.1531670999999999</v>
      </c>
      <c r="AH84">
        <v>1.3035830000000001E-4</v>
      </c>
      <c r="AL84" t="s">
        <v>89</v>
      </c>
      <c r="AM84" t="s">
        <v>90</v>
      </c>
      <c r="AN84">
        <v>1.1512731</v>
      </c>
      <c r="AO84">
        <v>1.1510453</v>
      </c>
      <c r="AP84">
        <v>2.9997076000000001E-3</v>
      </c>
      <c r="AQ84">
        <v>0.26055568000000001</v>
      </c>
      <c r="AR84">
        <v>1.1466426000000001</v>
      </c>
      <c r="AS84">
        <v>1.1586774</v>
      </c>
      <c r="AT84">
        <v>1.34151E-4</v>
      </c>
    </row>
    <row r="85" spans="2:46" x14ac:dyDescent="0.35">
      <c r="B85" t="s">
        <v>24</v>
      </c>
      <c r="C85" t="s">
        <v>25</v>
      </c>
      <c r="D85">
        <v>1.4284768999999999E-2</v>
      </c>
      <c r="E85">
        <v>1.4146491000000001E-2</v>
      </c>
      <c r="F85">
        <v>1.7638426E-3</v>
      </c>
      <c r="G85">
        <v>12.347715000000001</v>
      </c>
      <c r="H85">
        <v>1.1292949E-2</v>
      </c>
      <c r="I85">
        <v>1.8449119999999999E-2</v>
      </c>
      <c r="J85" s="2">
        <v>7.8881441000000006E-5</v>
      </c>
      <c r="N85" t="s">
        <v>24</v>
      </c>
      <c r="O85" t="s">
        <v>25</v>
      </c>
      <c r="P85">
        <v>2.3278908000000001E-2</v>
      </c>
      <c r="Q85">
        <v>2.3051598999999999E-2</v>
      </c>
      <c r="R85">
        <v>1.6385492000000001E-3</v>
      </c>
      <c r="S85">
        <v>7.0387718000000001</v>
      </c>
      <c r="T85">
        <v>2.0541240999999998E-2</v>
      </c>
      <c r="U85">
        <v>2.712268E-2</v>
      </c>
      <c r="V85" s="2">
        <v>7.3278146999999994E-5</v>
      </c>
      <c r="Z85" t="s">
        <v>91</v>
      </c>
      <c r="AA85" t="s">
        <v>82</v>
      </c>
      <c r="AB85">
        <v>-3.6044968999999999E-3</v>
      </c>
      <c r="AC85">
        <v>-3.2328970000000002E-3</v>
      </c>
      <c r="AD85">
        <v>4.1809309999999997E-3</v>
      </c>
      <c r="AE85">
        <v>-115.99208</v>
      </c>
      <c r="AF85">
        <v>-1.3634894999999999E-2</v>
      </c>
      <c r="AG85">
        <v>3.2363520000000001E-3</v>
      </c>
      <c r="AH85">
        <v>1.8697692E-4</v>
      </c>
      <c r="AL85" t="s">
        <v>91</v>
      </c>
      <c r="AM85" t="s">
        <v>82</v>
      </c>
      <c r="AN85">
        <v>6.3682898000000003E-3</v>
      </c>
      <c r="AO85">
        <v>5.8698787000000001E-3</v>
      </c>
      <c r="AP85">
        <v>2.0923445000000001E-3</v>
      </c>
      <c r="AQ85">
        <v>32.855673000000003</v>
      </c>
      <c r="AR85">
        <v>3.8515823999999998E-3</v>
      </c>
      <c r="AS85">
        <v>1.1301261999999999E-2</v>
      </c>
      <c r="AT85" s="2">
        <v>9.3572489000000002E-5</v>
      </c>
    </row>
    <row r="86" spans="2:46" x14ac:dyDescent="0.35">
      <c r="Z86" t="s">
        <v>92</v>
      </c>
      <c r="AA86" t="s">
        <v>14</v>
      </c>
      <c r="AB86">
        <v>4.8694698000000002E-4</v>
      </c>
      <c r="AC86">
        <v>4.8683207000000002E-4</v>
      </c>
      <c r="AD86" s="2">
        <v>1.3029196E-6</v>
      </c>
      <c r="AE86">
        <v>0.26756909000000001</v>
      </c>
      <c r="AF86">
        <v>4.8480208E-4</v>
      </c>
      <c r="AG86">
        <v>4.898875E-4</v>
      </c>
      <c r="AH86" s="2">
        <v>5.8268337000000001E-8</v>
      </c>
      <c r="AL86" t="s">
        <v>92</v>
      </c>
      <c r="AM86" t="s">
        <v>14</v>
      </c>
      <c r="AN86">
        <v>4.9093461999999996E-4</v>
      </c>
      <c r="AO86">
        <v>4.9060038999999996E-4</v>
      </c>
      <c r="AP86" s="2">
        <v>1.4809064999999999E-6</v>
      </c>
      <c r="AQ86">
        <v>0.30165045000000001</v>
      </c>
      <c r="AR86">
        <v>4.893152E-4</v>
      </c>
      <c r="AS86">
        <v>4.9448261000000003E-4</v>
      </c>
      <c r="AT86" s="2">
        <v>6.6228153000000002E-8</v>
      </c>
    </row>
    <row r="87" spans="2:46" x14ac:dyDescent="0.35">
      <c r="B87" t="s">
        <v>26</v>
      </c>
      <c r="C87">
        <v>95</v>
      </c>
      <c r="N87" t="s">
        <v>26</v>
      </c>
      <c r="O87">
        <v>95</v>
      </c>
      <c r="Z87" t="s">
        <v>93</v>
      </c>
      <c r="AA87" t="s">
        <v>94</v>
      </c>
      <c r="AB87">
        <v>-1.3728051E-3</v>
      </c>
      <c r="AC87">
        <v>-1.3460734000000001E-3</v>
      </c>
      <c r="AD87">
        <v>3.4053726000000001E-4</v>
      </c>
      <c r="AE87">
        <v>-24.805944</v>
      </c>
      <c r="AF87">
        <v>-2.0972820999999998E-3</v>
      </c>
      <c r="AG87">
        <v>-7.8056141000000002E-4</v>
      </c>
      <c r="AH87" s="2">
        <v>1.5229289E-5</v>
      </c>
      <c r="AL87" t="s">
        <v>93</v>
      </c>
      <c r="AM87" t="s">
        <v>94</v>
      </c>
      <c r="AN87">
        <v>1.2564045E-3</v>
      </c>
      <c r="AO87">
        <v>1.2169901000000001E-3</v>
      </c>
      <c r="AP87">
        <v>2.0482867E-4</v>
      </c>
      <c r="AQ87">
        <v>16.302765000000001</v>
      </c>
      <c r="AR87">
        <v>9.847013899999999E-4</v>
      </c>
      <c r="AS87">
        <v>1.6771429E-3</v>
      </c>
      <c r="AT87" s="2">
        <v>9.1602163999999993E-6</v>
      </c>
    </row>
    <row r="88" spans="2:46" x14ac:dyDescent="0.35">
      <c r="Z88" t="s">
        <v>95</v>
      </c>
      <c r="AA88" t="s">
        <v>96</v>
      </c>
      <c r="AB88">
        <v>1.2069684E-3</v>
      </c>
      <c r="AC88">
        <v>1.1941013E-3</v>
      </c>
      <c r="AD88">
        <v>1.8895916999999999E-4</v>
      </c>
      <c r="AE88">
        <v>15.655685</v>
      </c>
      <c r="AF88">
        <v>8.7593461000000004E-4</v>
      </c>
      <c r="AG88">
        <v>1.6098308000000001E-3</v>
      </c>
      <c r="AH88" s="2">
        <v>8.4505108E-6</v>
      </c>
      <c r="AL88" t="s">
        <v>95</v>
      </c>
      <c r="AM88" t="s">
        <v>96</v>
      </c>
      <c r="AN88">
        <v>1.6741044E-3</v>
      </c>
      <c r="AO88">
        <v>1.6606265000000001E-3</v>
      </c>
      <c r="AP88">
        <v>2.0722167999999999E-4</v>
      </c>
      <c r="AQ88">
        <v>12.378062</v>
      </c>
      <c r="AR88">
        <v>1.3369727999999999E-3</v>
      </c>
      <c r="AS88">
        <v>2.1450581000000001E-3</v>
      </c>
      <c r="AT88" s="2">
        <v>9.2672353000000005E-6</v>
      </c>
    </row>
    <row r="89" spans="2:46" x14ac:dyDescent="0.35">
      <c r="Z89" t="s">
        <v>97</v>
      </c>
      <c r="AA89" t="s">
        <v>96</v>
      </c>
      <c r="AB89">
        <v>1.5993664E-3</v>
      </c>
      <c r="AC89">
        <v>1.5669652000000001E-3</v>
      </c>
      <c r="AD89">
        <v>2.8596771000000002E-4</v>
      </c>
      <c r="AE89">
        <v>17.880061999999999</v>
      </c>
      <c r="AF89">
        <v>1.1034472999999999E-3</v>
      </c>
      <c r="AG89">
        <v>2.2409714000000002E-3</v>
      </c>
      <c r="AH89" s="2">
        <v>1.2788865E-5</v>
      </c>
      <c r="AL89" t="s">
        <v>97</v>
      </c>
      <c r="AM89" t="s">
        <v>96</v>
      </c>
      <c r="AN89">
        <v>2.1298297E-3</v>
      </c>
      <c r="AO89">
        <v>2.1127760999999998E-3</v>
      </c>
      <c r="AP89">
        <v>3.1926596999999997E-4</v>
      </c>
      <c r="AQ89">
        <v>14.990212</v>
      </c>
      <c r="AR89">
        <v>1.5989508999999999E-3</v>
      </c>
      <c r="AS89">
        <v>2.8722928000000001E-3</v>
      </c>
      <c r="AT89" s="2">
        <v>1.4278008E-5</v>
      </c>
    </row>
    <row r="90" spans="2:46" x14ac:dyDescent="0.35">
      <c r="Z90" t="s">
        <v>98</v>
      </c>
      <c r="AA90" t="s">
        <v>99</v>
      </c>
      <c r="AB90" s="2">
        <v>5.7369612000000002E-6</v>
      </c>
      <c r="AC90" s="2">
        <v>5.7236619000000002E-6</v>
      </c>
      <c r="AD90" s="2">
        <v>2.6321287000000002E-7</v>
      </c>
      <c r="AE90">
        <v>4.5880190000000001</v>
      </c>
      <c r="AF90" s="2">
        <v>5.2336485000000003E-6</v>
      </c>
      <c r="AG90" s="2">
        <v>6.3063057E-6</v>
      </c>
      <c r="AH90" s="2">
        <v>1.1771236999999999E-8</v>
      </c>
      <c r="AL90" t="s">
        <v>98</v>
      </c>
      <c r="AM90" t="s">
        <v>99</v>
      </c>
      <c r="AN90" s="2">
        <v>6.2667980000000002E-6</v>
      </c>
      <c r="AO90" s="2">
        <v>6.2556516999999998E-6</v>
      </c>
      <c r="AP90" s="2">
        <v>2.5774646000000001E-7</v>
      </c>
      <c r="AQ90">
        <v>4.1128891999999997</v>
      </c>
      <c r="AR90" s="2">
        <v>5.8151578000000001E-6</v>
      </c>
      <c r="AS90" s="2">
        <v>6.8489507000000003E-6</v>
      </c>
      <c r="AT90" s="2">
        <v>1.1526772E-8</v>
      </c>
    </row>
    <row r="91" spans="2:46" x14ac:dyDescent="0.35">
      <c r="Z91" t="s">
        <v>100</v>
      </c>
      <c r="AA91" t="s">
        <v>8</v>
      </c>
      <c r="AB91">
        <v>1.5900003999999999E-2</v>
      </c>
      <c r="AC91">
        <v>1.5918608000000001E-2</v>
      </c>
      <c r="AD91">
        <v>3.3185657E-4</v>
      </c>
      <c r="AE91">
        <v>2.0871477000000001</v>
      </c>
      <c r="AF91">
        <v>1.5248077000000001E-2</v>
      </c>
      <c r="AG91">
        <v>1.6515892000000001E-2</v>
      </c>
      <c r="AH91" s="2">
        <v>1.4841077E-5</v>
      </c>
      <c r="AL91" t="s">
        <v>100</v>
      </c>
      <c r="AM91" t="s">
        <v>8</v>
      </c>
      <c r="AN91">
        <v>1.6728575999999998E-2</v>
      </c>
      <c r="AO91">
        <v>1.6690602999999998E-2</v>
      </c>
      <c r="AP91">
        <v>3.3382337E-4</v>
      </c>
      <c r="AQ91">
        <v>1.9955278000000001</v>
      </c>
      <c r="AR91">
        <v>1.6192096999999999E-2</v>
      </c>
      <c r="AS91">
        <v>1.7504306000000001E-2</v>
      </c>
      <c r="AT91" s="2">
        <v>1.4929035E-5</v>
      </c>
    </row>
    <row r="92" spans="2:46" x14ac:dyDescent="0.35">
      <c r="Z92" t="s">
        <v>101</v>
      </c>
      <c r="AA92" t="s">
        <v>82</v>
      </c>
      <c r="AB92">
        <v>-0.14736647999999999</v>
      </c>
      <c r="AC92">
        <v>-0.1237785</v>
      </c>
      <c r="AD92">
        <v>0.26838516000000001</v>
      </c>
      <c r="AE92">
        <v>-182.12089</v>
      </c>
      <c r="AF92">
        <v>-0.79124384000000003</v>
      </c>
      <c r="AG92">
        <v>0.26089868999999999</v>
      </c>
      <c r="AH92">
        <v>1.2002549E-2</v>
      </c>
      <c r="AL92" t="s">
        <v>101</v>
      </c>
      <c r="AM92" t="s">
        <v>82</v>
      </c>
      <c r="AN92">
        <v>0.39180585000000001</v>
      </c>
      <c r="AO92">
        <v>0.36151775000000003</v>
      </c>
      <c r="AP92">
        <v>0.12595956999999999</v>
      </c>
      <c r="AQ92">
        <v>32.148465000000002</v>
      </c>
      <c r="AR92">
        <v>0.22673426999999999</v>
      </c>
      <c r="AS92">
        <v>0.70481017000000001</v>
      </c>
      <c r="AT92">
        <v>5.6330829999999997E-3</v>
      </c>
    </row>
    <row r="93" spans="2:46" x14ac:dyDescent="0.35">
      <c r="Z93" t="s">
        <v>102</v>
      </c>
      <c r="AA93" t="s">
        <v>103</v>
      </c>
      <c r="AB93">
        <v>0.16383885000000001</v>
      </c>
      <c r="AC93">
        <v>0.15987615999999999</v>
      </c>
      <c r="AD93">
        <v>9.0538935000000001E-2</v>
      </c>
      <c r="AE93">
        <v>55.260969000000003</v>
      </c>
      <c r="AF93">
        <v>4.1099294999999997E-3</v>
      </c>
      <c r="AG93">
        <v>0.36302273000000002</v>
      </c>
      <c r="AH93">
        <v>4.0490242999999997E-3</v>
      </c>
      <c r="AL93" t="s">
        <v>102</v>
      </c>
      <c r="AM93" t="s">
        <v>103</v>
      </c>
      <c r="AN93">
        <v>0.31169788999999998</v>
      </c>
      <c r="AO93">
        <v>0.30482383000000002</v>
      </c>
      <c r="AP93">
        <v>6.3885151000000001E-2</v>
      </c>
      <c r="AQ93">
        <v>20.495856</v>
      </c>
      <c r="AR93">
        <v>0.20906443999999999</v>
      </c>
      <c r="AS93">
        <v>0.46902298999999997</v>
      </c>
      <c r="AT93">
        <v>2.8570307999999998E-3</v>
      </c>
    </row>
    <row r="95" spans="2:46" x14ac:dyDescent="0.35">
      <c r="Z95" t="s">
        <v>26</v>
      </c>
      <c r="AA95">
        <v>95</v>
      </c>
      <c r="AL95" t="s">
        <v>26</v>
      </c>
      <c r="AM95">
        <v>95</v>
      </c>
    </row>
    <row r="98" spans="1:46" s="17" customFormat="1" x14ac:dyDescent="0.35">
      <c r="A98" s="4">
        <v>5</v>
      </c>
      <c r="B98" s="4" t="s">
        <v>36</v>
      </c>
      <c r="C98" s="4" t="s">
        <v>43</v>
      </c>
      <c r="L98" s="19"/>
      <c r="M98" s="4">
        <v>5</v>
      </c>
      <c r="N98" s="4" t="s">
        <v>60</v>
      </c>
      <c r="O98" s="4" t="s">
        <v>43</v>
      </c>
      <c r="X98" s="19"/>
      <c r="Y98" s="4">
        <v>5</v>
      </c>
      <c r="Z98" s="4" t="s">
        <v>36</v>
      </c>
      <c r="AA98" s="4" t="s">
        <v>43</v>
      </c>
      <c r="AJ98" s="19"/>
      <c r="AK98" s="4">
        <v>5</v>
      </c>
      <c r="AL98" s="4" t="s">
        <v>60</v>
      </c>
      <c r="AM98" s="4" t="s">
        <v>43</v>
      </c>
    </row>
    <row r="99" spans="1:46" x14ac:dyDescent="0.35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s="1">
        <v>2.5000000000000001E-2</v>
      </c>
      <c r="I99" s="1">
        <v>0.97499999999999998</v>
      </c>
      <c r="J99" t="s">
        <v>6</v>
      </c>
      <c r="N99" t="s">
        <v>0</v>
      </c>
      <c r="O99" t="s">
        <v>1</v>
      </c>
      <c r="P99" t="s">
        <v>2</v>
      </c>
      <c r="Q99" t="s">
        <v>3</v>
      </c>
      <c r="R99" t="s">
        <v>4</v>
      </c>
      <c r="S99" t="s">
        <v>5</v>
      </c>
      <c r="T99" s="1">
        <v>2.5000000000000001E-2</v>
      </c>
      <c r="U99" s="1">
        <v>0.97499999999999998</v>
      </c>
      <c r="V99" t="s">
        <v>6</v>
      </c>
      <c r="Z99" t="s">
        <v>0</v>
      </c>
      <c r="AA99" t="s">
        <v>1</v>
      </c>
      <c r="AB99" t="s">
        <v>2</v>
      </c>
      <c r="AC99" t="s">
        <v>3</v>
      </c>
      <c r="AD99" t="s">
        <v>4</v>
      </c>
      <c r="AE99" t="s">
        <v>5</v>
      </c>
      <c r="AF99" s="1">
        <v>2.5000000000000001E-2</v>
      </c>
      <c r="AG99" s="1">
        <v>0.97499999999999998</v>
      </c>
      <c r="AH99" t="s">
        <v>6</v>
      </c>
      <c r="AL99" t="s">
        <v>0</v>
      </c>
      <c r="AM99" t="s">
        <v>1</v>
      </c>
      <c r="AN99" t="s">
        <v>2</v>
      </c>
      <c r="AO99" t="s">
        <v>3</v>
      </c>
      <c r="AP99" t="s">
        <v>4</v>
      </c>
      <c r="AQ99" t="s">
        <v>5</v>
      </c>
      <c r="AR99" s="1">
        <v>2.5000000000000001E-2</v>
      </c>
      <c r="AS99" s="1">
        <v>0.97499999999999998</v>
      </c>
      <c r="AT99" t="s">
        <v>6</v>
      </c>
    </row>
    <row r="100" spans="1:46" x14ac:dyDescent="0.35">
      <c r="B100" t="s">
        <v>7</v>
      </c>
      <c r="C100" t="s">
        <v>8</v>
      </c>
      <c r="D100">
        <v>9.4363900999999998E-4</v>
      </c>
      <c r="E100">
        <v>9.3338090999999998E-4</v>
      </c>
      <c r="F100" s="2">
        <v>4.8621347999999999E-5</v>
      </c>
      <c r="G100">
        <v>5.1525369000000003</v>
      </c>
      <c r="H100">
        <v>8.7655998000000005E-4</v>
      </c>
      <c r="I100">
        <v>1.0800736E-3</v>
      </c>
      <c r="J100" s="2">
        <v>2.1744128000000002E-6</v>
      </c>
      <c r="N100" t="s">
        <v>7</v>
      </c>
      <c r="O100" t="s">
        <v>8</v>
      </c>
      <c r="P100">
        <v>9.6265754999999998E-4</v>
      </c>
      <c r="Q100">
        <v>9.5374377000000002E-4</v>
      </c>
      <c r="R100" s="2">
        <v>4.1475903000000002E-5</v>
      </c>
      <c r="S100">
        <v>4.3084794000000004</v>
      </c>
      <c r="T100">
        <v>9.0454133000000001E-4</v>
      </c>
      <c r="U100">
        <v>1.0575580999999999E-3</v>
      </c>
      <c r="V100" s="2">
        <v>1.8548588000000001E-6</v>
      </c>
      <c r="Z100" t="s">
        <v>78</v>
      </c>
      <c r="AA100" t="s">
        <v>23</v>
      </c>
      <c r="AB100">
        <v>2.1457693000000001E-4</v>
      </c>
      <c r="AC100">
        <v>2.1164409E-4</v>
      </c>
      <c r="AD100" s="2">
        <v>1.2520716000000001E-5</v>
      </c>
      <c r="AE100">
        <v>5.8350705999999999</v>
      </c>
      <c r="AF100">
        <v>1.9953827999999999E-4</v>
      </c>
      <c r="AG100">
        <v>2.4538762999999999E-4</v>
      </c>
      <c r="AH100" s="2">
        <v>5.5994343000000002E-7</v>
      </c>
      <c r="AL100" t="s">
        <v>78</v>
      </c>
      <c r="AM100" t="s">
        <v>23</v>
      </c>
      <c r="AN100">
        <v>2.2220654E-4</v>
      </c>
      <c r="AO100">
        <v>2.1969945999999999E-4</v>
      </c>
      <c r="AP100" s="2">
        <v>1.3517504999999999E-5</v>
      </c>
      <c r="AQ100">
        <v>6.0833066999999996</v>
      </c>
      <c r="AR100">
        <v>2.0572757999999999E-4</v>
      </c>
      <c r="AS100">
        <v>2.5604392000000003E-4</v>
      </c>
      <c r="AT100" s="2">
        <v>6.0452120000000003E-7</v>
      </c>
    </row>
    <row r="101" spans="1:46" x14ac:dyDescent="0.35">
      <c r="B101" t="s">
        <v>9</v>
      </c>
      <c r="C101" t="s">
        <v>10</v>
      </c>
      <c r="D101" s="2">
        <v>8.6123063000000005E-10</v>
      </c>
      <c r="E101" s="2">
        <v>8.0461203999999996E-10</v>
      </c>
      <c r="F101" s="2">
        <v>1.7813447E-9</v>
      </c>
      <c r="G101">
        <v>206.83713</v>
      </c>
      <c r="H101" s="2">
        <v>-2.466833E-9</v>
      </c>
      <c r="I101" s="2">
        <v>4.5174687999999997E-9</v>
      </c>
      <c r="J101" s="2">
        <v>7.9664157999999996E-11</v>
      </c>
      <c r="N101" t="s">
        <v>9</v>
      </c>
      <c r="O101" t="s">
        <v>10</v>
      </c>
      <c r="P101" s="2">
        <v>1.5222532E-9</v>
      </c>
      <c r="Q101" s="2">
        <v>1.4224707E-9</v>
      </c>
      <c r="R101" s="2">
        <v>6.0385253999999998E-10</v>
      </c>
      <c r="S101">
        <v>39.668337000000001</v>
      </c>
      <c r="T101" s="2">
        <v>8.7238223000000005E-10</v>
      </c>
      <c r="U101" s="2">
        <v>2.8799749999999999E-9</v>
      </c>
      <c r="V101" s="2">
        <v>2.7005106000000001E-11</v>
      </c>
      <c r="Z101" t="s">
        <v>79</v>
      </c>
      <c r="AA101" t="s">
        <v>80</v>
      </c>
      <c r="AB101">
        <v>6.3970914000000004E-2</v>
      </c>
      <c r="AC101">
        <v>6.3190540000000003E-2</v>
      </c>
      <c r="AD101">
        <v>8.7462090999999992E-3</v>
      </c>
      <c r="AE101">
        <v>13.672165</v>
      </c>
      <c r="AF101">
        <v>4.9255458000000002E-2</v>
      </c>
      <c r="AG101">
        <v>8.5141092000000002E-2</v>
      </c>
      <c r="AH101">
        <v>3.9114236E-4</v>
      </c>
      <c r="AL101" t="s">
        <v>79</v>
      </c>
      <c r="AM101" t="s">
        <v>80</v>
      </c>
      <c r="AN101">
        <v>6.4106711999999996E-2</v>
      </c>
      <c r="AO101">
        <v>6.2808865000000005E-2</v>
      </c>
      <c r="AP101">
        <v>8.7810230000000006E-3</v>
      </c>
      <c r="AQ101">
        <v>13.697509999999999</v>
      </c>
      <c r="AR101">
        <v>5.049418E-2</v>
      </c>
      <c r="AS101">
        <v>8.5782123000000002E-2</v>
      </c>
      <c r="AT101">
        <v>3.9269929000000002E-4</v>
      </c>
    </row>
    <row r="102" spans="1:46" x14ac:dyDescent="0.35">
      <c r="B102" t="s">
        <v>11</v>
      </c>
      <c r="C102" t="s">
        <v>12</v>
      </c>
      <c r="D102">
        <v>0.53968079999999996</v>
      </c>
      <c r="E102">
        <v>0.45657822999999997</v>
      </c>
      <c r="F102">
        <v>0.39008446000000002</v>
      </c>
      <c r="G102">
        <v>72.280587999999995</v>
      </c>
      <c r="H102">
        <v>0.15728801000000001</v>
      </c>
      <c r="I102">
        <v>1.4665394</v>
      </c>
      <c r="J102">
        <v>1.7445107000000001E-2</v>
      </c>
      <c r="N102" t="s">
        <v>11</v>
      </c>
      <c r="O102" t="s">
        <v>12</v>
      </c>
      <c r="P102">
        <v>0.55869245999999995</v>
      </c>
      <c r="Q102">
        <v>0.49301071000000002</v>
      </c>
      <c r="R102">
        <v>0.28930072000000001</v>
      </c>
      <c r="S102">
        <v>51.781748</v>
      </c>
      <c r="T102">
        <v>0.24525232</v>
      </c>
      <c r="U102">
        <v>1.3222640000000001</v>
      </c>
      <c r="V102">
        <v>1.2937921E-2</v>
      </c>
      <c r="Z102" t="s">
        <v>81</v>
      </c>
      <c r="AA102" t="s">
        <v>82</v>
      </c>
      <c r="AB102">
        <v>1.9329087999999999E-3</v>
      </c>
      <c r="AC102">
        <v>1.6616414000000001E-3</v>
      </c>
      <c r="AD102">
        <v>1.0525301999999999E-3</v>
      </c>
      <c r="AE102">
        <v>54.453170999999998</v>
      </c>
      <c r="AF102">
        <v>7.2380041000000002E-4</v>
      </c>
      <c r="AG102">
        <v>4.6572727000000003E-3</v>
      </c>
      <c r="AH102" s="2">
        <v>4.7070578999999999E-5</v>
      </c>
      <c r="AL102" t="s">
        <v>81</v>
      </c>
      <c r="AM102" t="s">
        <v>82</v>
      </c>
      <c r="AN102">
        <v>1.9491129999999999E-3</v>
      </c>
      <c r="AO102">
        <v>1.7353310999999999E-3</v>
      </c>
      <c r="AP102">
        <v>9.1706809000000002E-4</v>
      </c>
      <c r="AQ102">
        <v>47.050533999999999</v>
      </c>
      <c r="AR102">
        <v>8.2342224999999995E-4</v>
      </c>
      <c r="AS102">
        <v>4.3540187999999997E-3</v>
      </c>
      <c r="AT102" s="2">
        <v>4.1012532000000002E-5</v>
      </c>
    </row>
    <row r="103" spans="1:46" x14ac:dyDescent="0.35">
      <c r="B103" t="s">
        <v>13</v>
      </c>
      <c r="C103" t="s">
        <v>14</v>
      </c>
      <c r="D103">
        <v>1.7338950000000001E-4</v>
      </c>
      <c r="E103">
        <v>1.6979773E-4</v>
      </c>
      <c r="F103" s="2">
        <v>2.1913645999999999E-5</v>
      </c>
      <c r="G103">
        <v>12.638392</v>
      </c>
      <c r="H103">
        <v>1.4544051000000001E-4</v>
      </c>
      <c r="I103">
        <v>2.2238720000000001E-4</v>
      </c>
      <c r="J103" s="2">
        <v>9.8000802000000002E-7</v>
      </c>
      <c r="N103" t="s">
        <v>13</v>
      </c>
      <c r="O103" t="s">
        <v>14</v>
      </c>
      <c r="P103">
        <v>2.0031671000000001E-4</v>
      </c>
      <c r="Q103">
        <v>1.9590676999999999E-4</v>
      </c>
      <c r="R103" s="2">
        <v>2.0358139000000001E-5</v>
      </c>
      <c r="S103">
        <v>10.162976</v>
      </c>
      <c r="T103">
        <v>1.7359491999999999E-4</v>
      </c>
      <c r="U103">
        <v>2.5222785999999997E-4</v>
      </c>
      <c r="V103" s="2">
        <v>9.1044367000000002E-7</v>
      </c>
      <c r="Z103" t="s">
        <v>83</v>
      </c>
      <c r="AA103" t="s">
        <v>84</v>
      </c>
      <c r="AB103" s="2">
        <v>1.374679E-5</v>
      </c>
      <c r="AC103" s="2">
        <v>1.3109018E-5</v>
      </c>
      <c r="AD103" s="2">
        <v>3.4689240000000002E-6</v>
      </c>
      <c r="AE103">
        <v>25.23443</v>
      </c>
      <c r="AF103" s="2">
        <v>1.0035128E-5</v>
      </c>
      <c r="AG103" s="2">
        <v>2.1340205999999999E-5</v>
      </c>
      <c r="AH103" s="2">
        <v>1.5513499999999999E-7</v>
      </c>
      <c r="AL103" t="s">
        <v>83</v>
      </c>
      <c r="AM103" t="s">
        <v>84</v>
      </c>
      <c r="AN103" s="2">
        <v>1.4940796999999999E-5</v>
      </c>
      <c r="AO103" s="2">
        <v>1.4152944999999999E-5</v>
      </c>
      <c r="AP103" s="2">
        <v>3.2792604E-6</v>
      </c>
      <c r="AQ103">
        <v>21.948363000000001</v>
      </c>
      <c r="AR103" s="2">
        <v>1.1789549E-5</v>
      </c>
      <c r="AS103" s="2">
        <v>2.2434947999999999E-5</v>
      </c>
      <c r="AT103" s="2">
        <v>1.4665297999999999E-7</v>
      </c>
    </row>
    <row r="104" spans="1:46" x14ac:dyDescent="0.35">
      <c r="B104" t="s">
        <v>15</v>
      </c>
      <c r="C104" t="s">
        <v>16</v>
      </c>
      <c r="D104">
        <v>0.29584516999999999</v>
      </c>
      <c r="E104">
        <v>0.29181093000000002</v>
      </c>
      <c r="F104">
        <v>5.6417879999999997E-2</v>
      </c>
      <c r="G104">
        <v>19.070070000000001</v>
      </c>
      <c r="H104">
        <v>0.20558435</v>
      </c>
      <c r="I104">
        <v>0.42734733000000003</v>
      </c>
      <c r="J104">
        <v>2.5230843000000002E-3</v>
      </c>
      <c r="N104" t="s">
        <v>15</v>
      </c>
      <c r="O104" t="s">
        <v>16</v>
      </c>
      <c r="P104">
        <v>0.29825742999999999</v>
      </c>
      <c r="Q104">
        <v>0.29131360000000001</v>
      </c>
      <c r="R104">
        <v>5.6045154999999999E-2</v>
      </c>
      <c r="S104">
        <v>18.790866000000001</v>
      </c>
      <c r="T104">
        <v>0.20607536000000001</v>
      </c>
      <c r="U104">
        <v>0.42766600999999999</v>
      </c>
      <c r="V104">
        <v>2.5064154999999999E-3</v>
      </c>
      <c r="Z104" t="s">
        <v>17</v>
      </c>
      <c r="AA104" t="s">
        <v>18</v>
      </c>
      <c r="AB104">
        <v>0.21531167000000001</v>
      </c>
      <c r="AC104">
        <v>0.21414359999999999</v>
      </c>
      <c r="AD104">
        <v>1.27511E-2</v>
      </c>
      <c r="AE104">
        <v>5.9221589999999997</v>
      </c>
      <c r="AF104">
        <v>0.19230669</v>
      </c>
      <c r="AG104">
        <v>0.24292958000000001</v>
      </c>
      <c r="AH104">
        <v>5.7024650999999997E-4</v>
      </c>
      <c r="AL104" t="s">
        <v>17</v>
      </c>
      <c r="AM104" t="s">
        <v>18</v>
      </c>
      <c r="AN104">
        <v>0.21797416999999999</v>
      </c>
      <c r="AO104">
        <v>0.2164095</v>
      </c>
      <c r="AP104">
        <v>1.3068315E-2</v>
      </c>
      <c r="AQ104">
        <v>5.9953501999999999</v>
      </c>
      <c r="AR104">
        <v>0.19599233999999999</v>
      </c>
      <c r="AS104">
        <v>0.24674639000000001</v>
      </c>
      <c r="AT104">
        <v>5.8443278999999995E-4</v>
      </c>
    </row>
    <row r="105" spans="1:46" x14ac:dyDescent="0.35">
      <c r="B105" t="s">
        <v>17</v>
      </c>
      <c r="C105" t="s">
        <v>18</v>
      </c>
      <c r="D105">
        <v>0.20294629</v>
      </c>
      <c r="E105">
        <v>0.20146243</v>
      </c>
      <c r="F105">
        <v>1.0334588E-2</v>
      </c>
      <c r="G105">
        <v>5.0922771999999998</v>
      </c>
      <c r="H105">
        <v>0.18549934000000001</v>
      </c>
      <c r="I105">
        <v>0.22504933999999999</v>
      </c>
      <c r="J105">
        <v>4.6217680999999998E-4</v>
      </c>
      <c r="N105" t="s">
        <v>17</v>
      </c>
      <c r="O105" t="s">
        <v>18</v>
      </c>
      <c r="P105">
        <v>0.20565766999999999</v>
      </c>
      <c r="Q105">
        <v>0.20517137999999999</v>
      </c>
      <c r="R105">
        <v>1.0384889E-2</v>
      </c>
      <c r="S105">
        <v>5.0495995999999996</v>
      </c>
      <c r="T105">
        <v>0.1853911</v>
      </c>
      <c r="U105">
        <v>0.22734786000000001</v>
      </c>
      <c r="V105">
        <v>4.6442633999999998E-4</v>
      </c>
      <c r="Z105" t="s">
        <v>85</v>
      </c>
      <c r="AA105" t="s">
        <v>82</v>
      </c>
      <c r="AB105">
        <v>6.1972033999999998E-4</v>
      </c>
      <c r="AC105">
        <v>5.7260372000000003E-4</v>
      </c>
      <c r="AD105">
        <v>6.7302319000000002E-4</v>
      </c>
      <c r="AE105">
        <v>108.60111000000001</v>
      </c>
      <c r="AF105">
        <v>-2.5298174999999998E-4</v>
      </c>
      <c r="AG105">
        <v>1.9612471000000002E-3</v>
      </c>
      <c r="AH105" s="2">
        <v>3.0098511999999999E-5</v>
      </c>
      <c r="AL105" t="s">
        <v>85</v>
      </c>
      <c r="AM105" t="s">
        <v>82</v>
      </c>
      <c r="AN105">
        <v>1.0782323E-3</v>
      </c>
      <c r="AO105">
        <v>9.5477140999999997E-4</v>
      </c>
      <c r="AP105">
        <v>8.5070759000000005E-4</v>
      </c>
      <c r="AQ105">
        <v>78.898356000000007</v>
      </c>
      <c r="AR105">
        <v>5.5967842000000003E-4</v>
      </c>
      <c r="AS105">
        <v>2.2317991000000001E-3</v>
      </c>
      <c r="AT105" s="2">
        <v>3.8044799999999999E-5</v>
      </c>
    </row>
    <row r="106" spans="1:46" x14ac:dyDescent="0.35">
      <c r="B106" t="s">
        <v>19</v>
      </c>
      <c r="C106" t="s">
        <v>10</v>
      </c>
      <c r="D106" s="2">
        <v>1.2650757000000001E-8</v>
      </c>
      <c r="E106" s="2">
        <v>1.1534165999999999E-8</v>
      </c>
      <c r="F106" s="2">
        <v>7.7793767000000003E-8</v>
      </c>
      <c r="G106">
        <v>614.93368999999996</v>
      </c>
      <c r="H106" s="2">
        <v>-1.4598723999999999E-7</v>
      </c>
      <c r="I106" s="2">
        <v>1.7235049999999999E-7</v>
      </c>
      <c r="J106" s="2">
        <v>3.4790430000000001E-9</v>
      </c>
      <c r="N106" t="s">
        <v>19</v>
      </c>
      <c r="O106" t="s">
        <v>10</v>
      </c>
      <c r="P106" s="2">
        <v>1.1431772E-8</v>
      </c>
      <c r="Q106" s="2">
        <v>1.0439152999999999E-8</v>
      </c>
      <c r="R106" s="2">
        <v>4.9720098999999996E-9</v>
      </c>
      <c r="S106">
        <v>43.492907000000002</v>
      </c>
      <c r="T106" s="2">
        <v>5.9780174999999996E-9</v>
      </c>
      <c r="U106" s="2">
        <v>2.4572660999999999E-8</v>
      </c>
      <c r="V106" s="2">
        <v>2.2235504E-10</v>
      </c>
      <c r="Z106" t="s">
        <v>86</v>
      </c>
      <c r="AA106" t="s">
        <v>82</v>
      </c>
      <c r="AB106">
        <v>4.7847380000000002E-2</v>
      </c>
      <c r="AC106">
        <v>4.4265618999999999E-2</v>
      </c>
      <c r="AD106">
        <v>6.8247957999999997E-2</v>
      </c>
      <c r="AE106">
        <v>142.63677000000001</v>
      </c>
      <c r="AF106">
        <v>-9.4069661999999998E-2</v>
      </c>
      <c r="AG106">
        <v>0.19614566</v>
      </c>
      <c r="AH106">
        <v>3.0521415000000001E-3</v>
      </c>
      <c r="AL106" t="s">
        <v>86</v>
      </c>
      <c r="AM106" t="s">
        <v>82</v>
      </c>
      <c r="AN106">
        <v>4.3137022999999997E-2</v>
      </c>
      <c r="AO106">
        <v>3.6459766999999997E-2</v>
      </c>
      <c r="AP106">
        <v>2.350242E-2</v>
      </c>
      <c r="AQ106">
        <v>54.483173999999998</v>
      </c>
      <c r="AR106">
        <v>1.7371157000000002E-2</v>
      </c>
      <c r="AS106">
        <v>0.10257816</v>
      </c>
      <c r="AT106">
        <v>1.0510602E-3</v>
      </c>
    </row>
    <row r="107" spans="1:46" x14ac:dyDescent="0.35">
      <c r="B107" t="s">
        <v>20</v>
      </c>
      <c r="C107" t="s">
        <v>21</v>
      </c>
      <c r="D107" s="2">
        <v>2.7881349999999999E-9</v>
      </c>
      <c r="E107" s="2">
        <v>2.5290694000000001E-9</v>
      </c>
      <c r="F107" s="2">
        <v>1.1944205000000001E-9</v>
      </c>
      <c r="G107">
        <v>42.839405999999997</v>
      </c>
      <c r="H107" s="2">
        <v>1.2269734E-9</v>
      </c>
      <c r="I107" s="2">
        <v>6.1203188000000003E-9</v>
      </c>
      <c r="J107" s="2">
        <v>5.3416107999999997E-11</v>
      </c>
      <c r="N107" t="s">
        <v>20</v>
      </c>
      <c r="O107" t="s">
        <v>21</v>
      </c>
      <c r="P107" s="2">
        <v>3.2625962999999999E-9</v>
      </c>
      <c r="Q107" s="2">
        <v>2.9857724000000001E-9</v>
      </c>
      <c r="R107" s="2">
        <v>1.2755019E-9</v>
      </c>
      <c r="S107">
        <v>39.094689000000002</v>
      </c>
      <c r="T107" s="2">
        <v>1.6114546000000001E-9</v>
      </c>
      <c r="U107" s="2">
        <v>6.2970020999999999E-9</v>
      </c>
      <c r="V107" s="2">
        <v>5.7042178000000001E-11</v>
      </c>
      <c r="Z107" t="s">
        <v>87</v>
      </c>
      <c r="AA107" t="s">
        <v>88</v>
      </c>
      <c r="AB107">
        <v>1.0062134000000001E-3</v>
      </c>
      <c r="AC107">
        <v>4.8290003999999998E-4</v>
      </c>
      <c r="AD107">
        <v>2.3186868999999998E-3</v>
      </c>
      <c r="AE107">
        <v>230.43690000000001</v>
      </c>
      <c r="AF107">
        <v>-1.1540149E-3</v>
      </c>
      <c r="AG107">
        <v>5.6200523999999996E-3</v>
      </c>
      <c r="AH107">
        <v>1.0369483E-4</v>
      </c>
      <c r="AL107" t="s">
        <v>87</v>
      </c>
      <c r="AM107" t="s">
        <v>88</v>
      </c>
      <c r="AN107">
        <v>1.6370453000000001E-3</v>
      </c>
      <c r="AO107">
        <v>8.2339043999999999E-4</v>
      </c>
      <c r="AP107">
        <v>2.5884498999999999E-3</v>
      </c>
      <c r="AQ107">
        <v>158.11717999999999</v>
      </c>
      <c r="AR107" s="2">
        <v>8.2711096999999993E-5</v>
      </c>
      <c r="AS107">
        <v>9.4920908000000002E-3</v>
      </c>
      <c r="AT107">
        <v>1.15759E-4</v>
      </c>
    </row>
    <row r="108" spans="1:46" x14ac:dyDescent="0.35">
      <c r="B108" t="s">
        <v>22</v>
      </c>
      <c r="C108" t="s">
        <v>23</v>
      </c>
      <c r="D108" s="2">
        <v>4.3187662999999999E-5</v>
      </c>
      <c r="E108" s="2">
        <v>4.2469646000000003E-5</v>
      </c>
      <c r="F108" s="2">
        <v>3.0780193000000001E-6</v>
      </c>
      <c r="G108">
        <v>7.1270800999999997</v>
      </c>
      <c r="H108" s="2">
        <v>3.9010980000000002E-5</v>
      </c>
      <c r="I108" s="2">
        <v>5.1656124000000001E-5</v>
      </c>
      <c r="J108" s="2">
        <v>1.3765320999999999E-7</v>
      </c>
      <c r="N108" t="s">
        <v>22</v>
      </c>
      <c r="O108" t="s">
        <v>23</v>
      </c>
      <c r="P108" s="2">
        <v>4.6504636E-5</v>
      </c>
      <c r="Q108" s="2">
        <v>4.5998127000000003E-5</v>
      </c>
      <c r="R108" s="2">
        <v>2.7253949999999998E-6</v>
      </c>
      <c r="S108">
        <v>5.8604802999999999</v>
      </c>
      <c r="T108" s="2">
        <v>4.2571533000000001E-5</v>
      </c>
      <c r="U108" s="2">
        <v>5.3131674E-5</v>
      </c>
      <c r="V108" s="2">
        <v>1.2188337E-7</v>
      </c>
      <c r="Z108" t="s">
        <v>89</v>
      </c>
      <c r="AA108" t="s">
        <v>90</v>
      </c>
      <c r="AB108">
        <v>3.0536064000000002E-2</v>
      </c>
      <c r="AC108">
        <v>3.0207179000000001E-2</v>
      </c>
      <c r="AD108">
        <v>4.4866886999999998E-3</v>
      </c>
      <c r="AE108">
        <v>14.693080999999999</v>
      </c>
      <c r="AF108">
        <v>2.3222682000000001E-2</v>
      </c>
      <c r="AG108">
        <v>4.0126762000000003E-2</v>
      </c>
      <c r="AH108">
        <v>2.0065082E-4</v>
      </c>
      <c r="AL108" t="s">
        <v>89</v>
      </c>
      <c r="AM108" t="s">
        <v>90</v>
      </c>
      <c r="AN108">
        <v>3.0438463999999998E-2</v>
      </c>
      <c r="AO108">
        <v>2.9571673999999999E-2</v>
      </c>
      <c r="AP108">
        <v>4.5663313000000004E-3</v>
      </c>
      <c r="AQ108">
        <v>15.001844999999999</v>
      </c>
      <c r="AR108">
        <v>2.3368665E-2</v>
      </c>
      <c r="AS108">
        <v>4.0741363000000003E-2</v>
      </c>
      <c r="AT108">
        <v>2.0421255E-4</v>
      </c>
    </row>
    <row r="109" spans="1:46" x14ac:dyDescent="0.35">
      <c r="B109" t="s">
        <v>24</v>
      </c>
      <c r="C109" t="s">
        <v>25</v>
      </c>
      <c r="D109">
        <v>7.3809734999999996E-3</v>
      </c>
      <c r="E109">
        <v>7.3609974999999999E-3</v>
      </c>
      <c r="F109">
        <v>2.4634191000000001E-4</v>
      </c>
      <c r="G109">
        <v>3.3375260999999998</v>
      </c>
      <c r="H109">
        <v>6.9619547E-3</v>
      </c>
      <c r="I109">
        <v>7.8932615000000001E-3</v>
      </c>
      <c r="J109" s="2">
        <v>1.1016745000000001E-5</v>
      </c>
      <c r="N109" t="s">
        <v>24</v>
      </c>
      <c r="O109" t="s">
        <v>25</v>
      </c>
      <c r="P109">
        <v>7.5980218000000002E-3</v>
      </c>
      <c r="Q109">
        <v>7.5823006000000004E-3</v>
      </c>
      <c r="R109">
        <v>2.4330565000000001E-4</v>
      </c>
      <c r="S109">
        <v>3.2022236999999998</v>
      </c>
      <c r="T109">
        <v>7.1875198999999997E-3</v>
      </c>
      <c r="U109">
        <v>8.1676505E-3</v>
      </c>
      <c r="V109" s="2">
        <v>1.088096E-5</v>
      </c>
      <c r="Z109" t="s">
        <v>91</v>
      </c>
      <c r="AA109" t="s">
        <v>82</v>
      </c>
      <c r="AB109">
        <v>4.6544730999999997E-3</v>
      </c>
      <c r="AC109">
        <v>4.1841088999999996E-3</v>
      </c>
      <c r="AD109">
        <v>2.3992993999999998E-3</v>
      </c>
      <c r="AE109">
        <v>51.548248999999998</v>
      </c>
      <c r="AF109">
        <v>1.7629926999999999E-3</v>
      </c>
      <c r="AG109">
        <v>1.0869937E-2</v>
      </c>
      <c r="AH109">
        <v>1.0729993E-4</v>
      </c>
      <c r="AL109" t="s">
        <v>91</v>
      </c>
      <c r="AM109" t="s">
        <v>82</v>
      </c>
      <c r="AN109">
        <v>4.7208744999999996E-3</v>
      </c>
      <c r="AO109">
        <v>4.2235852999999999E-3</v>
      </c>
      <c r="AP109">
        <v>2.5051804000000002E-3</v>
      </c>
      <c r="AQ109">
        <v>53.066025000000003</v>
      </c>
      <c r="AR109">
        <v>1.8942806999999999E-3</v>
      </c>
      <c r="AS109">
        <v>1.0053591000000001E-2</v>
      </c>
      <c r="AT109">
        <v>1.1203507E-4</v>
      </c>
    </row>
    <row r="110" spans="1:46" x14ac:dyDescent="0.35">
      <c r="Z110" t="s">
        <v>92</v>
      </c>
      <c r="AA110" t="s">
        <v>14</v>
      </c>
      <c r="AB110" s="2">
        <v>1.6087825E-5</v>
      </c>
      <c r="AC110" s="2">
        <v>1.5546332000000001E-5</v>
      </c>
      <c r="AD110" s="2">
        <v>2.3074746000000001E-6</v>
      </c>
      <c r="AE110">
        <v>14.342987000000001</v>
      </c>
      <c r="AF110" s="2">
        <v>1.3284624E-5</v>
      </c>
      <c r="AG110" s="2">
        <v>2.2337457999999999E-5</v>
      </c>
      <c r="AH110" s="2">
        <v>1.031934E-7</v>
      </c>
      <c r="AL110" t="s">
        <v>92</v>
      </c>
      <c r="AM110" t="s">
        <v>14</v>
      </c>
      <c r="AN110" s="2">
        <v>1.6198081000000001E-5</v>
      </c>
      <c r="AO110" s="2">
        <v>1.5778485E-5</v>
      </c>
      <c r="AP110" s="2">
        <v>2.0670813E-6</v>
      </c>
      <c r="AQ110">
        <v>12.761272</v>
      </c>
      <c r="AR110" s="2">
        <v>1.3295631999999999E-5</v>
      </c>
      <c r="AS110" s="2">
        <v>2.1886915E-5</v>
      </c>
      <c r="AT110" s="2">
        <v>9.2442686000000002E-8</v>
      </c>
    </row>
    <row r="111" spans="1:46" x14ac:dyDescent="0.35">
      <c r="B111" t="s">
        <v>26</v>
      </c>
      <c r="C111">
        <v>95</v>
      </c>
      <c r="N111" t="s">
        <v>26</v>
      </c>
      <c r="O111">
        <v>95</v>
      </c>
      <c r="Z111" t="s">
        <v>93</v>
      </c>
      <c r="AA111" t="s">
        <v>94</v>
      </c>
      <c r="AB111" s="2">
        <v>1.0059939E-4</v>
      </c>
      <c r="AC111" s="2">
        <v>9.3526663000000006E-5</v>
      </c>
      <c r="AD111" s="2">
        <v>4.2132156999999999E-5</v>
      </c>
      <c r="AE111">
        <v>41.881126999999999</v>
      </c>
      <c r="AF111" s="2">
        <v>4.2461786999999998E-5</v>
      </c>
      <c r="AG111">
        <v>2.1337441E-4</v>
      </c>
      <c r="AH111" s="2">
        <v>1.8842072999999999E-6</v>
      </c>
      <c r="AL111" t="s">
        <v>93</v>
      </c>
      <c r="AM111" t="s">
        <v>94</v>
      </c>
      <c r="AN111">
        <v>1.6016296E-4</v>
      </c>
      <c r="AO111">
        <v>1.5178165000000001E-4</v>
      </c>
      <c r="AP111" s="2">
        <v>4.2115233000000003E-5</v>
      </c>
      <c r="AQ111">
        <v>26.295238999999999</v>
      </c>
      <c r="AR111">
        <v>1.0519027000000001E-4</v>
      </c>
      <c r="AS111">
        <v>2.6508333999999999E-4</v>
      </c>
      <c r="AT111" s="2">
        <v>1.8834505000000001E-6</v>
      </c>
    </row>
    <row r="112" spans="1:46" x14ac:dyDescent="0.35">
      <c r="Z112" t="s">
        <v>95</v>
      </c>
      <c r="AA112" t="s">
        <v>96</v>
      </c>
      <c r="AB112">
        <v>1.3176466E-3</v>
      </c>
      <c r="AC112">
        <v>1.2632161E-3</v>
      </c>
      <c r="AD112">
        <v>3.0590016000000002E-4</v>
      </c>
      <c r="AE112">
        <v>23.215646</v>
      </c>
      <c r="AF112">
        <v>8.4992401000000002E-4</v>
      </c>
      <c r="AG112">
        <v>1.9848228000000001E-3</v>
      </c>
      <c r="AH112" s="2">
        <v>1.3680271000000001E-5</v>
      </c>
      <c r="AL112" t="s">
        <v>95</v>
      </c>
      <c r="AM112" t="s">
        <v>96</v>
      </c>
      <c r="AN112">
        <v>1.3105034999999999E-3</v>
      </c>
      <c r="AO112">
        <v>1.2888884999999999E-3</v>
      </c>
      <c r="AP112">
        <v>2.9479564999999999E-4</v>
      </c>
      <c r="AQ112">
        <v>22.494838999999999</v>
      </c>
      <c r="AR112">
        <v>8.3633720999999996E-4</v>
      </c>
      <c r="AS112">
        <v>2.010529E-3</v>
      </c>
      <c r="AT112" s="2">
        <v>1.3183662E-5</v>
      </c>
    </row>
    <row r="113" spans="1:46" x14ac:dyDescent="0.35">
      <c r="Z113" t="s">
        <v>97</v>
      </c>
      <c r="AA113" t="s">
        <v>96</v>
      </c>
      <c r="AB113">
        <v>1.9524694E-3</v>
      </c>
      <c r="AC113">
        <v>1.8665919E-3</v>
      </c>
      <c r="AD113">
        <v>4.8972858E-4</v>
      </c>
      <c r="AE113">
        <v>25.082522000000001</v>
      </c>
      <c r="AF113">
        <v>1.2066125999999999E-3</v>
      </c>
      <c r="AG113">
        <v>3.0195303E-3</v>
      </c>
      <c r="AH113" s="2">
        <v>2.1901328E-5</v>
      </c>
      <c r="AL113" t="s">
        <v>97</v>
      </c>
      <c r="AM113" t="s">
        <v>96</v>
      </c>
      <c r="AN113">
        <v>1.936035E-3</v>
      </c>
      <c r="AO113">
        <v>1.8960413999999999E-3</v>
      </c>
      <c r="AP113">
        <v>4.7189600999999998E-4</v>
      </c>
      <c r="AQ113">
        <v>24.374351999999998</v>
      </c>
      <c r="AR113">
        <v>1.1753652999999999E-3</v>
      </c>
      <c r="AS113">
        <v>3.0517661000000001E-3</v>
      </c>
      <c r="AT113" s="2">
        <v>2.1103831000000001E-5</v>
      </c>
    </row>
    <row r="114" spans="1:46" x14ac:dyDescent="0.35">
      <c r="Z114" t="s">
        <v>98</v>
      </c>
      <c r="AA114" t="s">
        <v>99</v>
      </c>
      <c r="AB114" s="2">
        <v>8.7920470999999997E-8</v>
      </c>
      <c r="AC114" s="2">
        <v>8.7713305999999998E-8</v>
      </c>
      <c r="AD114" s="2">
        <v>4.7854505E-9</v>
      </c>
      <c r="AE114">
        <v>5.4429309000000003</v>
      </c>
      <c r="AF114" s="2">
        <v>7.9298600000000006E-8</v>
      </c>
      <c r="AG114" s="2">
        <v>9.8792299000000001E-8</v>
      </c>
      <c r="AH114" s="2">
        <v>2.1401184999999999E-10</v>
      </c>
      <c r="AL114" t="s">
        <v>98</v>
      </c>
      <c r="AM114" t="s">
        <v>99</v>
      </c>
      <c r="AN114" s="2">
        <v>9.8767789000000004E-8</v>
      </c>
      <c r="AO114" s="2">
        <v>9.8534544000000002E-8</v>
      </c>
      <c r="AP114" s="2">
        <v>4.5968801999999996E-9</v>
      </c>
      <c r="AQ114">
        <v>4.6542301999999998</v>
      </c>
      <c r="AR114" s="2">
        <v>9.0754941000000005E-8</v>
      </c>
      <c r="AS114" s="2">
        <v>1.0974806E-7</v>
      </c>
      <c r="AT114" s="2">
        <v>2.0557873000000001E-10</v>
      </c>
    </row>
    <row r="115" spans="1:46" x14ac:dyDescent="0.35">
      <c r="Z115" t="s">
        <v>100</v>
      </c>
      <c r="AA115" t="s">
        <v>8</v>
      </c>
      <c r="AB115">
        <v>8.3580182999999999E-4</v>
      </c>
      <c r="AC115">
        <v>8.2547049999999998E-4</v>
      </c>
      <c r="AD115" s="2">
        <v>4.2855361000000003E-5</v>
      </c>
      <c r="AE115">
        <v>5.1274547999999998</v>
      </c>
      <c r="AF115">
        <v>7.8346608000000003E-4</v>
      </c>
      <c r="AG115">
        <v>9.4392664000000003E-4</v>
      </c>
      <c r="AH115" s="2">
        <v>1.9165499999999999E-6</v>
      </c>
      <c r="AL115" t="s">
        <v>100</v>
      </c>
      <c r="AM115" t="s">
        <v>8</v>
      </c>
      <c r="AN115">
        <v>8.5405370000000004E-4</v>
      </c>
      <c r="AO115">
        <v>8.4549110000000001E-4</v>
      </c>
      <c r="AP115" s="2">
        <v>4.6505358000000002E-5</v>
      </c>
      <c r="AQ115">
        <v>5.4452498</v>
      </c>
      <c r="AR115">
        <v>7.9717361000000004E-4</v>
      </c>
      <c r="AS115">
        <v>9.6871748000000005E-4</v>
      </c>
      <c r="AT115" s="2">
        <v>2.0797827999999998E-6</v>
      </c>
    </row>
    <row r="116" spans="1:46" x14ac:dyDescent="0.35">
      <c r="Z116" t="s">
        <v>101</v>
      </c>
      <c r="AA116" t="s">
        <v>82</v>
      </c>
      <c r="AB116">
        <v>1.4074951E-2</v>
      </c>
      <c r="AC116">
        <v>1.3997486E-2</v>
      </c>
      <c r="AD116">
        <v>7.7514905000000004E-3</v>
      </c>
      <c r="AE116">
        <v>55.072949999999999</v>
      </c>
      <c r="AF116">
        <v>-1.5459779000000001E-4</v>
      </c>
      <c r="AG116">
        <v>2.8154068000000001E-2</v>
      </c>
      <c r="AH116">
        <v>3.4665719E-4</v>
      </c>
      <c r="AL116" t="s">
        <v>101</v>
      </c>
      <c r="AM116" t="s">
        <v>82</v>
      </c>
      <c r="AN116">
        <v>2.6631363000000002E-2</v>
      </c>
      <c r="AO116">
        <v>2.5769454000000001E-2</v>
      </c>
      <c r="AP116">
        <v>5.4863771000000002E-3</v>
      </c>
      <c r="AQ116">
        <v>20.601186999999999</v>
      </c>
      <c r="AR116">
        <v>1.9385485000000001E-2</v>
      </c>
      <c r="AS116">
        <v>3.8600236000000003E-2</v>
      </c>
      <c r="AT116">
        <v>2.4535824000000001E-4</v>
      </c>
    </row>
    <row r="117" spans="1:46" x14ac:dyDescent="0.35">
      <c r="Z117" t="s">
        <v>102</v>
      </c>
      <c r="AA117" t="s">
        <v>103</v>
      </c>
      <c r="AB117">
        <v>-2.9495539999999998E-4</v>
      </c>
      <c r="AC117">
        <v>-2.8445236E-4</v>
      </c>
      <c r="AD117">
        <v>2.2514423999999999E-3</v>
      </c>
      <c r="AE117">
        <v>-763.31619999999998</v>
      </c>
      <c r="AF117">
        <v>-4.6886070999999996E-3</v>
      </c>
      <c r="AG117">
        <v>4.3954917999999999E-3</v>
      </c>
      <c r="AH117">
        <v>1.0068756000000001E-4</v>
      </c>
      <c r="AL117" t="s">
        <v>102</v>
      </c>
      <c r="AM117" t="s">
        <v>103</v>
      </c>
      <c r="AN117">
        <v>2.8746378E-3</v>
      </c>
      <c r="AO117">
        <v>2.8057891E-3</v>
      </c>
      <c r="AP117">
        <v>1.8319656000000001E-3</v>
      </c>
      <c r="AQ117">
        <v>63.728571000000002</v>
      </c>
      <c r="AR117">
        <v>-8.1745433999999995E-4</v>
      </c>
      <c r="AS117">
        <v>6.3297055000000003E-3</v>
      </c>
      <c r="AT117" s="2">
        <v>8.1927990000000005E-5</v>
      </c>
    </row>
    <row r="119" spans="1:46" x14ac:dyDescent="0.35">
      <c r="Z119" t="s">
        <v>26</v>
      </c>
      <c r="AA119">
        <v>95</v>
      </c>
      <c r="AL119" t="s">
        <v>26</v>
      </c>
      <c r="AM119">
        <v>95</v>
      </c>
    </row>
    <row r="122" spans="1:46" s="24" customFormat="1" x14ac:dyDescent="0.35">
      <c r="A122" s="5">
        <v>6</v>
      </c>
      <c r="B122" s="5" t="s">
        <v>37</v>
      </c>
      <c r="C122" s="5" t="s">
        <v>44</v>
      </c>
      <c r="L122" s="25"/>
      <c r="X122" s="25"/>
      <c r="Y122" s="5">
        <v>6</v>
      </c>
      <c r="Z122" s="5" t="s">
        <v>37</v>
      </c>
      <c r="AA122" s="5" t="s">
        <v>44</v>
      </c>
      <c r="AJ122" s="25"/>
    </row>
    <row r="123" spans="1:46" x14ac:dyDescent="0.35"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s="1">
        <v>2.5000000000000001E-2</v>
      </c>
      <c r="I123" s="1">
        <v>0.97499999999999998</v>
      </c>
      <c r="J123" t="s">
        <v>6</v>
      </c>
      <c r="Z123" t="s">
        <v>0</v>
      </c>
      <c r="AA123" t="s">
        <v>1</v>
      </c>
      <c r="AB123" t="s">
        <v>2</v>
      </c>
      <c r="AC123" t="s">
        <v>3</v>
      </c>
      <c r="AD123" t="s">
        <v>4</v>
      </c>
      <c r="AE123" t="s">
        <v>5</v>
      </c>
      <c r="AF123" s="1">
        <v>2.5000000000000001E-2</v>
      </c>
      <c r="AG123" s="1">
        <v>0.97499999999999998</v>
      </c>
      <c r="AH123" t="s">
        <v>6</v>
      </c>
    </row>
    <row r="124" spans="1:46" x14ac:dyDescent="0.35">
      <c r="B124" t="s">
        <v>7</v>
      </c>
      <c r="C124" t="s">
        <v>8</v>
      </c>
      <c r="D124">
        <v>4.3585990999999998E-2</v>
      </c>
      <c r="E124">
        <v>4.3585990999999998E-2</v>
      </c>
      <c r="F124" t="s">
        <v>38</v>
      </c>
      <c r="G124" t="s">
        <v>38</v>
      </c>
      <c r="H124">
        <v>4.3585990999999998E-2</v>
      </c>
      <c r="I124">
        <v>4.3585990999999998E-2</v>
      </c>
      <c r="J124" t="s">
        <v>38</v>
      </c>
      <c r="Z124" t="s">
        <v>78</v>
      </c>
      <c r="AA124" t="s">
        <v>23</v>
      </c>
      <c r="AB124">
        <v>7.7068066000000003E-3</v>
      </c>
      <c r="AC124">
        <v>7.7068066000000003E-3</v>
      </c>
      <c r="AD124" s="2">
        <v>4.6056808000000002E-10</v>
      </c>
      <c r="AE124" s="2">
        <v>5.9761209000000003E-6</v>
      </c>
      <c r="AF124">
        <v>7.7068066000000003E-3</v>
      </c>
      <c r="AG124">
        <v>7.7068066000000003E-3</v>
      </c>
      <c r="AH124" s="2">
        <v>2.0597231E-11</v>
      </c>
    </row>
    <row r="125" spans="1:46" x14ac:dyDescent="0.35">
      <c r="B125" t="s">
        <v>9</v>
      </c>
      <c r="C125" t="s">
        <v>10</v>
      </c>
      <c r="D125" s="2">
        <v>4.6947198999999997E-8</v>
      </c>
      <c r="E125" s="2">
        <v>4.6947198999999997E-8</v>
      </c>
      <c r="F125" s="2">
        <v>4.7435919000000003E-16</v>
      </c>
      <c r="G125" s="2">
        <v>1.01041E-6</v>
      </c>
      <c r="H125" s="2">
        <v>4.6947198999999997E-8</v>
      </c>
      <c r="I125" s="2">
        <v>4.6947198999999997E-8</v>
      </c>
      <c r="J125" s="2">
        <v>2.1213988000000001E-17</v>
      </c>
      <c r="Z125" t="s">
        <v>79</v>
      </c>
      <c r="AA125" t="s">
        <v>80</v>
      </c>
      <c r="AB125">
        <v>1.0163773</v>
      </c>
      <c r="AC125">
        <v>1.0163773</v>
      </c>
      <c r="AD125" s="2">
        <v>3.8500839E-8</v>
      </c>
      <c r="AE125" s="2">
        <v>3.7880459E-6</v>
      </c>
      <c r="AF125">
        <v>1.0163773</v>
      </c>
      <c r="AG125">
        <v>1.0163773</v>
      </c>
      <c r="AH125" s="2">
        <v>1.7218099E-9</v>
      </c>
    </row>
    <row r="126" spans="1:46" x14ac:dyDescent="0.35">
      <c r="B126" t="s">
        <v>11</v>
      </c>
      <c r="C126" t="s">
        <v>12</v>
      </c>
      <c r="D126">
        <v>8.6939644999999999</v>
      </c>
      <c r="E126">
        <v>8.6939644999999999</v>
      </c>
      <c r="F126" t="s">
        <v>38</v>
      </c>
      <c r="G126" t="s">
        <v>38</v>
      </c>
      <c r="H126">
        <v>8.6939644999999999</v>
      </c>
      <c r="I126">
        <v>8.6939644999999999</v>
      </c>
      <c r="J126" t="s">
        <v>38</v>
      </c>
      <c r="Z126" t="s">
        <v>81</v>
      </c>
      <c r="AA126" t="s">
        <v>82</v>
      </c>
      <c r="AB126">
        <v>1.7006661999999999E-2</v>
      </c>
      <c r="AC126">
        <v>1.7006661999999999E-2</v>
      </c>
      <c r="AD126" s="2">
        <v>8.4684092000000001E-10</v>
      </c>
      <c r="AE126" s="2">
        <v>4.9794658E-6</v>
      </c>
      <c r="AF126">
        <v>1.7006661999999999E-2</v>
      </c>
      <c r="AG126">
        <v>1.7006661999999999E-2</v>
      </c>
      <c r="AH126" s="2">
        <v>3.7871876999999999E-11</v>
      </c>
    </row>
    <row r="127" spans="1:46" x14ac:dyDescent="0.35">
      <c r="B127" s="16" t="s">
        <v>13</v>
      </c>
      <c r="C127" s="16" t="s">
        <v>14</v>
      </c>
      <c r="D127" s="16">
        <v>2.6072768999999998E-3</v>
      </c>
      <c r="E127" s="16">
        <v>2.6072768999999998E-3</v>
      </c>
      <c r="F127" s="16" t="s">
        <v>38</v>
      </c>
      <c r="G127" s="16" t="s">
        <v>38</v>
      </c>
      <c r="H127" s="16">
        <v>2.6072768999999998E-3</v>
      </c>
      <c r="I127" s="16">
        <v>2.6072768999999998E-3</v>
      </c>
      <c r="J127" s="16" t="s">
        <v>38</v>
      </c>
      <c r="Z127" t="s">
        <v>83</v>
      </c>
      <c r="AA127" t="s">
        <v>84</v>
      </c>
      <c r="AB127" s="2">
        <v>1.352543E-5</v>
      </c>
      <c r="AC127" s="2">
        <v>1.352543E-5</v>
      </c>
      <c r="AD127" s="2">
        <v>7.2446319999999995E-13</v>
      </c>
      <c r="AE127" s="2">
        <v>5.3563042999999998E-6</v>
      </c>
      <c r="AF127" s="2">
        <v>1.352543E-5</v>
      </c>
      <c r="AG127" s="2">
        <v>1.352543E-5</v>
      </c>
      <c r="AH127" s="2">
        <v>3.2398979E-14</v>
      </c>
    </row>
    <row r="128" spans="1:46" x14ac:dyDescent="0.35">
      <c r="B128" t="s">
        <v>15</v>
      </c>
      <c r="C128" t="s">
        <v>16</v>
      </c>
      <c r="D128">
        <v>6.5276408999999997</v>
      </c>
      <c r="E128">
        <v>6.5276408999999997</v>
      </c>
      <c r="F128" s="2" t="s">
        <v>38</v>
      </c>
      <c r="G128" s="2" t="s">
        <v>38</v>
      </c>
      <c r="H128">
        <v>6.5276408999999997</v>
      </c>
      <c r="I128">
        <v>6.5276408999999997</v>
      </c>
      <c r="J128" s="2" t="s">
        <v>38</v>
      </c>
      <c r="Z128" t="s">
        <v>17</v>
      </c>
      <c r="AA128" t="s">
        <v>18</v>
      </c>
      <c r="AB128">
        <v>3.2212614999999998</v>
      </c>
      <c r="AC128">
        <v>3.2212614999999998</v>
      </c>
      <c r="AD128" t="s">
        <v>38</v>
      </c>
      <c r="AE128" t="s">
        <v>38</v>
      </c>
      <c r="AF128">
        <v>3.2212614999999998</v>
      </c>
      <c r="AG128">
        <v>3.2212614999999998</v>
      </c>
      <c r="AH128" t="s">
        <v>38</v>
      </c>
    </row>
    <row r="129" spans="2:34" x14ac:dyDescent="0.35">
      <c r="B129" s="16" t="s">
        <v>17</v>
      </c>
      <c r="C129" s="16" t="s">
        <v>18</v>
      </c>
      <c r="D129" s="16">
        <v>3.1747882000000001</v>
      </c>
      <c r="E129" s="16">
        <v>3.1747882000000001</v>
      </c>
      <c r="F129" s="16" t="s">
        <v>38</v>
      </c>
      <c r="G129" s="16" t="s">
        <v>38</v>
      </c>
      <c r="H129" s="16">
        <v>3.1747882000000001</v>
      </c>
      <c r="I129" s="16">
        <v>3.1747882000000001</v>
      </c>
      <c r="J129" s="16" t="s">
        <v>38</v>
      </c>
      <c r="Z129" t="s">
        <v>85</v>
      </c>
      <c r="AA129" t="s">
        <v>82</v>
      </c>
      <c r="AB129">
        <v>3.6001457000000001E-3</v>
      </c>
      <c r="AC129">
        <v>3.6001457000000001E-3</v>
      </c>
      <c r="AD129" t="s">
        <v>38</v>
      </c>
      <c r="AE129" t="s">
        <v>38</v>
      </c>
      <c r="AF129">
        <v>3.6001457000000001E-3</v>
      </c>
      <c r="AG129">
        <v>3.6001457000000001E-3</v>
      </c>
      <c r="AH129" t="s">
        <v>38</v>
      </c>
    </row>
    <row r="130" spans="2:34" x14ac:dyDescent="0.35">
      <c r="B130" t="s">
        <v>19</v>
      </c>
      <c r="C130" t="s">
        <v>10</v>
      </c>
      <c r="D130" s="2">
        <v>4.5057926000000002E-7</v>
      </c>
      <c r="E130" s="2">
        <v>4.5057926000000002E-7</v>
      </c>
      <c r="F130" s="2" t="s">
        <v>38</v>
      </c>
      <c r="G130" s="2" t="s">
        <v>38</v>
      </c>
      <c r="H130" s="2">
        <v>4.5057926000000002E-7</v>
      </c>
      <c r="I130" s="2">
        <v>4.5057926000000002E-7</v>
      </c>
      <c r="J130" s="2" t="s">
        <v>38</v>
      </c>
      <c r="Z130" t="s">
        <v>86</v>
      </c>
      <c r="AA130" t="s">
        <v>82</v>
      </c>
      <c r="AB130">
        <v>0.93111191000000004</v>
      </c>
      <c r="AC130">
        <v>0.93111191000000004</v>
      </c>
      <c r="AD130" t="s">
        <v>38</v>
      </c>
      <c r="AE130" t="s">
        <v>38</v>
      </c>
      <c r="AF130">
        <v>0.93111191000000004</v>
      </c>
      <c r="AG130">
        <v>0.93111191000000004</v>
      </c>
      <c r="AH130" t="s">
        <v>38</v>
      </c>
    </row>
    <row r="131" spans="2:34" x14ac:dyDescent="0.35">
      <c r="B131" t="s">
        <v>20</v>
      </c>
      <c r="C131" t="s">
        <v>21</v>
      </c>
      <c r="D131" s="2">
        <v>1.2995459999999999E-10</v>
      </c>
      <c r="E131" s="2">
        <v>1.2995459999999999E-10</v>
      </c>
      <c r="F131" t="s">
        <v>38</v>
      </c>
      <c r="G131" t="s">
        <v>38</v>
      </c>
      <c r="H131" s="2">
        <v>1.2995459999999999E-10</v>
      </c>
      <c r="I131" s="2">
        <v>1.2995459999999999E-10</v>
      </c>
      <c r="J131" t="s">
        <v>38</v>
      </c>
      <c r="Z131" t="s">
        <v>87</v>
      </c>
      <c r="AA131" t="s">
        <v>88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2:34" x14ac:dyDescent="0.35">
      <c r="B132" t="s">
        <v>22</v>
      </c>
      <c r="C132" t="s">
        <v>23</v>
      </c>
      <c r="D132">
        <v>8.9703503999999997E-4</v>
      </c>
      <c r="E132">
        <v>8.9703503999999997E-4</v>
      </c>
      <c r="F132" s="2">
        <v>4.8408877000000002E-11</v>
      </c>
      <c r="G132" s="2">
        <v>5.3965425000000003E-6</v>
      </c>
      <c r="H132">
        <v>8.9703503999999997E-4</v>
      </c>
      <c r="I132">
        <v>8.9703503999999997E-4</v>
      </c>
      <c r="J132" s="2">
        <v>2.1649108E-12</v>
      </c>
      <c r="Z132" t="s">
        <v>89</v>
      </c>
      <c r="AA132" t="s">
        <v>90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2:34" x14ac:dyDescent="0.35">
      <c r="B133" t="s">
        <v>24</v>
      </c>
      <c r="C133" t="s">
        <v>25</v>
      </c>
      <c r="D133">
        <v>1.3839592999999999</v>
      </c>
      <c r="E133">
        <v>1.3839592999999999</v>
      </c>
      <c r="F133" s="2" t="s">
        <v>38</v>
      </c>
      <c r="G133" s="2" t="s">
        <v>38</v>
      </c>
      <c r="H133">
        <v>1.3839592999999999</v>
      </c>
      <c r="I133">
        <v>1.3839592999999999</v>
      </c>
      <c r="J133" s="2" t="s">
        <v>38</v>
      </c>
      <c r="Z133" t="s">
        <v>91</v>
      </c>
      <c r="AA133" t="s">
        <v>82</v>
      </c>
      <c r="AB133">
        <v>2.2943161E-2</v>
      </c>
      <c r="AC133">
        <v>2.2943161E-2</v>
      </c>
      <c r="AD133" s="2">
        <v>1.3653718E-9</v>
      </c>
      <c r="AE133" s="2">
        <v>5.9511060000000002E-6</v>
      </c>
      <c r="AF133">
        <v>2.2943161E-2</v>
      </c>
      <c r="AG133">
        <v>2.2943161E-2</v>
      </c>
      <c r="AH133" s="2">
        <v>6.1061283999999998E-11</v>
      </c>
    </row>
    <row r="134" spans="2:34" x14ac:dyDescent="0.35">
      <c r="Z134" t="s">
        <v>92</v>
      </c>
      <c r="AA134" t="s">
        <v>14</v>
      </c>
      <c r="AB134" s="2">
        <v>1.6083795E-5</v>
      </c>
      <c r="AC134" s="2">
        <v>1.6083795E-5</v>
      </c>
      <c r="AD134" s="2">
        <v>4.1206690000000001E-13</v>
      </c>
      <c r="AE134" s="2">
        <v>2.5620004E-6</v>
      </c>
      <c r="AF134" s="2">
        <v>1.6083795E-5</v>
      </c>
      <c r="AG134" s="2">
        <v>1.6083795E-5</v>
      </c>
      <c r="AH134" s="2">
        <v>1.8428192000000001E-14</v>
      </c>
    </row>
    <row r="135" spans="2:34" x14ac:dyDescent="0.35">
      <c r="B135" t="s">
        <v>26</v>
      </c>
      <c r="C135">
        <v>95</v>
      </c>
      <c r="Z135" t="s">
        <v>93</v>
      </c>
      <c r="AA135" t="s">
        <v>94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2:34" x14ac:dyDescent="0.35">
      <c r="Z136" t="s">
        <v>95</v>
      </c>
      <c r="AA136" t="s">
        <v>96</v>
      </c>
      <c r="AB136">
        <v>5.5944252999999999E-2</v>
      </c>
      <c r="AC136">
        <v>5.5944252999999999E-2</v>
      </c>
      <c r="AD136" t="s">
        <v>38</v>
      </c>
      <c r="AE136" t="s">
        <v>38</v>
      </c>
      <c r="AF136">
        <v>5.5944252999999999E-2</v>
      </c>
      <c r="AG136">
        <v>5.5944252999999999E-2</v>
      </c>
      <c r="AH136" t="s">
        <v>38</v>
      </c>
    </row>
    <row r="137" spans="2:34" x14ac:dyDescent="0.35">
      <c r="Z137" t="s">
        <v>97</v>
      </c>
      <c r="AA137" t="s">
        <v>96</v>
      </c>
      <c r="AB137">
        <v>5.6182573999999999E-2</v>
      </c>
      <c r="AC137">
        <v>5.6182573999999999E-2</v>
      </c>
      <c r="AD137" s="2">
        <v>1.0475297999999999E-9</v>
      </c>
      <c r="AE137" s="2">
        <v>1.8645100999999999E-6</v>
      </c>
      <c r="AF137">
        <v>5.6182573999999999E-2</v>
      </c>
      <c r="AG137">
        <v>5.6182573999999999E-2</v>
      </c>
      <c r="AH137" s="2">
        <v>4.6846955999999999E-11</v>
      </c>
    </row>
    <row r="138" spans="2:34" x14ac:dyDescent="0.35">
      <c r="Z138" t="s">
        <v>98</v>
      </c>
      <c r="AA138" t="s">
        <v>99</v>
      </c>
      <c r="AB138" s="2">
        <v>7.7254837999999997E-7</v>
      </c>
      <c r="AC138" s="2">
        <v>7.7254837999999997E-7</v>
      </c>
      <c r="AD138" t="s">
        <v>38</v>
      </c>
      <c r="AE138" t="s">
        <v>38</v>
      </c>
      <c r="AF138" s="2">
        <v>7.7254837999999997E-7</v>
      </c>
      <c r="AG138" s="2">
        <v>7.7254837999999997E-7</v>
      </c>
      <c r="AH138" t="s">
        <v>38</v>
      </c>
    </row>
    <row r="139" spans="2:34" x14ac:dyDescent="0.35">
      <c r="Z139" t="s">
        <v>100</v>
      </c>
      <c r="AA139" t="s">
        <v>8</v>
      </c>
      <c r="AB139">
        <v>2.5487429999999998E-2</v>
      </c>
      <c r="AC139">
        <v>2.5487429999999998E-2</v>
      </c>
      <c r="AD139" t="s">
        <v>38</v>
      </c>
      <c r="AE139" t="s">
        <v>38</v>
      </c>
      <c r="AF139">
        <v>2.5487429999999998E-2</v>
      </c>
      <c r="AG139">
        <v>2.5487429999999998E-2</v>
      </c>
      <c r="AH139" t="s">
        <v>38</v>
      </c>
    </row>
    <row r="140" spans="2:34" x14ac:dyDescent="0.35">
      <c r="Z140" t="s">
        <v>101</v>
      </c>
      <c r="AA140" t="s">
        <v>82</v>
      </c>
      <c r="AB140">
        <v>5.4663788999999997E-2</v>
      </c>
      <c r="AC140">
        <v>5.4663788999999997E-2</v>
      </c>
      <c r="AD140" s="2">
        <v>3.0227069E-9</v>
      </c>
      <c r="AE140" s="2">
        <v>5.5296329999999998E-6</v>
      </c>
      <c r="AF140">
        <v>5.4663788999999997E-2</v>
      </c>
      <c r="AG140">
        <v>5.4663788999999997E-2</v>
      </c>
      <c r="AH140" s="2">
        <v>1.3517956E-10</v>
      </c>
    </row>
    <row r="141" spans="2:34" x14ac:dyDescent="0.35">
      <c r="Z141" t="s">
        <v>102</v>
      </c>
      <c r="AA141" t="s">
        <v>103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3" spans="2:34" x14ac:dyDescent="0.35">
      <c r="Z143" t="s">
        <v>26</v>
      </c>
      <c r="AA143">
        <v>95</v>
      </c>
    </row>
    <row r="146" spans="1:36" s="24" customFormat="1" x14ac:dyDescent="0.35">
      <c r="A146" s="5">
        <v>7</v>
      </c>
      <c r="B146" s="5" t="s">
        <v>39</v>
      </c>
      <c r="C146" s="5" t="s">
        <v>45</v>
      </c>
      <c r="L146" s="25"/>
      <c r="X146" s="25"/>
      <c r="Y146" s="5">
        <v>7</v>
      </c>
      <c r="Z146" s="5" t="s">
        <v>39</v>
      </c>
      <c r="AA146" s="5" t="s">
        <v>45</v>
      </c>
      <c r="AJ146" s="25"/>
    </row>
    <row r="147" spans="1:36" x14ac:dyDescent="0.35">
      <c r="B147" t="s">
        <v>0</v>
      </c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s="1">
        <v>2.5000000000000001E-2</v>
      </c>
      <c r="I147" s="1">
        <v>0.97499999999999998</v>
      </c>
      <c r="J147" t="s">
        <v>6</v>
      </c>
      <c r="Z147" t="s">
        <v>0</v>
      </c>
      <c r="AA147" t="s">
        <v>1</v>
      </c>
      <c r="AB147" t="s">
        <v>2</v>
      </c>
      <c r="AC147" t="s">
        <v>3</v>
      </c>
      <c r="AD147" t="s">
        <v>4</v>
      </c>
      <c r="AE147" t="s">
        <v>5</v>
      </c>
      <c r="AF147" s="1">
        <v>2.5000000000000001E-2</v>
      </c>
      <c r="AG147" s="1">
        <v>0.97499999999999998</v>
      </c>
      <c r="AH147" t="s">
        <v>6</v>
      </c>
    </row>
    <row r="148" spans="1:36" x14ac:dyDescent="0.35">
      <c r="B148" t="s">
        <v>7</v>
      </c>
      <c r="C148" t="s">
        <v>8</v>
      </c>
      <c r="D148">
        <v>2.0565713999999999E-2</v>
      </c>
      <c r="E148">
        <v>2.0565713999999999E-2</v>
      </c>
      <c r="F148" s="2">
        <v>1.0505388E-9</v>
      </c>
      <c r="G148" s="2">
        <v>5.1082049000000001E-6</v>
      </c>
      <c r="H148">
        <v>2.0565713999999999E-2</v>
      </c>
      <c r="I148">
        <v>2.0565713999999999E-2</v>
      </c>
      <c r="J148" s="2">
        <v>4.6981523000000002E-11</v>
      </c>
      <c r="Z148" t="s">
        <v>78</v>
      </c>
      <c r="AA148" t="s">
        <v>23</v>
      </c>
      <c r="AB148">
        <v>5.7818614999999999E-3</v>
      </c>
      <c r="AC148">
        <v>5.7818614999999999E-3</v>
      </c>
      <c r="AD148" s="2">
        <v>2.9655683999999999E-10</v>
      </c>
      <c r="AE148" s="2">
        <v>5.1290894000000002E-6</v>
      </c>
      <c r="AF148">
        <v>5.7818614999999999E-3</v>
      </c>
      <c r="AG148">
        <v>5.7818614999999999E-3</v>
      </c>
      <c r="AH148" s="2">
        <v>1.3262425E-11</v>
      </c>
    </row>
    <row r="149" spans="1:36" x14ac:dyDescent="0.35">
      <c r="B149" t="s">
        <v>9</v>
      </c>
      <c r="C149" t="s">
        <v>10</v>
      </c>
      <c r="D149" s="2">
        <v>1.0099218E-8</v>
      </c>
      <c r="E149" s="2">
        <v>1.0099218E-8</v>
      </c>
      <c r="F149" t="s">
        <v>38</v>
      </c>
      <c r="G149" t="s">
        <v>38</v>
      </c>
      <c r="H149" s="2">
        <v>1.0099218E-8</v>
      </c>
      <c r="I149" s="2">
        <v>1.0099218E-8</v>
      </c>
      <c r="J149" t="s">
        <v>38</v>
      </c>
      <c r="Z149" t="s">
        <v>79</v>
      </c>
      <c r="AA149" t="s">
        <v>80</v>
      </c>
      <c r="AB149">
        <v>0.92928801999999999</v>
      </c>
      <c r="AC149">
        <v>0.92928801999999999</v>
      </c>
      <c r="AD149" t="s">
        <v>38</v>
      </c>
      <c r="AE149" t="s">
        <v>38</v>
      </c>
      <c r="AF149">
        <v>0.92928801999999999</v>
      </c>
      <c r="AG149">
        <v>0.92928801999999999</v>
      </c>
      <c r="AH149" t="s">
        <v>38</v>
      </c>
    </row>
    <row r="150" spans="1:36" x14ac:dyDescent="0.35">
      <c r="B150" t="s">
        <v>11</v>
      </c>
      <c r="C150" t="s">
        <v>12</v>
      </c>
      <c r="D150">
        <v>3.2209661000000001</v>
      </c>
      <c r="E150">
        <v>3.2209661000000001</v>
      </c>
      <c r="F150" s="2">
        <v>9.8941249000000002E-8</v>
      </c>
      <c r="G150" s="2">
        <v>3.0717880000000001E-6</v>
      </c>
      <c r="H150">
        <v>3.2209661000000001</v>
      </c>
      <c r="I150">
        <v>3.2209661000000001</v>
      </c>
      <c r="J150" s="2">
        <v>4.4247871999999999E-9</v>
      </c>
      <c r="Z150" t="s">
        <v>81</v>
      </c>
      <c r="AA150" t="s">
        <v>82</v>
      </c>
      <c r="AB150">
        <v>6.9130963000000002E-3</v>
      </c>
      <c r="AC150">
        <v>6.9130963000000002E-3</v>
      </c>
      <c r="AD150" s="2">
        <v>3.5729102000000001E-10</v>
      </c>
      <c r="AE150" s="2">
        <v>5.1683212E-6</v>
      </c>
      <c r="AF150">
        <v>6.9130963000000002E-3</v>
      </c>
      <c r="AG150">
        <v>6.9130963000000002E-3</v>
      </c>
      <c r="AH150" s="2">
        <v>1.597854E-11</v>
      </c>
    </row>
    <row r="151" spans="1:36" x14ac:dyDescent="0.35">
      <c r="B151" s="16" t="s">
        <v>13</v>
      </c>
      <c r="C151" s="16" t="s">
        <v>14</v>
      </c>
      <c r="D151" s="16">
        <v>2.0158183000000001E-4</v>
      </c>
      <c r="E151" s="16">
        <v>2.0158183000000001E-4</v>
      </c>
      <c r="F151" s="16" t="s">
        <v>38</v>
      </c>
      <c r="G151" s="16" t="s">
        <v>38</v>
      </c>
      <c r="H151" s="16">
        <v>2.0158183000000001E-4</v>
      </c>
      <c r="I151" s="16">
        <v>2.0158183000000001E-4</v>
      </c>
      <c r="J151" s="16" t="s">
        <v>38</v>
      </c>
      <c r="Z151" t="s">
        <v>83</v>
      </c>
      <c r="AA151" t="s">
        <v>84</v>
      </c>
      <c r="AB151" s="2">
        <v>1.1644234000000001E-5</v>
      </c>
      <c r="AC151" s="2">
        <v>1.1644234000000001E-5</v>
      </c>
      <c r="AD151" t="s">
        <v>38</v>
      </c>
      <c r="AE151" t="s">
        <v>38</v>
      </c>
      <c r="AF151" s="2">
        <v>1.1644234000000001E-5</v>
      </c>
      <c r="AG151" s="2">
        <v>1.1644234000000001E-5</v>
      </c>
      <c r="AH151" t="s">
        <v>38</v>
      </c>
    </row>
    <row r="152" spans="1:36" x14ac:dyDescent="0.35">
      <c r="B152" t="s">
        <v>15</v>
      </c>
      <c r="C152" t="s">
        <v>16</v>
      </c>
      <c r="D152">
        <v>6.2998818999999999</v>
      </c>
      <c r="E152">
        <v>6.2998818999999999</v>
      </c>
      <c r="F152" t="s">
        <v>38</v>
      </c>
      <c r="G152" t="s">
        <v>38</v>
      </c>
      <c r="H152">
        <v>6.2998818999999999</v>
      </c>
      <c r="I152">
        <v>6.2998818999999999</v>
      </c>
      <c r="J152" t="s">
        <v>38</v>
      </c>
      <c r="Z152" t="s">
        <v>17</v>
      </c>
      <c r="AA152" t="s">
        <v>18</v>
      </c>
      <c r="AB152">
        <v>2.5262668000000001</v>
      </c>
      <c r="AC152">
        <v>2.5262668000000001</v>
      </c>
      <c r="AD152" t="s">
        <v>38</v>
      </c>
      <c r="AE152" t="s">
        <v>38</v>
      </c>
      <c r="AF152">
        <v>2.5262668000000001</v>
      </c>
      <c r="AG152">
        <v>2.5262668000000001</v>
      </c>
      <c r="AH152" t="s">
        <v>38</v>
      </c>
    </row>
    <row r="153" spans="1:36" x14ac:dyDescent="0.35">
      <c r="B153" s="16" t="s">
        <v>17</v>
      </c>
      <c r="C153" s="16" t="s">
        <v>18</v>
      </c>
      <c r="D153" s="16">
        <v>2.4036816000000001</v>
      </c>
      <c r="E153" s="16">
        <v>2.4036816000000001</v>
      </c>
      <c r="F153" s="16" t="s">
        <v>38</v>
      </c>
      <c r="G153" s="16" t="s">
        <v>38</v>
      </c>
      <c r="H153" s="16">
        <v>2.4036816000000001</v>
      </c>
      <c r="I153" s="16">
        <v>2.4036816000000001</v>
      </c>
      <c r="J153" s="16" t="s">
        <v>38</v>
      </c>
      <c r="Z153" t="s">
        <v>85</v>
      </c>
      <c r="AA153" t="s">
        <v>82</v>
      </c>
      <c r="AB153">
        <v>4.1480153000000001E-4</v>
      </c>
      <c r="AC153">
        <v>4.1480153000000001E-4</v>
      </c>
      <c r="AD153" t="s">
        <v>38</v>
      </c>
      <c r="AE153" t="s">
        <v>38</v>
      </c>
      <c r="AF153">
        <v>4.1480153000000001E-4</v>
      </c>
      <c r="AG153">
        <v>4.1480153000000001E-4</v>
      </c>
      <c r="AH153" t="s">
        <v>38</v>
      </c>
    </row>
    <row r="154" spans="1:36" x14ac:dyDescent="0.35">
      <c r="B154" t="s">
        <v>19</v>
      </c>
      <c r="C154" t="s">
        <v>10</v>
      </c>
      <c r="D154" s="2">
        <v>1.3108192000000001E-7</v>
      </c>
      <c r="E154" s="2">
        <v>1.3108192000000001E-7</v>
      </c>
      <c r="F154" t="s">
        <v>38</v>
      </c>
      <c r="G154" t="s">
        <v>38</v>
      </c>
      <c r="H154" s="2">
        <v>1.3108192000000001E-7</v>
      </c>
      <c r="I154" s="2">
        <v>1.3108192000000001E-7</v>
      </c>
      <c r="J154" t="s">
        <v>38</v>
      </c>
      <c r="Z154" t="s">
        <v>86</v>
      </c>
      <c r="AA154" t="s">
        <v>82</v>
      </c>
      <c r="AB154">
        <v>0.27629484999999998</v>
      </c>
      <c r="AC154">
        <v>0.27629484999999998</v>
      </c>
      <c r="AD154" t="s">
        <v>38</v>
      </c>
      <c r="AE154" t="s">
        <v>38</v>
      </c>
      <c r="AF154">
        <v>0.27629484999999998</v>
      </c>
      <c r="AG154">
        <v>0.27629484999999998</v>
      </c>
      <c r="AH154" t="s">
        <v>38</v>
      </c>
    </row>
    <row r="155" spans="1:36" x14ac:dyDescent="0.35">
      <c r="B155" t="s">
        <v>20</v>
      </c>
      <c r="C155" t="s">
        <v>21</v>
      </c>
      <c r="D155" s="2">
        <v>1.725101E-12</v>
      </c>
      <c r="E155" s="2">
        <v>1.725101E-12</v>
      </c>
      <c r="F155" t="s">
        <v>38</v>
      </c>
      <c r="G155" t="s">
        <v>38</v>
      </c>
      <c r="H155" s="2">
        <v>1.725101E-12</v>
      </c>
      <c r="I155" s="2">
        <v>1.725101E-12</v>
      </c>
      <c r="J155" t="s">
        <v>38</v>
      </c>
      <c r="Z155" t="s">
        <v>87</v>
      </c>
      <c r="AA155" t="s">
        <v>88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6" x14ac:dyDescent="0.35">
      <c r="B156" t="s">
        <v>22</v>
      </c>
      <c r="C156" t="s">
        <v>23</v>
      </c>
      <c r="D156">
        <v>1.2134419000000001E-3</v>
      </c>
      <c r="E156">
        <v>1.2134419000000001E-3</v>
      </c>
      <c r="F156" s="2">
        <v>4.7854762999999998E-11</v>
      </c>
      <c r="G156" s="2">
        <v>3.9437210999999999E-6</v>
      </c>
      <c r="H156">
        <v>1.2134419000000001E-3</v>
      </c>
      <c r="I156">
        <v>1.2134419000000001E-3</v>
      </c>
      <c r="J156" s="2">
        <v>2.1401301000000001E-12</v>
      </c>
      <c r="Z156" t="s">
        <v>89</v>
      </c>
      <c r="AA156" t="s">
        <v>90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6" x14ac:dyDescent="0.35">
      <c r="B157" t="s">
        <v>24</v>
      </c>
      <c r="C157" t="s">
        <v>25</v>
      </c>
      <c r="D157">
        <v>5.2048549E-2</v>
      </c>
      <c r="E157">
        <v>5.2048549E-2</v>
      </c>
      <c r="F157" t="s">
        <v>38</v>
      </c>
      <c r="G157" t="s">
        <v>38</v>
      </c>
      <c r="H157">
        <v>5.2048549E-2</v>
      </c>
      <c r="I157">
        <v>5.2048549E-2</v>
      </c>
      <c r="J157" t="s">
        <v>38</v>
      </c>
      <c r="Z157" t="s">
        <v>91</v>
      </c>
      <c r="AA157" t="s">
        <v>82</v>
      </c>
      <c r="AB157">
        <v>8.7180521E-3</v>
      </c>
      <c r="AC157">
        <v>8.7180521E-3</v>
      </c>
      <c r="AD157" s="2">
        <v>3.6591941000000002E-10</v>
      </c>
      <c r="AE157" s="2">
        <v>4.1972611000000004E-6</v>
      </c>
      <c r="AF157">
        <v>8.7180521E-3</v>
      </c>
      <c r="AG157">
        <v>8.7180521E-3</v>
      </c>
      <c r="AH157" s="2">
        <v>1.6364413E-11</v>
      </c>
    </row>
    <row r="158" spans="1:36" x14ac:dyDescent="0.35">
      <c r="Z158" t="s">
        <v>92</v>
      </c>
      <c r="AA158" t="s">
        <v>14</v>
      </c>
      <c r="AB158" s="2">
        <v>1.0488610000000001E-5</v>
      </c>
      <c r="AC158" s="2">
        <v>1.0488610000000001E-5</v>
      </c>
      <c r="AD158" t="s">
        <v>38</v>
      </c>
      <c r="AE158" t="s">
        <v>38</v>
      </c>
      <c r="AF158" s="2">
        <v>1.0488610000000001E-5</v>
      </c>
      <c r="AG158" s="2">
        <v>1.0488610000000001E-5</v>
      </c>
      <c r="AH158" t="s">
        <v>38</v>
      </c>
    </row>
    <row r="159" spans="1:36" x14ac:dyDescent="0.35">
      <c r="B159" t="s">
        <v>26</v>
      </c>
      <c r="C159">
        <v>95</v>
      </c>
      <c r="Z159" t="s">
        <v>93</v>
      </c>
      <c r="AA159" t="s">
        <v>94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6" x14ac:dyDescent="0.35">
      <c r="Z160" t="s">
        <v>95</v>
      </c>
      <c r="AA160" t="s">
        <v>96</v>
      </c>
      <c r="AB160">
        <v>1.9944633999999998E-3</v>
      </c>
      <c r="AC160">
        <v>1.9944633999999998E-3</v>
      </c>
      <c r="AD160" s="2">
        <v>9.5566398999999995E-11</v>
      </c>
      <c r="AE160" s="2">
        <v>4.7915846E-6</v>
      </c>
      <c r="AF160">
        <v>1.9944633999999998E-3</v>
      </c>
      <c r="AG160">
        <v>1.9944633999999998E-3</v>
      </c>
      <c r="AH160" s="2">
        <v>4.2738593000000001E-12</v>
      </c>
    </row>
    <row r="161" spans="1:34" x14ac:dyDescent="0.35">
      <c r="Z161" t="s">
        <v>97</v>
      </c>
      <c r="AA161" t="s">
        <v>96</v>
      </c>
      <c r="AB161">
        <v>2.0008351999999999E-3</v>
      </c>
      <c r="AC161">
        <v>2.0008351999999999E-3</v>
      </c>
      <c r="AD161" s="2">
        <v>6.3639655000000001E-11</v>
      </c>
      <c r="AE161" s="2">
        <v>3.1806545E-6</v>
      </c>
      <c r="AF161">
        <v>2.0008351999999999E-3</v>
      </c>
      <c r="AG161">
        <v>2.0008351999999999E-3</v>
      </c>
      <c r="AH161" s="2">
        <v>2.8460518999999999E-12</v>
      </c>
    </row>
    <row r="162" spans="1:34" x14ac:dyDescent="0.35">
      <c r="Z162" t="s">
        <v>98</v>
      </c>
      <c r="AA162" t="s">
        <v>99</v>
      </c>
      <c r="AB162" s="2">
        <v>6.6209823000000003E-9</v>
      </c>
      <c r="AC162" s="2">
        <v>6.6209823000000003E-9</v>
      </c>
      <c r="AD162" s="2">
        <v>2.3481494000000001E-16</v>
      </c>
      <c r="AE162" s="2">
        <v>3.5465273000000002E-6</v>
      </c>
      <c r="AF162" s="2">
        <v>6.6209823000000003E-9</v>
      </c>
      <c r="AG162" s="2">
        <v>6.6209823000000003E-9</v>
      </c>
      <c r="AH162" s="2">
        <v>1.0501243E-17</v>
      </c>
    </row>
    <row r="163" spans="1:34" x14ac:dyDescent="0.35">
      <c r="Z163" t="s">
        <v>100</v>
      </c>
      <c r="AA163" t="s">
        <v>8</v>
      </c>
      <c r="AB163">
        <v>1.9898642000000001E-2</v>
      </c>
      <c r="AC163">
        <v>1.9898642000000001E-2</v>
      </c>
      <c r="AD163" t="s">
        <v>38</v>
      </c>
      <c r="AE163" t="s">
        <v>38</v>
      </c>
      <c r="AF163">
        <v>1.9898642000000001E-2</v>
      </c>
      <c r="AG163">
        <v>1.9898642000000001E-2</v>
      </c>
      <c r="AH163" t="s">
        <v>38</v>
      </c>
    </row>
    <row r="164" spans="1:34" x14ac:dyDescent="0.35">
      <c r="Z164" t="s">
        <v>101</v>
      </c>
      <c r="AA164" t="s">
        <v>82</v>
      </c>
      <c r="AB164">
        <v>2.3109046000000001E-2</v>
      </c>
      <c r="AC164">
        <v>2.3109046000000001E-2</v>
      </c>
      <c r="AD164" s="2">
        <v>6.8150349000000001E-10</v>
      </c>
      <c r="AE164" s="2">
        <v>2.9490766000000001E-6</v>
      </c>
      <c r="AF164">
        <v>2.3109046000000001E-2</v>
      </c>
      <c r="AG164">
        <v>2.3109046000000001E-2</v>
      </c>
      <c r="AH164" s="2">
        <v>3.0477763000000002E-11</v>
      </c>
    </row>
    <row r="165" spans="1:34" x14ac:dyDescent="0.35">
      <c r="Z165" t="s">
        <v>102</v>
      </c>
      <c r="AA165" t="s">
        <v>103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7" spans="1:34" x14ac:dyDescent="0.35">
      <c r="Z167" t="s">
        <v>26</v>
      </c>
      <c r="AA167">
        <v>95</v>
      </c>
    </row>
    <row r="170" spans="1:34" x14ac:dyDescent="0.35">
      <c r="A170" s="3">
        <v>8</v>
      </c>
      <c r="B170" s="3" t="s">
        <v>62</v>
      </c>
      <c r="C170" s="3" t="s">
        <v>108</v>
      </c>
      <c r="M170" t="s">
        <v>42</v>
      </c>
      <c r="Y170" s="3">
        <v>8</v>
      </c>
      <c r="Z170" s="3" t="s">
        <v>62</v>
      </c>
      <c r="AA170" s="3" t="s">
        <v>108</v>
      </c>
    </row>
    <row r="171" spans="1:34" x14ac:dyDescent="0.35"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s="1">
        <v>2.5000000000000001E-2</v>
      </c>
      <c r="I171" s="1">
        <v>0.97499999999999998</v>
      </c>
      <c r="J171" t="s">
        <v>6</v>
      </c>
      <c r="Z171" t="s">
        <v>0</v>
      </c>
      <c r="AA171" t="s">
        <v>1</v>
      </c>
      <c r="AB171" t="s">
        <v>2</v>
      </c>
      <c r="AC171" t="s">
        <v>3</v>
      </c>
      <c r="AD171" t="s">
        <v>4</v>
      </c>
      <c r="AE171" t="s">
        <v>5</v>
      </c>
      <c r="AF171" s="1">
        <v>2.5000000000000001E-2</v>
      </c>
      <c r="AG171" s="1">
        <v>0.97499999999999998</v>
      </c>
      <c r="AH171" t="s">
        <v>6</v>
      </c>
    </row>
    <row r="172" spans="1:34" x14ac:dyDescent="0.35">
      <c r="B172" t="s">
        <v>7</v>
      </c>
      <c r="C172" t="s">
        <v>8</v>
      </c>
      <c r="D172">
        <v>1.12363E-3</v>
      </c>
      <c r="E172">
        <v>1.1234591999999999E-3</v>
      </c>
      <c r="F172" s="2">
        <v>6.7354287999999994E-5</v>
      </c>
      <c r="G172">
        <v>5.9943473999999997</v>
      </c>
      <c r="H172">
        <v>9.9935684999999993E-4</v>
      </c>
      <c r="I172">
        <v>1.2631813E-3</v>
      </c>
      <c r="J172" s="2">
        <v>3.0121752999999999E-6</v>
      </c>
      <c r="Z172" t="s">
        <v>78</v>
      </c>
      <c r="AA172" t="s">
        <v>23</v>
      </c>
      <c r="AB172">
        <v>9.4467561000000002E-4</v>
      </c>
      <c r="AC172">
        <v>9.3700621000000002E-4</v>
      </c>
      <c r="AD172" s="2">
        <v>9.5838383999999997E-5</v>
      </c>
      <c r="AE172">
        <v>10.145110000000001</v>
      </c>
      <c r="AF172">
        <v>7.8831251000000002E-4</v>
      </c>
      <c r="AG172">
        <v>1.1764906999999999E-3</v>
      </c>
      <c r="AH172" s="2">
        <v>4.2860227999999998E-6</v>
      </c>
    </row>
    <row r="173" spans="1:34" x14ac:dyDescent="0.35">
      <c r="B173" t="s">
        <v>9</v>
      </c>
      <c r="C173" t="s">
        <v>10</v>
      </c>
      <c r="D173" s="2">
        <v>3.2728002999999998E-8</v>
      </c>
      <c r="E173" s="2">
        <v>2.5236844E-8</v>
      </c>
      <c r="F173" s="2">
        <v>4.8742617000000002E-8</v>
      </c>
      <c r="G173">
        <v>148.93244999999999</v>
      </c>
      <c r="H173" s="2">
        <v>-1.6973030999999999E-8</v>
      </c>
      <c r="I173" s="2">
        <v>1.3789159E-7</v>
      </c>
      <c r="J173" s="2">
        <v>2.1798361000000002E-9</v>
      </c>
      <c r="Z173" t="s">
        <v>79</v>
      </c>
      <c r="AA173" t="s">
        <v>80</v>
      </c>
      <c r="AB173">
        <v>0.13712927999999999</v>
      </c>
      <c r="AC173">
        <v>0.13116029000000001</v>
      </c>
      <c r="AD173">
        <v>3.4888532E-2</v>
      </c>
      <c r="AE173">
        <v>25.442074000000002</v>
      </c>
      <c r="AF173">
        <v>8.5857916000000006E-2</v>
      </c>
      <c r="AG173">
        <v>0.22376201000000001</v>
      </c>
      <c r="AH173">
        <v>1.5602626E-3</v>
      </c>
    </row>
    <row r="174" spans="1:34" x14ac:dyDescent="0.35">
      <c r="B174" t="s">
        <v>11</v>
      </c>
      <c r="C174" t="s">
        <v>12</v>
      </c>
      <c r="D174">
        <v>4.0347685000000002</v>
      </c>
      <c r="E174">
        <v>3.7161895999999999</v>
      </c>
      <c r="F174">
        <v>1.5028969999999999</v>
      </c>
      <c r="G174">
        <v>37.248654999999999</v>
      </c>
      <c r="H174">
        <v>2.3201933000000001</v>
      </c>
      <c r="I174">
        <v>7.6494027000000004</v>
      </c>
      <c r="J174">
        <v>6.7211596999999998E-2</v>
      </c>
      <c r="Z174" t="s">
        <v>81</v>
      </c>
      <c r="AA174" t="s">
        <v>82</v>
      </c>
      <c r="AB174">
        <v>1.3676168000000001E-2</v>
      </c>
      <c r="AC174">
        <v>1.1853468000000001E-2</v>
      </c>
      <c r="AD174">
        <v>6.9891375999999996E-3</v>
      </c>
      <c r="AE174">
        <v>51.104500999999999</v>
      </c>
      <c r="AF174">
        <v>7.1743807999999996E-3</v>
      </c>
      <c r="AG174">
        <v>3.5780050000000001E-2</v>
      </c>
      <c r="AH174">
        <v>3.1256372999999998E-4</v>
      </c>
    </row>
    <row r="175" spans="1:34" x14ac:dyDescent="0.35">
      <c r="B175" t="s">
        <v>13</v>
      </c>
      <c r="C175" t="s">
        <v>14</v>
      </c>
      <c r="D175">
        <v>2.3019055000000001E-3</v>
      </c>
      <c r="E175">
        <v>1.8714968999999999E-3</v>
      </c>
      <c r="F175">
        <v>1.492342E-3</v>
      </c>
      <c r="G175">
        <v>64.830721999999994</v>
      </c>
      <c r="H175">
        <v>7.5436264999999996E-4</v>
      </c>
      <c r="I175">
        <v>6.4565139000000004E-3</v>
      </c>
      <c r="J175" s="2">
        <v>6.6739562000000003E-5</v>
      </c>
      <c r="Z175" t="s">
        <v>83</v>
      </c>
      <c r="AA175" t="s">
        <v>84</v>
      </c>
      <c r="AB175">
        <v>2.8819627000000001E-4</v>
      </c>
      <c r="AC175">
        <v>2.4954471000000002E-4</v>
      </c>
      <c r="AD175">
        <v>1.7676276000000001E-4</v>
      </c>
      <c r="AE175">
        <v>61.334161000000002</v>
      </c>
      <c r="AF175" s="2">
        <v>9.4960853000000006E-5</v>
      </c>
      <c r="AG175">
        <v>7.8814759000000003E-4</v>
      </c>
      <c r="AH175" s="2">
        <v>7.9050712000000005E-6</v>
      </c>
    </row>
    <row r="176" spans="1:34" x14ac:dyDescent="0.35">
      <c r="B176" t="s">
        <v>15</v>
      </c>
      <c r="C176" t="s">
        <v>16</v>
      </c>
      <c r="D176">
        <v>0.58997805000000003</v>
      </c>
      <c r="E176">
        <v>0.53355986</v>
      </c>
      <c r="F176">
        <v>0.23506561000000001</v>
      </c>
      <c r="G176">
        <v>39.843111</v>
      </c>
      <c r="H176">
        <v>0.28004688</v>
      </c>
      <c r="I176">
        <v>1.1974321000000001</v>
      </c>
      <c r="J176">
        <v>1.0512453999999999E-2</v>
      </c>
      <c r="Z176" t="s">
        <v>17</v>
      </c>
      <c r="AA176" t="s">
        <v>18</v>
      </c>
      <c r="AB176">
        <v>0.47848783</v>
      </c>
      <c r="AC176">
        <v>0.47499300999999999</v>
      </c>
      <c r="AD176">
        <v>3.2582541999999999E-2</v>
      </c>
      <c r="AE176">
        <v>6.809482</v>
      </c>
      <c r="AF176">
        <v>0.42054167999999997</v>
      </c>
      <c r="AG176">
        <v>0.54809865000000002</v>
      </c>
      <c r="AH176">
        <v>1.4571356E-3</v>
      </c>
    </row>
    <row r="177" spans="2:34" x14ac:dyDescent="0.35">
      <c r="B177" t="s">
        <v>17</v>
      </c>
      <c r="C177" t="s">
        <v>18</v>
      </c>
      <c r="D177">
        <v>0.46698497</v>
      </c>
      <c r="E177">
        <v>0.46315077999999998</v>
      </c>
      <c r="F177">
        <v>3.0043199999999999E-2</v>
      </c>
      <c r="G177">
        <v>6.4334404999999997</v>
      </c>
      <c r="H177">
        <v>0.4198617</v>
      </c>
      <c r="I177">
        <v>0.52776217999999997</v>
      </c>
      <c r="J177">
        <v>1.3435726999999999E-3</v>
      </c>
      <c r="Z177" t="s">
        <v>85</v>
      </c>
      <c r="AA177" t="s">
        <v>82</v>
      </c>
      <c r="AB177">
        <v>2.8636981999999998E-2</v>
      </c>
      <c r="AC177">
        <v>1.3642342999999999E-2</v>
      </c>
      <c r="AD177">
        <v>8.8436359000000006E-2</v>
      </c>
      <c r="AE177">
        <v>308.81871999999998</v>
      </c>
      <c r="AF177">
        <v>6.63256E-3</v>
      </c>
      <c r="AG177">
        <v>0.11915226</v>
      </c>
      <c r="AH177">
        <v>3.9549941999999999E-3</v>
      </c>
    </row>
    <row r="178" spans="2:34" x14ac:dyDescent="0.35">
      <c r="B178" t="s">
        <v>19</v>
      </c>
      <c r="C178" t="s">
        <v>10</v>
      </c>
      <c r="D178" s="2">
        <v>3.7474175000000001E-8</v>
      </c>
      <c r="E178" s="2">
        <v>4.8644270000000002E-8</v>
      </c>
      <c r="F178" s="2">
        <v>8.4419263999999999E-7</v>
      </c>
      <c r="G178">
        <v>2252.7318</v>
      </c>
      <c r="H178" s="2">
        <v>-1.7534321E-6</v>
      </c>
      <c r="I178" s="2">
        <v>1.6566333E-6</v>
      </c>
      <c r="J178" s="2">
        <v>3.7753442000000003E-8</v>
      </c>
      <c r="Z178" t="s">
        <v>86</v>
      </c>
      <c r="AA178" t="s">
        <v>82</v>
      </c>
      <c r="AB178">
        <v>0.40449597999999998</v>
      </c>
      <c r="AC178">
        <v>0.31113783</v>
      </c>
      <c r="AD178">
        <v>1.0410594</v>
      </c>
      <c r="AE178">
        <v>257.37200000000001</v>
      </c>
      <c r="AF178">
        <v>-0.84957877000000004</v>
      </c>
      <c r="AG178">
        <v>1.9436426</v>
      </c>
      <c r="AH178">
        <v>4.6557591000000002E-2</v>
      </c>
    </row>
    <row r="179" spans="2:34" x14ac:dyDescent="0.35">
      <c r="B179" t="s">
        <v>20</v>
      </c>
      <c r="C179" t="s">
        <v>21</v>
      </c>
      <c r="D179" s="2">
        <v>4.6820535999999999E-9</v>
      </c>
      <c r="E179" s="2">
        <v>4.5664507999999999E-9</v>
      </c>
      <c r="F179" s="2">
        <v>7.6751918000000002E-10</v>
      </c>
      <c r="G179">
        <v>16.392789</v>
      </c>
      <c r="H179" s="2">
        <v>3.5397327000000002E-9</v>
      </c>
      <c r="I179" s="2">
        <v>6.6635635E-9</v>
      </c>
      <c r="J179" s="2">
        <v>3.4324500999999998E-11</v>
      </c>
      <c r="Z179" t="s">
        <v>87</v>
      </c>
      <c r="AA179" t="s">
        <v>88</v>
      </c>
      <c r="AB179">
        <v>0.13759468</v>
      </c>
      <c r="AC179">
        <v>7.9017422000000004E-2</v>
      </c>
      <c r="AD179">
        <v>0.18578521000000001</v>
      </c>
      <c r="AE179">
        <v>135.02354</v>
      </c>
      <c r="AF179">
        <v>1.9648639999999998E-2</v>
      </c>
      <c r="AG179">
        <v>0.70368715999999998</v>
      </c>
      <c r="AH179">
        <v>8.3085671000000007E-3</v>
      </c>
    </row>
    <row r="180" spans="2:34" x14ac:dyDescent="0.35">
      <c r="B180" t="s">
        <v>22</v>
      </c>
      <c r="C180" t="s">
        <v>23</v>
      </c>
      <c r="D180">
        <v>7.4747816999999996E-4</v>
      </c>
      <c r="E180">
        <v>7.3906535999999998E-4</v>
      </c>
      <c r="F180" s="2">
        <v>9.1256452000000005E-5</v>
      </c>
      <c r="G180">
        <v>12.208577999999999</v>
      </c>
      <c r="H180">
        <v>5.9223621999999999E-4</v>
      </c>
      <c r="I180">
        <v>9.5310434000000002E-4</v>
      </c>
      <c r="J180" s="2">
        <v>4.0811125999999997E-6</v>
      </c>
      <c r="Z180" t="s">
        <v>89</v>
      </c>
      <c r="AA180" t="s">
        <v>90</v>
      </c>
      <c r="AB180">
        <v>9.8946536000000009E-3</v>
      </c>
      <c r="AC180">
        <v>1.0283830000000001E-2</v>
      </c>
      <c r="AD180">
        <v>8.5742044999999999E-3</v>
      </c>
      <c r="AE180">
        <v>86.654922999999997</v>
      </c>
      <c r="AF180">
        <v>-8.1467702999999999E-3</v>
      </c>
      <c r="AG180">
        <v>2.5786349E-2</v>
      </c>
      <c r="AH180">
        <v>3.8345007999999997E-4</v>
      </c>
    </row>
    <row r="181" spans="2:34" x14ac:dyDescent="0.35">
      <c r="B181" t="s">
        <v>24</v>
      </c>
      <c r="C181" t="s">
        <v>25</v>
      </c>
      <c r="D181">
        <v>1.2845928E-2</v>
      </c>
      <c r="E181">
        <v>1.2744714000000001E-2</v>
      </c>
      <c r="F181">
        <v>1.1000251E-3</v>
      </c>
      <c r="G181">
        <v>8.5632195000000007</v>
      </c>
      <c r="H181">
        <v>1.0937858E-2</v>
      </c>
      <c r="I181">
        <v>1.5386673999999999E-2</v>
      </c>
      <c r="J181" s="2">
        <v>4.9194616000000002E-5</v>
      </c>
      <c r="Z181" t="s">
        <v>91</v>
      </c>
      <c r="AA181" t="s">
        <v>82</v>
      </c>
      <c r="AB181">
        <v>1.8154343999999999E-2</v>
      </c>
      <c r="AC181">
        <v>1.5585447000000001E-2</v>
      </c>
      <c r="AD181">
        <v>9.8472786000000003E-3</v>
      </c>
      <c r="AE181">
        <v>54.241996999999998</v>
      </c>
      <c r="AF181">
        <v>9.2582034999999993E-3</v>
      </c>
      <c r="AG181">
        <v>4.9271374999999999E-2</v>
      </c>
      <c r="AH181">
        <v>4.4038368999999998E-4</v>
      </c>
    </row>
    <row r="182" spans="2:34" x14ac:dyDescent="0.35">
      <c r="Z182" t="s">
        <v>92</v>
      </c>
      <c r="AA182" t="s">
        <v>14</v>
      </c>
      <c r="AB182" s="2">
        <v>2.0719466000000001E-5</v>
      </c>
      <c r="AC182" s="2">
        <v>2.0400604999999999E-5</v>
      </c>
      <c r="AD182" s="2">
        <v>3.3386905000000002E-6</v>
      </c>
      <c r="AE182">
        <v>16.113786000000001</v>
      </c>
      <c r="AF182" s="2">
        <v>1.537963E-5</v>
      </c>
      <c r="AG182" s="2">
        <v>2.8663633000000001E-5</v>
      </c>
      <c r="AH182" s="2">
        <v>1.4931078E-7</v>
      </c>
    </row>
    <row r="183" spans="2:34" x14ac:dyDescent="0.35">
      <c r="B183" t="s">
        <v>26</v>
      </c>
      <c r="C183">
        <v>95</v>
      </c>
      <c r="Z183" t="s">
        <v>93</v>
      </c>
      <c r="AA183" t="s">
        <v>94</v>
      </c>
      <c r="AB183">
        <v>5.1296418999999998E-4</v>
      </c>
      <c r="AC183">
        <v>4.9700220000000004E-4</v>
      </c>
      <c r="AD183" s="2">
        <v>8.8158062000000002E-5</v>
      </c>
      <c r="AE183">
        <v>17.186007</v>
      </c>
      <c r="AF183">
        <v>3.7171148000000003E-4</v>
      </c>
      <c r="AG183">
        <v>7.1757190000000005E-4</v>
      </c>
      <c r="AH183" s="2">
        <v>3.9425484000000002E-6</v>
      </c>
    </row>
    <row r="184" spans="2:34" x14ac:dyDescent="0.35">
      <c r="Z184" t="s">
        <v>95</v>
      </c>
      <c r="AA184" t="s">
        <v>96</v>
      </c>
      <c r="AB184">
        <v>5.7638462999999997E-4</v>
      </c>
      <c r="AC184">
        <v>5.7279086999999999E-4</v>
      </c>
      <c r="AD184" s="2">
        <v>5.4962669000000003E-5</v>
      </c>
      <c r="AE184">
        <v>9.5357623999999994</v>
      </c>
      <c r="AF184">
        <v>4.8171435999999997E-4</v>
      </c>
      <c r="AG184">
        <v>7.0099880000000004E-4</v>
      </c>
      <c r="AH184" s="2">
        <v>2.4580053000000002E-6</v>
      </c>
    </row>
    <row r="185" spans="2:34" x14ac:dyDescent="0.35">
      <c r="Z185" t="s">
        <v>97</v>
      </c>
      <c r="AA185" t="s">
        <v>96</v>
      </c>
      <c r="AB185">
        <v>6.1479975999999997E-4</v>
      </c>
      <c r="AC185">
        <v>6.0914702000000002E-4</v>
      </c>
      <c r="AD185" s="2">
        <v>6.7297740000000001E-5</v>
      </c>
      <c r="AE185">
        <v>10.946286000000001</v>
      </c>
      <c r="AF185">
        <v>5.0395645E-4</v>
      </c>
      <c r="AG185">
        <v>7.7409416000000003E-4</v>
      </c>
      <c r="AH185" s="2">
        <v>3.0096464000000001E-6</v>
      </c>
    </row>
    <row r="186" spans="2:34" x14ac:dyDescent="0.35">
      <c r="Z186" t="s">
        <v>98</v>
      </c>
      <c r="AA186" t="s">
        <v>99</v>
      </c>
      <c r="AB186" s="2">
        <v>1.6374645999999999E-7</v>
      </c>
      <c r="AC186" s="2">
        <v>1.5964563000000001E-7</v>
      </c>
      <c r="AD186" s="2">
        <v>2.4975458000000001E-8</v>
      </c>
      <c r="AE186">
        <v>15.252516999999999</v>
      </c>
      <c r="AF186" s="2">
        <v>1.2605298E-7</v>
      </c>
      <c r="AG186" s="2">
        <v>2.3204670999999999E-7</v>
      </c>
      <c r="AH186" s="2">
        <v>1.1169364E-9</v>
      </c>
    </row>
    <row r="187" spans="2:34" x14ac:dyDescent="0.35">
      <c r="Z187" t="s">
        <v>100</v>
      </c>
      <c r="AA187" t="s">
        <v>8</v>
      </c>
      <c r="AB187">
        <v>9.0201789999999995E-4</v>
      </c>
      <c r="AC187">
        <v>8.9896062999999995E-4</v>
      </c>
      <c r="AD187" s="2">
        <v>5.8765114999999999E-5</v>
      </c>
      <c r="AE187">
        <v>6.5148501999999997</v>
      </c>
      <c r="AF187">
        <v>7.9421981999999996E-4</v>
      </c>
      <c r="AG187">
        <v>1.0220533999999999E-3</v>
      </c>
      <c r="AH187" s="2">
        <v>2.6280558000000001E-6</v>
      </c>
    </row>
    <row r="188" spans="2:34" x14ac:dyDescent="0.35">
      <c r="Z188" t="s">
        <v>101</v>
      </c>
      <c r="AA188" t="s">
        <v>82</v>
      </c>
      <c r="AB188">
        <v>0.42612502000000002</v>
      </c>
      <c r="AC188">
        <v>0.39791326999999999</v>
      </c>
      <c r="AD188">
        <v>0.16310553</v>
      </c>
      <c r="AE188">
        <v>38.276449999999997</v>
      </c>
      <c r="AF188">
        <v>0.26771116</v>
      </c>
      <c r="AG188">
        <v>0.75278666000000005</v>
      </c>
      <c r="AH188">
        <v>7.2943010000000004E-3</v>
      </c>
    </row>
    <row r="189" spans="2:34" x14ac:dyDescent="0.35">
      <c r="Z189" t="s">
        <v>102</v>
      </c>
      <c r="AA189" t="s">
        <v>103</v>
      </c>
      <c r="AB189">
        <v>2.4920589E-2</v>
      </c>
      <c r="AC189">
        <v>5.1455160999999999E-2</v>
      </c>
      <c r="AD189">
        <v>0.68652891000000005</v>
      </c>
      <c r="AE189">
        <v>2754.8663000000001</v>
      </c>
      <c r="AF189">
        <v>-1.458351</v>
      </c>
      <c r="AG189">
        <v>1.318892</v>
      </c>
      <c r="AH189">
        <v>3.0702506000000001E-2</v>
      </c>
    </row>
    <row r="191" spans="2:34" x14ac:dyDescent="0.35">
      <c r="Z191" t="s">
        <v>26</v>
      </c>
      <c r="AA191">
        <v>95</v>
      </c>
    </row>
    <row r="194" spans="1:34" x14ac:dyDescent="0.35">
      <c r="A194" s="3">
        <v>9</v>
      </c>
      <c r="B194" s="3" t="s">
        <v>27</v>
      </c>
      <c r="C194" s="3" t="s">
        <v>43</v>
      </c>
      <c r="M194" t="s">
        <v>42</v>
      </c>
      <c r="Y194" s="3">
        <v>9</v>
      </c>
      <c r="Z194" s="3" t="s">
        <v>27</v>
      </c>
      <c r="AA194" s="3" t="s">
        <v>43</v>
      </c>
    </row>
    <row r="195" spans="1:34" x14ac:dyDescent="0.35"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s="1">
        <v>2.5000000000000001E-2</v>
      </c>
      <c r="I195" s="1">
        <v>0.97499999999999998</v>
      </c>
      <c r="J195" t="s">
        <v>6</v>
      </c>
      <c r="Z195" t="s">
        <v>0</v>
      </c>
      <c r="AA195" t="s">
        <v>1</v>
      </c>
      <c r="AB195" t="s">
        <v>2</v>
      </c>
      <c r="AC195" t="s">
        <v>3</v>
      </c>
      <c r="AD195" t="s">
        <v>4</v>
      </c>
      <c r="AE195" t="s">
        <v>5</v>
      </c>
      <c r="AF195" s="1">
        <v>2.5000000000000001E-2</v>
      </c>
      <c r="AG195" s="1">
        <v>0.97499999999999998</v>
      </c>
      <c r="AH195" t="s">
        <v>6</v>
      </c>
    </row>
    <row r="196" spans="1:34" x14ac:dyDescent="0.35">
      <c r="B196" t="s">
        <v>7</v>
      </c>
      <c r="C196" t="s">
        <v>8</v>
      </c>
      <c r="D196" s="2">
        <v>3.4793563999999999E-6</v>
      </c>
      <c r="E196" s="2">
        <v>3.1583445E-6</v>
      </c>
      <c r="F196" s="2">
        <v>1.4480545000000001E-6</v>
      </c>
      <c r="G196">
        <v>41.618456999999999</v>
      </c>
      <c r="H196" s="2">
        <v>1.8931043000000001E-6</v>
      </c>
      <c r="I196" s="2">
        <v>7.2656869000000001E-6</v>
      </c>
      <c r="J196" s="2">
        <v>6.4758964999999997E-8</v>
      </c>
      <c r="Z196" t="s">
        <v>78</v>
      </c>
      <c r="AA196" t="s">
        <v>23</v>
      </c>
      <c r="AB196" s="2">
        <v>1.5840735E-6</v>
      </c>
      <c r="AC196" s="2">
        <v>1.4930604000000001E-6</v>
      </c>
      <c r="AD196" s="2">
        <v>4.7590252999999999E-7</v>
      </c>
      <c r="AE196">
        <v>30.042957000000001</v>
      </c>
      <c r="AF196" s="2">
        <v>9.6612963999999989E-7</v>
      </c>
      <c r="AG196" s="2">
        <v>2.6389027999999998E-6</v>
      </c>
      <c r="AH196" s="2">
        <v>2.1283007999999999E-8</v>
      </c>
    </row>
    <row r="197" spans="1:34" x14ac:dyDescent="0.35">
      <c r="B197" t="s">
        <v>9</v>
      </c>
      <c r="C197" t="s">
        <v>10</v>
      </c>
      <c r="D197" s="2">
        <v>3.6057023000000003E-11</v>
      </c>
      <c r="E197" s="2">
        <v>3.9689167999999999E-11</v>
      </c>
      <c r="F197" s="2">
        <v>5.5822083000000004E-10</v>
      </c>
      <c r="G197">
        <v>1548.1612</v>
      </c>
      <c r="H197" s="2">
        <v>-1.1556008000000001E-9</v>
      </c>
      <c r="I197" s="2">
        <v>1.0721182000000001E-9</v>
      </c>
      <c r="J197" s="2">
        <v>2.4964394E-11</v>
      </c>
      <c r="Z197" t="s">
        <v>79</v>
      </c>
      <c r="AA197" t="s">
        <v>80</v>
      </c>
      <c r="AB197">
        <v>1.7822081999999999E-4</v>
      </c>
      <c r="AC197">
        <v>1.7032979999999999E-4</v>
      </c>
      <c r="AD197" s="2">
        <v>5.2755461E-5</v>
      </c>
      <c r="AE197">
        <v>29.601178000000001</v>
      </c>
      <c r="AF197">
        <v>1.0059952E-4</v>
      </c>
      <c r="AG197">
        <v>3.0485879999999998E-4</v>
      </c>
      <c r="AH197" s="2">
        <v>2.3592959E-6</v>
      </c>
    </row>
    <row r="198" spans="1:34" x14ac:dyDescent="0.35">
      <c r="B198" t="s">
        <v>11</v>
      </c>
      <c r="C198" t="s">
        <v>12</v>
      </c>
      <c r="D198">
        <v>9.9522506000000004E-3</v>
      </c>
      <c r="E198">
        <v>9.2103770000000005E-3</v>
      </c>
      <c r="F198">
        <v>9.0691036999999992E-3</v>
      </c>
      <c r="G198">
        <v>91.126159000000001</v>
      </c>
      <c r="H198">
        <v>-5.6164173E-3</v>
      </c>
      <c r="I198">
        <v>2.9176273999999999E-2</v>
      </c>
      <c r="J198">
        <v>4.0558264999999999E-4</v>
      </c>
      <c r="Z198" t="s">
        <v>81</v>
      </c>
      <c r="AA198" t="s">
        <v>82</v>
      </c>
      <c r="AB198" s="2">
        <v>3.3753398000000002E-5</v>
      </c>
      <c r="AC198" s="2">
        <v>3.0827432000000003E-5</v>
      </c>
      <c r="AD198" s="2">
        <v>1.3958661000000001E-5</v>
      </c>
      <c r="AE198">
        <v>41.35483</v>
      </c>
      <c r="AF198" s="2">
        <v>1.5012974000000001E-5</v>
      </c>
      <c r="AG198" s="2">
        <v>7.2962385000000004E-5</v>
      </c>
      <c r="AH198" s="2">
        <v>6.2425027999999995E-7</v>
      </c>
    </row>
    <row r="199" spans="1:34" x14ac:dyDescent="0.35">
      <c r="B199" t="s">
        <v>13</v>
      </c>
      <c r="C199" t="s">
        <v>14</v>
      </c>
      <c r="D199" s="2">
        <v>2.4291826E-6</v>
      </c>
      <c r="E199" s="2">
        <v>2.0591432999999998E-6</v>
      </c>
      <c r="F199" s="2">
        <v>1.3624195000000001E-6</v>
      </c>
      <c r="G199">
        <v>56.085510999999997</v>
      </c>
      <c r="H199" s="2">
        <v>9.1425448000000002E-7</v>
      </c>
      <c r="I199" s="2">
        <v>5.7580639999999998E-6</v>
      </c>
      <c r="J199" s="2">
        <v>6.0929251E-8</v>
      </c>
      <c r="Z199" t="s">
        <v>83</v>
      </c>
      <c r="AA199" t="s">
        <v>84</v>
      </c>
      <c r="AB199" s="2">
        <v>3.539184E-7</v>
      </c>
      <c r="AC199" s="2">
        <v>3.0226806000000002E-7</v>
      </c>
      <c r="AD199" s="2">
        <v>1.9681435999999999E-7</v>
      </c>
      <c r="AE199">
        <v>55.610095000000001</v>
      </c>
      <c r="AF199" s="2">
        <v>1.3017934000000001E-7</v>
      </c>
      <c r="AG199" s="2">
        <v>8.5698626999999997E-7</v>
      </c>
      <c r="AH199" s="2">
        <v>8.8018057999999993E-9</v>
      </c>
    </row>
    <row r="200" spans="1:34" x14ac:dyDescent="0.35">
      <c r="B200" t="s">
        <v>15</v>
      </c>
      <c r="C200" t="s">
        <v>16</v>
      </c>
      <c r="D200">
        <v>6.5704809999999995E-4</v>
      </c>
      <c r="E200">
        <v>6.1890190999999998E-4</v>
      </c>
      <c r="F200">
        <v>2.2040659E-4</v>
      </c>
      <c r="G200">
        <v>33.544969999999999</v>
      </c>
      <c r="H200">
        <v>3.5142912000000001E-4</v>
      </c>
      <c r="I200">
        <v>1.1846584E-3</v>
      </c>
      <c r="J200" s="2">
        <v>9.8568822999999993E-6</v>
      </c>
      <c r="Z200" t="s">
        <v>17</v>
      </c>
      <c r="AA200" t="s">
        <v>18</v>
      </c>
      <c r="AB200">
        <v>6.7114365000000003E-4</v>
      </c>
      <c r="AC200">
        <v>6.4114567000000001E-4</v>
      </c>
      <c r="AD200">
        <v>1.5336827999999999E-4</v>
      </c>
      <c r="AE200">
        <v>22.851782</v>
      </c>
      <c r="AF200">
        <v>4.1824621000000002E-4</v>
      </c>
      <c r="AG200">
        <v>1.0191165E-3</v>
      </c>
      <c r="AH200" s="2">
        <v>6.8588382E-6</v>
      </c>
    </row>
    <row r="201" spans="1:34" x14ac:dyDescent="0.35">
      <c r="B201" t="s">
        <v>17</v>
      </c>
      <c r="C201" t="s">
        <v>18</v>
      </c>
      <c r="D201">
        <v>5.8200631999999995E-4</v>
      </c>
      <c r="E201">
        <v>5.5652977999999997E-4</v>
      </c>
      <c r="F201">
        <v>1.4269589E-4</v>
      </c>
      <c r="G201">
        <v>24.517927</v>
      </c>
      <c r="H201">
        <v>3.6319002999999999E-4</v>
      </c>
      <c r="I201">
        <v>9.1443101000000001E-4</v>
      </c>
      <c r="J201" s="2">
        <v>6.381554E-6</v>
      </c>
      <c r="Z201" t="s">
        <v>85</v>
      </c>
      <c r="AA201" t="s">
        <v>82</v>
      </c>
      <c r="AB201" s="2">
        <v>5.6604032999999999E-5</v>
      </c>
      <c r="AC201" s="2">
        <v>4.0581475000000003E-5</v>
      </c>
      <c r="AD201">
        <v>1.4542870000000001E-4</v>
      </c>
      <c r="AE201">
        <v>256.92286000000001</v>
      </c>
      <c r="AF201" s="2">
        <v>-9.8846099999999992E-6</v>
      </c>
      <c r="AG201">
        <v>1.5321304E-4</v>
      </c>
      <c r="AH201" s="2">
        <v>6.5037692000000004E-6</v>
      </c>
    </row>
    <row r="202" spans="1:34" x14ac:dyDescent="0.35">
      <c r="B202" t="s">
        <v>19</v>
      </c>
      <c r="C202" t="s">
        <v>10</v>
      </c>
      <c r="D202" s="2">
        <v>1.0351504E-9</v>
      </c>
      <c r="E202" s="2">
        <v>1.3417650000000001E-9</v>
      </c>
      <c r="F202" s="2">
        <v>2.3581419999999999E-8</v>
      </c>
      <c r="G202">
        <v>2278.0671000000002</v>
      </c>
      <c r="H202" s="2">
        <v>-5.2593491999999998E-8</v>
      </c>
      <c r="I202" s="2">
        <v>5.0383357E-8</v>
      </c>
      <c r="J202" s="2">
        <v>1.0545932E-9</v>
      </c>
      <c r="Z202" t="s">
        <v>86</v>
      </c>
      <c r="AA202" t="s">
        <v>82</v>
      </c>
      <c r="AB202">
        <v>-4.0167430000000002E-4</v>
      </c>
      <c r="AC202">
        <v>1.4995456999999999E-4</v>
      </c>
      <c r="AD202">
        <v>1.8962692999999999E-2</v>
      </c>
      <c r="AE202">
        <v>-4720.9125999999997</v>
      </c>
      <c r="AF202">
        <v>-4.1816009000000001E-2</v>
      </c>
      <c r="AG202">
        <v>3.9734163000000003E-2</v>
      </c>
      <c r="AH202">
        <v>8.4803741000000004E-4</v>
      </c>
    </row>
    <row r="203" spans="1:34" x14ac:dyDescent="0.35">
      <c r="B203" t="s">
        <v>20</v>
      </c>
      <c r="C203" t="s">
        <v>21</v>
      </c>
      <c r="D203" s="2">
        <v>1.3841346E-10</v>
      </c>
      <c r="E203" s="2">
        <v>1.2034487999999999E-10</v>
      </c>
      <c r="F203" s="2">
        <v>6.9024642000000002E-11</v>
      </c>
      <c r="G203">
        <v>49.868445000000001</v>
      </c>
      <c r="H203" s="2">
        <v>5.3601877999999999E-11</v>
      </c>
      <c r="I203" s="2">
        <v>3.1097631E-10</v>
      </c>
      <c r="J203" s="2">
        <v>3.0868757999999999E-12</v>
      </c>
      <c r="Z203" t="s">
        <v>87</v>
      </c>
      <c r="AA203" t="s">
        <v>88</v>
      </c>
      <c r="AB203">
        <v>1.5981346999999999E-4</v>
      </c>
      <c r="AC203" s="2">
        <v>9.6302271999999998E-5</v>
      </c>
      <c r="AD203">
        <v>2.3537216000000001E-4</v>
      </c>
      <c r="AE203">
        <v>147.27930000000001</v>
      </c>
      <c r="AF203" s="2">
        <v>2.2067222000000001E-5</v>
      </c>
      <c r="AG203">
        <v>6.9731171000000003E-4</v>
      </c>
      <c r="AH203" s="2">
        <v>1.0526163E-5</v>
      </c>
    </row>
    <row r="204" spans="1:34" x14ac:dyDescent="0.35">
      <c r="B204" t="s">
        <v>22</v>
      </c>
      <c r="C204" t="s">
        <v>23</v>
      </c>
      <c r="D204" s="2">
        <v>7.7850978000000005E-7</v>
      </c>
      <c r="E204" s="2">
        <v>7.4420065000000004E-7</v>
      </c>
      <c r="F204" s="2">
        <v>2.1804491999999999E-7</v>
      </c>
      <c r="G204">
        <v>28.007987</v>
      </c>
      <c r="H204" s="2">
        <v>4.4727944E-7</v>
      </c>
      <c r="I204" s="2">
        <v>1.2896942E-6</v>
      </c>
      <c r="J204" s="2">
        <v>9.7512652999999993E-9</v>
      </c>
      <c r="Z204" t="s">
        <v>89</v>
      </c>
      <c r="AA204" t="s">
        <v>90</v>
      </c>
      <c r="AB204" s="2">
        <v>3.7395782999999999E-5</v>
      </c>
      <c r="AC204" s="2">
        <v>3.5619635999999999E-5</v>
      </c>
      <c r="AD204" s="2">
        <v>1.2375247999999999E-5</v>
      </c>
      <c r="AE204">
        <v>33.09263</v>
      </c>
      <c r="AF204" s="2">
        <v>1.7564195999999999E-5</v>
      </c>
      <c r="AG204" s="2">
        <v>6.6088940000000006E-5</v>
      </c>
      <c r="AH204" s="2">
        <v>5.5343791999999998E-7</v>
      </c>
    </row>
    <row r="205" spans="1:34" x14ac:dyDescent="0.35">
      <c r="B205" t="s">
        <v>24</v>
      </c>
      <c r="C205" t="s">
        <v>25</v>
      </c>
      <c r="D205" s="2">
        <v>2.8662674000000001E-5</v>
      </c>
      <c r="E205" s="2">
        <v>2.7126983E-5</v>
      </c>
      <c r="F205" s="2">
        <v>7.8025933999999994E-6</v>
      </c>
      <c r="G205">
        <v>27.22214</v>
      </c>
      <c r="H205" s="2">
        <v>1.7584146999999998E-5</v>
      </c>
      <c r="I205" s="2">
        <v>4.7902994999999998E-5</v>
      </c>
      <c r="J205" s="2">
        <v>3.4894257999999999E-7</v>
      </c>
      <c r="Z205" t="s">
        <v>91</v>
      </c>
      <c r="AA205" t="s">
        <v>82</v>
      </c>
      <c r="AB205" s="2">
        <v>4.5531453999999997E-5</v>
      </c>
      <c r="AC205" s="2">
        <v>4.1258601000000001E-5</v>
      </c>
      <c r="AD205" s="2">
        <v>1.8572759000000001E-5</v>
      </c>
      <c r="AE205">
        <v>40.791051000000003</v>
      </c>
      <c r="AF205" s="2">
        <v>2.0264948000000001E-5</v>
      </c>
      <c r="AG205" s="2">
        <v>9.6250635000000005E-5</v>
      </c>
      <c r="AH205" s="2">
        <v>8.3059901999999998E-7</v>
      </c>
    </row>
    <row r="206" spans="1:34" x14ac:dyDescent="0.35">
      <c r="Z206" t="s">
        <v>92</v>
      </c>
      <c r="AA206" t="s">
        <v>14</v>
      </c>
      <c r="AB206" s="2">
        <v>2.9304911000000001E-8</v>
      </c>
      <c r="AC206" s="2">
        <v>2.7568992000000001E-8</v>
      </c>
      <c r="AD206" s="2">
        <v>8.1497282999999996E-9</v>
      </c>
      <c r="AE206">
        <v>27.810112</v>
      </c>
      <c r="AF206" s="2">
        <v>1.6882266000000001E-8</v>
      </c>
      <c r="AG206" s="2">
        <v>4.9586634000000002E-8</v>
      </c>
      <c r="AH206" s="2">
        <v>3.6446693000000001E-10</v>
      </c>
    </row>
    <row r="207" spans="1:34" x14ac:dyDescent="0.35">
      <c r="B207" t="s">
        <v>26</v>
      </c>
      <c r="C207">
        <v>95</v>
      </c>
      <c r="Z207" t="s">
        <v>93</v>
      </c>
      <c r="AA207" t="s">
        <v>94</v>
      </c>
      <c r="AB207" s="2">
        <v>6.8850923E-6</v>
      </c>
      <c r="AC207" s="2">
        <v>6.5236187000000002E-6</v>
      </c>
      <c r="AD207" s="2">
        <v>2.1342786999999999E-6</v>
      </c>
      <c r="AE207">
        <v>30.998549000000001</v>
      </c>
      <c r="AF207" s="2">
        <v>3.8317814999999997E-6</v>
      </c>
      <c r="AG207" s="2">
        <v>1.204996E-5</v>
      </c>
      <c r="AH207" s="2">
        <v>9.5447846000000006E-8</v>
      </c>
    </row>
    <row r="208" spans="1:34" x14ac:dyDescent="0.35">
      <c r="Z208" t="s">
        <v>95</v>
      </c>
      <c r="AA208" t="s">
        <v>96</v>
      </c>
      <c r="AB208" s="2">
        <v>1.5837800000000001E-6</v>
      </c>
      <c r="AC208" s="2">
        <v>1.5363769000000001E-6</v>
      </c>
      <c r="AD208" s="2">
        <v>3.7310678999999999E-7</v>
      </c>
      <c r="AE208">
        <v>23.557994000000001</v>
      </c>
      <c r="AF208" s="2">
        <v>1.0154979000000001E-6</v>
      </c>
      <c r="AG208" s="2">
        <v>2.4749086000000001E-6</v>
      </c>
      <c r="AH208" s="2">
        <v>1.6685843000000001E-8</v>
      </c>
    </row>
    <row r="209" spans="1:34" x14ac:dyDescent="0.35">
      <c r="Z209" t="s">
        <v>97</v>
      </c>
      <c r="AA209" t="s">
        <v>96</v>
      </c>
      <c r="AB209" s="2">
        <v>1.8500390000000001E-6</v>
      </c>
      <c r="AC209" s="2">
        <v>1.7878589000000001E-6</v>
      </c>
      <c r="AD209" s="2">
        <v>4.4472662999999999E-7</v>
      </c>
      <c r="AE209">
        <v>24.03877</v>
      </c>
      <c r="AF209" s="2">
        <v>1.1777387E-6</v>
      </c>
      <c r="AG209" s="2">
        <v>2.8735139000000001E-6</v>
      </c>
      <c r="AH209" s="2">
        <v>1.9888778999999999E-8</v>
      </c>
    </row>
    <row r="210" spans="1:34" x14ac:dyDescent="0.35">
      <c r="Z210" t="s">
        <v>98</v>
      </c>
      <c r="AA210" t="s">
        <v>99</v>
      </c>
      <c r="AB210" s="2">
        <v>3.8188583999999999E-10</v>
      </c>
      <c r="AC210" s="2">
        <v>3.5005513999999999E-10</v>
      </c>
      <c r="AD210" s="2">
        <v>1.2866173999999999E-10</v>
      </c>
      <c r="AE210">
        <v>33.691152000000002</v>
      </c>
      <c r="AF210" s="2">
        <v>2.1388653E-10</v>
      </c>
      <c r="AG210" s="2">
        <v>7.2636349E-10</v>
      </c>
      <c r="AH210" s="2">
        <v>5.7539278000000002E-12</v>
      </c>
    </row>
    <row r="211" spans="1:34" x14ac:dyDescent="0.35">
      <c r="Z211" t="s">
        <v>100</v>
      </c>
      <c r="AA211" t="s">
        <v>8</v>
      </c>
      <c r="AB211" s="2">
        <v>3.1657445000000001E-6</v>
      </c>
      <c r="AC211" s="2">
        <v>2.8539933999999999E-6</v>
      </c>
      <c r="AD211" s="2">
        <v>1.3362231E-6</v>
      </c>
      <c r="AE211">
        <v>42.208810999999997</v>
      </c>
      <c r="AF211" s="2">
        <v>1.791511E-6</v>
      </c>
      <c r="AG211" s="2">
        <v>6.8618841999999998E-6</v>
      </c>
      <c r="AH211" s="2">
        <v>5.9757714000000006E-8</v>
      </c>
    </row>
    <row r="212" spans="1:34" x14ac:dyDescent="0.35">
      <c r="Z212" t="s">
        <v>101</v>
      </c>
      <c r="AA212" t="s">
        <v>82</v>
      </c>
      <c r="AB212">
        <v>2.6513753000000002E-3</v>
      </c>
      <c r="AC212">
        <v>2.3561506999999998E-3</v>
      </c>
      <c r="AD212">
        <v>1.2828981E-3</v>
      </c>
      <c r="AE212">
        <v>48.386138000000003</v>
      </c>
      <c r="AF212">
        <v>1.1677649E-3</v>
      </c>
      <c r="AG212">
        <v>5.6837340000000002E-3</v>
      </c>
      <c r="AH212" s="2">
        <v>5.7372947000000003E-5</v>
      </c>
    </row>
    <row r="213" spans="1:34" x14ac:dyDescent="0.35">
      <c r="Z213" t="s">
        <v>102</v>
      </c>
      <c r="AA213" t="s">
        <v>103</v>
      </c>
      <c r="AB213">
        <v>1.1668674E-3</v>
      </c>
      <c r="AC213">
        <v>1.1069605999999999E-3</v>
      </c>
      <c r="AD213">
        <v>8.4564177999999998E-4</v>
      </c>
      <c r="AE213">
        <v>72.471110999999993</v>
      </c>
      <c r="AF213">
        <v>-2.9005760000000002E-4</v>
      </c>
      <c r="AG213">
        <v>3.0649744E-3</v>
      </c>
      <c r="AH213" s="2">
        <v>3.781825E-5</v>
      </c>
    </row>
    <row r="215" spans="1:34" x14ac:dyDescent="0.35">
      <c r="Z215" t="s">
        <v>26</v>
      </c>
      <c r="AA215">
        <v>95</v>
      </c>
    </row>
    <row r="218" spans="1:34" x14ac:dyDescent="0.35">
      <c r="A218" s="3">
        <v>10</v>
      </c>
      <c r="B218" s="3" t="s">
        <v>40</v>
      </c>
      <c r="C218" s="3" t="s">
        <v>43</v>
      </c>
      <c r="Y218" s="3">
        <v>10</v>
      </c>
      <c r="Z218" s="3" t="s">
        <v>40</v>
      </c>
      <c r="AA218" s="3" t="s">
        <v>43</v>
      </c>
    </row>
    <row r="219" spans="1:34" x14ac:dyDescent="0.35">
      <c r="B219" t="s">
        <v>0</v>
      </c>
      <c r="C219" t="s">
        <v>1</v>
      </c>
      <c r="D219" t="s">
        <v>2</v>
      </c>
      <c r="E219" t="s">
        <v>3</v>
      </c>
      <c r="F219" t="s">
        <v>4</v>
      </c>
      <c r="G219" t="s">
        <v>5</v>
      </c>
      <c r="H219" s="1">
        <v>2.5000000000000001E-2</v>
      </c>
      <c r="I219" s="1">
        <v>0.97499999999999998</v>
      </c>
      <c r="J219" t="s">
        <v>6</v>
      </c>
      <c r="Z219" t="s">
        <v>0</v>
      </c>
      <c r="AA219" t="s">
        <v>1</v>
      </c>
      <c r="AB219" t="s">
        <v>2</v>
      </c>
      <c r="AC219" t="s">
        <v>3</v>
      </c>
      <c r="AD219" t="s">
        <v>4</v>
      </c>
      <c r="AE219" t="s">
        <v>5</v>
      </c>
      <c r="AF219" s="1">
        <v>2.5000000000000001E-2</v>
      </c>
      <c r="AG219" s="1">
        <v>0.97499999999999998</v>
      </c>
      <c r="AH219" t="s">
        <v>6</v>
      </c>
    </row>
    <row r="220" spans="1:34" x14ac:dyDescent="0.35">
      <c r="B220" t="s">
        <v>7</v>
      </c>
      <c r="C220" t="s">
        <v>8</v>
      </c>
      <c r="D220">
        <v>0.11792074</v>
      </c>
      <c r="E220">
        <v>0.1002416</v>
      </c>
      <c r="F220">
        <v>6.5237312000000006E-2</v>
      </c>
      <c r="G220">
        <v>55.323016000000003</v>
      </c>
      <c r="H220">
        <v>7.8775667999999993E-2</v>
      </c>
      <c r="I220">
        <v>0.29789139999999997</v>
      </c>
      <c r="J220">
        <v>2.9175013E-3</v>
      </c>
      <c r="Z220" t="s">
        <v>78</v>
      </c>
      <c r="AA220" t="s">
        <v>23</v>
      </c>
      <c r="AB220">
        <v>3.4588767999999999E-2</v>
      </c>
      <c r="AC220">
        <v>2.8533633999999999E-2</v>
      </c>
      <c r="AD220">
        <v>2.7650882000000002E-2</v>
      </c>
      <c r="AE220">
        <v>79.941795999999997</v>
      </c>
      <c r="AF220">
        <v>2.2684386000000001E-2</v>
      </c>
      <c r="AG220">
        <v>8.2953055999999997E-2</v>
      </c>
      <c r="AH220">
        <v>1.2365849999999999E-3</v>
      </c>
    </row>
    <row r="221" spans="1:34" x14ac:dyDescent="0.35">
      <c r="B221" t="s">
        <v>9</v>
      </c>
      <c r="C221" t="s">
        <v>10</v>
      </c>
      <c r="D221" s="2">
        <v>5.0282810999999998E-7</v>
      </c>
      <c r="E221" s="2">
        <v>4.3197207000000001E-7</v>
      </c>
      <c r="F221" s="2">
        <v>2.8737465999999998E-7</v>
      </c>
      <c r="G221">
        <v>57.151668999999998</v>
      </c>
      <c r="H221" s="2">
        <v>2.3586945E-7</v>
      </c>
      <c r="I221" s="2">
        <v>1.2141515999999999E-6</v>
      </c>
      <c r="J221" s="2">
        <v>1.2851785000000001E-8</v>
      </c>
      <c r="Z221" t="s">
        <v>79</v>
      </c>
      <c r="AA221" t="s">
        <v>80</v>
      </c>
      <c r="AB221">
        <v>2.8935418999999998</v>
      </c>
      <c r="AC221">
        <v>2.7715052999999998</v>
      </c>
      <c r="AD221">
        <v>0.55720438000000005</v>
      </c>
      <c r="AE221">
        <v>19.256827999999999</v>
      </c>
      <c r="AF221">
        <v>2.2713272</v>
      </c>
      <c r="AG221">
        <v>4.4692904999999996</v>
      </c>
      <c r="AH221">
        <v>2.4918936999999999E-2</v>
      </c>
    </row>
    <row r="222" spans="1:34" x14ac:dyDescent="0.35">
      <c r="B222" t="s">
        <v>11</v>
      </c>
      <c r="C222" t="s">
        <v>12</v>
      </c>
      <c r="D222">
        <v>39.480373</v>
      </c>
      <c r="E222">
        <v>30.989735</v>
      </c>
      <c r="F222">
        <v>32.468479000000002</v>
      </c>
      <c r="G222">
        <v>82.239545000000007</v>
      </c>
      <c r="H222">
        <v>16.588840999999999</v>
      </c>
      <c r="I222">
        <v>113.92006000000001</v>
      </c>
      <c r="J222">
        <v>1.4520344999999999</v>
      </c>
      <c r="Z222" t="s">
        <v>81</v>
      </c>
      <c r="AA222" t="s">
        <v>82</v>
      </c>
      <c r="AB222">
        <v>0.12217891</v>
      </c>
      <c r="AC222">
        <v>8.7505342999999999E-2</v>
      </c>
      <c r="AD222">
        <v>0.17747394999999999</v>
      </c>
      <c r="AE222">
        <v>145.25744</v>
      </c>
      <c r="AF222">
        <v>3.6331256999999999E-2</v>
      </c>
      <c r="AG222">
        <v>0.38164455000000003</v>
      </c>
      <c r="AH222">
        <v>7.9368765000000004E-3</v>
      </c>
    </row>
    <row r="223" spans="1:34" x14ac:dyDescent="0.35">
      <c r="B223" t="s">
        <v>13</v>
      </c>
      <c r="C223" t="s">
        <v>14</v>
      </c>
      <c r="D223">
        <v>1.0231519999999999E-2</v>
      </c>
      <c r="E223">
        <v>7.8100113999999997E-3</v>
      </c>
      <c r="F223">
        <v>8.5255907000000002E-3</v>
      </c>
      <c r="G223">
        <v>83.326723999999999</v>
      </c>
      <c r="H223">
        <v>3.9130872999999997E-3</v>
      </c>
      <c r="I223">
        <v>3.3599377E-2</v>
      </c>
      <c r="J223">
        <v>3.8127601000000001E-4</v>
      </c>
      <c r="Z223" t="s">
        <v>83</v>
      </c>
      <c r="AA223" t="s">
        <v>84</v>
      </c>
      <c r="AB223">
        <v>1.2236599000000001E-3</v>
      </c>
      <c r="AC223">
        <v>8.4331762000000002E-4</v>
      </c>
      <c r="AD223">
        <v>1.4043250000000001E-3</v>
      </c>
      <c r="AE223">
        <v>114.76433</v>
      </c>
      <c r="AF223">
        <v>3.6162653999999999E-4</v>
      </c>
      <c r="AG223">
        <v>4.7263879000000002E-3</v>
      </c>
      <c r="AH223" s="2">
        <v>6.2803325000000004E-5</v>
      </c>
    </row>
    <row r="224" spans="1:34" x14ac:dyDescent="0.35">
      <c r="B224" t="s">
        <v>15</v>
      </c>
      <c r="C224" t="s">
        <v>16</v>
      </c>
      <c r="D224">
        <v>16.30875</v>
      </c>
      <c r="E224">
        <v>16.223423</v>
      </c>
      <c r="F224">
        <v>1.7745021999999999</v>
      </c>
      <c r="G224">
        <v>10.880675</v>
      </c>
      <c r="H224">
        <v>13.433999999999999</v>
      </c>
      <c r="I224">
        <v>20.478674000000002</v>
      </c>
      <c r="J224">
        <v>7.9358150000000002E-2</v>
      </c>
      <c r="Z224" t="s">
        <v>17</v>
      </c>
      <c r="AA224" t="s">
        <v>18</v>
      </c>
      <c r="AB224">
        <v>112.36458</v>
      </c>
      <c r="AC224">
        <v>109.36628</v>
      </c>
      <c r="AD224">
        <v>25.201377000000001</v>
      </c>
      <c r="AE224">
        <v>22.428222000000002</v>
      </c>
      <c r="AF224">
        <v>73.356596999999994</v>
      </c>
      <c r="AG224">
        <v>169.85677999999999</v>
      </c>
      <c r="AH224">
        <v>1.1270399</v>
      </c>
    </row>
    <row r="225" spans="2:34" x14ac:dyDescent="0.35">
      <c r="B225" t="s">
        <v>17</v>
      </c>
      <c r="C225" t="s">
        <v>18</v>
      </c>
      <c r="D225">
        <v>104.47176</v>
      </c>
      <c r="E225">
        <v>103.18497000000001</v>
      </c>
      <c r="F225">
        <v>23.010449999999999</v>
      </c>
      <c r="G225">
        <v>22.025521999999999</v>
      </c>
      <c r="H225">
        <v>64.229045999999997</v>
      </c>
      <c r="I225">
        <v>153.75854000000001</v>
      </c>
      <c r="J225">
        <v>1.0290585999999999</v>
      </c>
      <c r="Z225" t="s">
        <v>85</v>
      </c>
      <c r="AA225" t="s">
        <v>82</v>
      </c>
      <c r="AB225">
        <v>0.46786298999999998</v>
      </c>
      <c r="AC225">
        <v>0.42552283000000002</v>
      </c>
      <c r="AD225">
        <v>0.18218756999999999</v>
      </c>
      <c r="AE225">
        <v>38.940368999999997</v>
      </c>
      <c r="AF225">
        <v>0.28403507</v>
      </c>
      <c r="AG225">
        <v>0.96305965999999998</v>
      </c>
      <c r="AH225">
        <v>8.1476759999999995E-3</v>
      </c>
    </row>
    <row r="226" spans="2:34" x14ac:dyDescent="0.35">
      <c r="B226" t="s">
        <v>19</v>
      </c>
      <c r="C226" t="s">
        <v>10</v>
      </c>
      <c r="D226" s="2">
        <v>2.2447828E-6</v>
      </c>
      <c r="E226" s="2">
        <v>1.7479978000000001E-6</v>
      </c>
      <c r="F226" s="2">
        <v>2.0713884E-6</v>
      </c>
      <c r="G226">
        <v>92.275671000000003</v>
      </c>
      <c r="H226" s="2">
        <v>1.2253749E-6</v>
      </c>
      <c r="I226" s="2">
        <v>5.8994258000000002E-6</v>
      </c>
      <c r="J226" s="2">
        <v>9.2635304E-8</v>
      </c>
      <c r="Z226" t="s">
        <v>86</v>
      </c>
      <c r="AA226" t="s">
        <v>82</v>
      </c>
      <c r="AB226">
        <v>5.9624753000000004</v>
      </c>
      <c r="AC226">
        <v>4.1830113999999998</v>
      </c>
      <c r="AD226">
        <v>9.4688525000000006</v>
      </c>
      <c r="AE226">
        <v>158.80741</v>
      </c>
      <c r="AF226">
        <v>1.8450831000000001</v>
      </c>
      <c r="AG226">
        <v>19.183453</v>
      </c>
      <c r="AH226">
        <v>0.42345996000000002</v>
      </c>
    </row>
    <row r="227" spans="2:34" x14ac:dyDescent="0.35">
      <c r="B227" t="s">
        <v>20</v>
      </c>
      <c r="C227" t="s">
        <v>21</v>
      </c>
      <c r="D227">
        <v>1.0563149000000001E-2</v>
      </c>
      <c r="E227">
        <v>1.0147908000000001E-2</v>
      </c>
      <c r="F227">
        <v>3.3748153999999999E-3</v>
      </c>
      <c r="G227">
        <v>31.948954000000001</v>
      </c>
      <c r="H227">
        <v>4.9528276000000001E-3</v>
      </c>
      <c r="I227">
        <v>1.8540364E-2</v>
      </c>
      <c r="J227">
        <v>1.5092634000000001E-4</v>
      </c>
      <c r="Z227" t="s">
        <v>87</v>
      </c>
      <c r="AA227" t="s">
        <v>88</v>
      </c>
      <c r="AB227">
        <v>1.1385883999999999</v>
      </c>
      <c r="AC227">
        <v>0.63154431</v>
      </c>
      <c r="AD227">
        <v>1.4305969000000001</v>
      </c>
      <c r="AE227">
        <v>125.64654</v>
      </c>
      <c r="AF227">
        <v>7.7094968999999999E-2</v>
      </c>
      <c r="AG227">
        <v>5.0000223999999998</v>
      </c>
      <c r="AH227">
        <v>6.3978236999999993E-2</v>
      </c>
    </row>
    <row r="228" spans="2:34" x14ac:dyDescent="0.35">
      <c r="B228" t="s">
        <v>22</v>
      </c>
      <c r="C228" t="s">
        <v>23</v>
      </c>
      <c r="D228">
        <v>9.6226208000000004E-3</v>
      </c>
      <c r="E228">
        <v>8.5653779000000006E-3</v>
      </c>
      <c r="F228">
        <v>4.0064788999999998E-3</v>
      </c>
      <c r="G228">
        <v>41.636046999999998</v>
      </c>
      <c r="H228">
        <v>7.1451261000000004E-3</v>
      </c>
      <c r="I228">
        <v>2.0623210999999999E-2</v>
      </c>
      <c r="J228">
        <v>1.7917517999999999E-4</v>
      </c>
      <c r="Z228" t="s">
        <v>89</v>
      </c>
      <c r="AA228" t="s">
        <v>90</v>
      </c>
      <c r="AB228">
        <v>0.49384566000000002</v>
      </c>
      <c r="AC228">
        <v>0.48450127999999998</v>
      </c>
      <c r="AD228">
        <v>0.13974867999999999</v>
      </c>
      <c r="AE228">
        <v>28.298047</v>
      </c>
      <c r="AF228">
        <v>0.27536616000000003</v>
      </c>
      <c r="AG228">
        <v>0.80092571999999995</v>
      </c>
      <c r="AH228">
        <v>6.2497508000000004E-3</v>
      </c>
    </row>
    <row r="229" spans="2:34" x14ac:dyDescent="0.35">
      <c r="B229" t="s">
        <v>24</v>
      </c>
      <c r="C229" t="s">
        <v>25</v>
      </c>
      <c r="D229">
        <v>0.68736377999999998</v>
      </c>
      <c r="E229">
        <v>0.68324200999999996</v>
      </c>
      <c r="F229">
        <v>4.8189770999999999E-2</v>
      </c>
      <c r="G229">
        <v>7.0108103000000002</v>
      </c>
      <c r="H229">
        <v>0.60573851000000001</v>
      </c>
      <c r="I229">
        <v>0.79597918000000001</v>
      </c>
      <c r="J229">
        <v>2.1551120999999999E-3</v>
      </c>
      <c r="Z229" t="s">
        <v>91</v>
      </c>
      <c r="AA229" t="s">
        <v>82</v>
      </c>
      <c r="AB229">
        <v>0.23430597</v>
      </c>
      <c r="AC229">
        <v>0.19134671</v>
      </c>
      <c r="AD229">
        <v>0.25254304</v>
      </c>
      <c r="AE229">
        <v>107.78344</v>
      </c>
      <c r="AF229">
        <v>8.8180046999999998E-2</v>
      </c>
      <c r="AG229">
        <v>0.62775603999999996</v>
      </c>
      <c r="AH229">
        <v>1.1294068000000001E-2</v>
      </c>
    </row>
    <row r="230" spans="2:34" x14ac:dyDescent="0.35">
      <c r="Z230" t="s">
        <v>92</v>
      </c>
      <c r="AA230" t="s">
        <v>14</v>
      </c>
      <c r="AB230">
        <v>1.190022E-4</v>
      </c>
      <c r="AC230" s="2">
        <v>9.7659998000000005E-5</v>
      </c>
      <c r="AD230" s="2">
        <v>7.4632207999999995E-5</v>
      </c>
      <c r="AE230">
        <v>62.714981999999999</v>
      </c>
      <c r="AF230" s="2">
        <v>5.0656201999999997E-5</v>
      </c>
      <c r="AG230">
        <v>3.1846895999999999E-4</v>
      </c>
      <c r="AH230" s="2">
        <v>3.3376537999999999E-6</v>
      </c>
    </row>
    <row r="231" spans="2:34" x14ac:dyDescent="0.35">
      <c r="B231" t="s">
        <v>26</v>
      </c>
      <c r="C231">
        <v>95</v>
      </c>
      <c r="Z231" t="s">
        <v>93</v>
      </c>
      <c r="AA231" t="s">
        <v>94</v>
      </c>
      <c r="AB231">
        <v>2.8354702999999998E-2</v>
      </c>
      <c r="AC231">
        <v>2.404705E-2</v>
      </c>
      <c r="AD231">
        <v>1.6854066000000001E-2</v>
      </c>
      <c r="AE231">
        <v>59.440106</v>
      </c>
      <c r="AF231">
        <v>1.1950471000000001E-2</v>
      </c>
      <c r="AG231">
        <v>7.1509271999999999E-2</v>
      </c>
      <c r="AH231">
        <v>7.5373674000000005E-4</v>
      </c>
    </row>
    <row r="232" spans="2:34" x14ac:dyDescent="0.35">
      <c r="Z232" t="s">
        <v>95</v>
      </c>
      <c r="AA232" t="s">
        <v>96</v>
      </c>
      <c r="AB232">
        <v>5.6590961000000002E-2</v>
      </c>
      <c r="AC232">
        <v>5.5642495E-2</v>
      </c>
      <c r="AD232">
        <v>9.3889352999999998E-3</v>
      </c>
      <c r="AE232">
        <v>16.590875</v>
      </c>
      <c r="AF232">
        <v>4.2270733999999997E-2</v>
      </c>
      <c r="AG232">
        <v>7.8135434000000004E-2</v>
      </c>
      <c r="AH232">
        <v>4.1988594999999999E-4</v>
      </c>
    </row>
    <row r="233" spans="2:34" x14ac:dyDescent="0.35">
      <c r="Z233" t="s">
        <v>97</v>
      </c>
      <c r="AA233" t="s">
        <v>96</v>
      </c>
      <c r="AB233">
        <v>7.4888546E-2</v>
      </c>
      <c r="AC233">
        <v>7.3546955999999997E-2</v>
      </c>
      <c r="AD233">
        <v>1.4421605000000001E-2</v>
      </c>
      <c r="AE233">
        <v>19.257424</v>
      </c>
      <c r="AF233">
        <v>5.2870144000000001E-2</v>
      </c>
      <c r="AG233">
        <v>0.10850799999999999</v>
      </c>
      <c r="AH233">
        <v>6.4495377000000004E-4</v>
      </c>
    </row>
    <row r="234" spans="2:34" x14ac:dyDescent="0.35">
      <c r="Z234" t="s">
        <v>98</v>
      </c>
      <c r="AA234" t="s">
        <v>99</v>
      </c>
      <c r="AB234">
        <v>7.0018448000000004E-3</v>
      </c>
      <c r="AC234">
        <v>6.6072719000000004E-3</v>
      </c>
      <c r="AD234">
        <v>2.3508702000000002E-3</v>
      </c>
      <c r="AE234">
        <v>33.575012000000001</v>
      </c>
      <c r="AF234">
        <v>3.6980038999999999E-3</v>
      </c>
      <c r="AG234">
        <v>1.2654762999999999E-2</v>
      </c>
      <c r="AH234">
        <v>1.0513410999999999E-4</v>
      </c>
    </row>
    <row r="235" spans="2:34" x14ac:dyDescent="0.35">
      <c r="Z235" t="s">
        <v>100</v>
      </c>
      <c r="AA235" t="s">
        <v>8</v>
      </c>
      <c r="AB235">
        <v>0.11020331</v>
      </c>
      <c r="AC235">
        <v>8.9294529999999997E-2</v>
      </c>
      <c r="AD235">
        <v>9.5293922000000003E-2</v>
      </c>
      <c r="AE235">
        <v>86.471014999999994</v>
      </c>
      <c r="AF235">
        <v>6.9405816999999995E-2</v>
      </c>
      <c r="AG235">
        <v>0.27705084000000002</v>
      </c>
      <c r="AH235">
        <v>4.2616737000000003E-3</v>
      </c>
    </row>
    <row r="236" spans="2:34" x14ac:dyDescent="0.35">
      <c r="Z236" t="s">
        <v>101</v>
      </c>
      <c r="AA236" t="s">
        <v>82</v>
      </c>
      <c r="AB236">
        <v>12.061356999999999</v>
      </c>
      <c r="AC236">
        <v>10.81122</v>
      </c>
      <c r="AD236">
        <v>6.3414868999999996</v>
      </c>
      <c r="AE236">
        <v>52.576895</v>
      </c>
      <c r="AF236">
        <v>5.9414486000000002</v>
      </c>
      <c r="AG236">
        <v>26.560976</v>
      </c>
      <c r="AH236">
        <v>0.28359992000000001</v>
      </c>
    </row>
    <row r="237" spans="2:34" x14ac:dyDescent="0.35">
      <c r="Z237" t="s">
        <v>102</v>
      </c>
      <c r="AA237" t="s">
        <v>103</v>
      </c>
      <c r="AB237">
        <v>0.45932044</v>
      </c>
      <c r="AC237">
        <v>0.45702443999999998</v>
      </c>
      <c r="AD237">
        <v>0.33137775000000003</v>
      </c>
      <c r="AE237">
        <v>72.145222000000004</v>
      </c>
      <c r="AF237">
        <v>-0.20243330000000001</v>
      </c>
      <c r="AG237">
        <v>1.2113898999999999</v>
      </c>
      <c r="AH237">
        <v>1.4819664E-2</v>
      </c>
    </row>
    <row r="239" spans="2:34" x14ac:dyDescent="0.35">
      <c r="Z239" t="s">
        <v>26</v>
      </c>
      <c r="AA239">
        <v>95</v>
      </c>
    </row>
    <row r="242" spans="1:34" x14ac:dyDescent="0.35">
      <c r="A242" s="3">
        <v>11</v>
      </c>
      <c r="B242" s="3" t="s">
        <v>28</v>
      </c>
      <c r="C242" s="3" t="s">
        <v>43</v>
      </c>
      <c r="Y242" s="3">
        <v>11</v>
      </c>
      <c r="Z242" s="3" t="s">
        <v>28</v>
      </c>
      <c r="AA242" s="3" t="s">
        <v>43</v>
      </c>
    </row>
    <row r="243" spans="1:34" x14ac:dyDescent="0.35">
      <c r="B243" t="s">
        <v>0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 s="1">
        <v>2.5000000000000001E-2</v>
      </c>
      <c r="I243" s="1">
        <v>0.97499999999999998</v>
      </c>
      <c r="J243" t="s">
        <v>6</v>
      </c>
      <c r="Z243" t="s">
        <v>0</v>
      </c>
      <c r="AA243" t="s">
        <v>1</v>
      </c>
      <c r="AB243" t="s">
        <v>2</v>
      </c>
      <c r="AC243" t="s">
        <v>3</v>
      </c>
      <c r="AD243" t="s">
        <v>4</v>
      </c>
      <c r="AE243" t="s">
        <v>5</v>
      </c>
      <c r="AF243" s="1">
        <v>2.5000000000000001E-2</v>
      </c>
      <c r="AG243" s="1">
        <v>0.97499999999999998</v>
      </c>
      <c r="AH243" t="s">
        <v>6</v>
      </c>
    </row>
    <row r="244" spans="1:34" x14ac:dyDescent="0.35">
      <c r="B244" t="s">
        <v>7</v>
      </c>
      <c r="C244" t="s">
        <v>8</v>
      </c>
      <c r="D244">
        <v>2.4754971000000001E-3</v>
      </c>
      <c r="E244">
        <v>2.3629710000000002E-3</v>
      </c>
      <c r="F244">
        <v>5.0268842E-4</v>
      </c>
      <c r="G244">
        <v>20.306564999999999</v>
      </c>
      <c r="H244">
        <v>1.8517831999999999E-3</v>
      </c>
      <c r="I244">
        <v>3.6892054999999998E-3</v>
      </c>
      <c r="J244" s="2">
        <v>2.2480909000000002E-5</v>
      </c>
      <c r="Z244" t="s">
        <v>78</v>
      </c>
      <c r="AA244" t="s">
        <v>23</v>
      </c>
      <c r="AB244">
        <v>1.0405694E-3</v>
      </c>
      <c r="AC244">
        <v>1.0053616E-3</v>
      </c>
      <c r="AD244">
        <v>2.1218340000000001E-4</v>
      </c>
      <c r="AE244">
        <v>20.391086000000001</v>
      </c>
      <c r="AF244">
        <v>7.6755531000000001E-4</v>
      </c>
      <c r="AG244">
        <v>1.5127040999999999E-3</v>
      </c>
      <c r="AH244" s="2">
        <v>9.4891301000000007E-6</v>
      </c>
    </row>
    <row r="245" spans="1:34" x14ac:dyDescent="0.35">
      <c r="B245" t="s">
        <v>9</v>
      </c>
      <c r="C245" t="s">
        <v>10</v>
      </c>
      <c r="D245" s="2">
        <v>1.4256584000000001E-7</v>
      </c>
      <c r="E245" s="2">
        <v>1.8111715000000001E-7</v>
      </c>
      <c r="F245" s="2">
        <v>1.2905028999999999E-6</v>
      </c>
      <c r="G245">
        <v>905.19782999999995</v>
      </c>
      <c r="H245" s="2">
        <v>-2.5721599999999999E-6</v>
      </c>
      <c r="I245" s="2">
        <v>2.5713780999999998E-6</v>
      </c>
      <c r="J245" s="2">
        <v>5.7713042000000002E-8</v>
      </c>
      <c r="Z245" t="s">
        <v>79</v>
      </c>
      <c r="AA245" t="s">
        <v>80</v>
      </c>
      <c r="AB245">
        <v>0.16101096000000001</v>
      </c>
      <c r="AC245">
        <v>0.15727922</v>
      </c>
      <c r="AD245">
        <v>2.7925127000000001E-2</v>
      </c>
      <c r="AE245">
        <v>17.343619</v>
      </c>
      <c r="AF245">
        <v>0.12050838</v>
      </c>
      <c r="AG245">
        <v>0.22505222999999999</v>
      </c>
      <c r="AH245">
        <v>1.2488496E-3</v>
      </c>
    </row>
    <row r="246" spans="1:34" x14ac:dyDescent="0.35">
      <c r="B246" t="s">
        <v>11</v>
      </c>
      <c r="C246" t="s">
        <v>12</v>
      </c>
      <c r="D246">
        <v>12.869514000000001</v>
      </c>
      <c r="E246">
        <v>11.193648</v>
      </c>
      <c r="F246">
        <v>22.994440999999998</v>
      </c>
      <c r="G246">
        <v>178.67374000000001</v>
      </c>
      <c r="H246">
        <v>-30.35332</v>
      </c>
      <c r="I246">
        <v>62.779949000000002</v>
      </c>
      <c r="J246">
        <v>1.0283427000000001</v>
      </c>
      <c r="Z246" t="s">
        <v>81</v>
      </c>
      <c r="AA246" t="s">
        <v>82</v>
      </c>
      <c r="AB246">
        <v>4.1881406000000003E-2</v>
      </c>
      <c r="AC246">
        <v>3.5816921000000002E-2</v>
      </c>
      <c r="AD246">
        <v>2.8877432000000001E-2</v>
      </c>
      <c r="AE246">
        <v>68.950483000000006</v>
      </c>
      <c r="AF246">
        <v>1.3056620999999999E-2</v>
      </c>
      <c r="AG246">
        <v>0.10933553</v>
      </c>
      <c r="AH246">
        <v>1.291438E-3</v>
      </c>
    </row>
    <row r="247" spans="1:34" x14ac:dyDescent="0.35">
      <c r="B247" t="s">
        <v>13</v>
      </c>
      <c r="C247" t="s">
        <v>14</v>
      </c>
      <c r="D247">
        <v>1.8616681E-3</v>
      </c>
      <c r="E247">
        <v>1.6527744E-3</v>
      </c>
      <c r="F247">
        <v>9.0031230999999996E-4</v>
      </c>
      <c r="G247">
        <v>48.360515999999997</v>
      </c>
      <c r="H247">
        <v>8.2578467999999997E-4</v>
      </c>
      <c r="I247">
        <v>4.1741364000000003E-3</v>
      </c>
      <c r="J247" s="2">
        <v>4.0263191E-5</v>
      </c>
      <c r="Z247" t="s">
        <v>83</v>
      </c>
      <c r="AA247" t="s">
        <v>84</v>
      </c>
      <c r="AB247">
        <v>2.2557124999999999E-4</v>
      </c>
      <c r="AC247">
        <v>2.0022063999999999E-4</v>
      </c>
      <c r="AD247">
        <v>1.1226417000000001E-4</v>
      </c>
      <c r="AE247">
        <v>49.768827999999999</v>
      </c>
      <c r="AF247" s="2">
        <v>8.9600094E-5</v>
      </c>
      <c r="AG247">
        <v>5.1634154000000003E-4</v>
      </c>
      <c r="AH247" s="2">
        <v>5.0206062000000003E-6</v>
      </c>
    </row>
    <row r="248" spans="1:34" x14ac:dyDescent="0.35">
      <c r="B248" t="s">
        <v>15</v>
      </c>
      <c r="C248" t="s">
        <v>16</v>
      </c>
      <c r="D248">
        <v>0.66353234999999999</v>
      </c>
      <c r="E248">
        <v>0.65112614999999996</v>
      </c>
      <c r="F248">
        <v>0.11344649</v>
      </c>
      <c r="G248">
        <v>17.097356000000001</v>
      </c>
      <c r="H248">
        <v>0.48305130000000002</v>
      </c>
      <c r="I248">
        <v>0.94845659000000004</v>
      </c>
      <c r="J248">
        <v>5.0734812000000004E-3</v>
      </c>
      <c r="Z248" t="s">
        <v>17</v>
      </c>
      <c r="AA248" t="s">
        <v>18</v>
      </c>
      <c r="AB248">
        <v>0.96063706000000004</v>
      </c>
      <c r="AC248">
        <v>0.92944081999999995</v>
      </c>
      <c r="AD248">
        <v>0.16075856999999999</v>
      </c>
      <c r="AE248">
        <v>16.734580000000001</v>
      </c>
      <c r="AF248">
        <v>0.74376606000000001</v>
      </c>
      <c r="AG248">
        <v>1.3451257999999999</v>
      </c>
      <c r="AH248">
        <v>7.1893419E-3</v>
      </c>
    </row>
    <row r="249" spans="1:34" x14ac:dyDescent="0.35">
      <c r="B249" t="s">
        <v>17</v>
      </c>
      <c r="C249" t="s">
        <v>18</v>
      </c>
      <c r="D249">
        <v>0.81779990999999996</v>
      </c>
      <c r="E249">
        <v>0.79570843999999996</v>
      </c>
      <c r="F249">
        <v>0.12096576000000001</v>
      </c>
      <c r="G249">
        <v>14.791608</v>
      </c>
      <c r="H249">
        <v>0.63500776999999997</v>
      </c>
      <c r="I249">
        <v>1.1438857</v>
      </c>
      <c r="J249">
        <v>5.4097531000000003E-3</v>
      </c>
      <c r="Z249" t="s">
        <v>85</v>
      </c>
      <c r="AA249" t="s">
        <v>82</v>
      </c>
      <c r="AB249">
        <v>4.1596714999999999E-2</v>
      </c>
      <c r="AC249">
        <v>4.0016415E-2</v>
      </c>
      <c r="AD249">
        <v>5.9159380999999997E-2</v>
      </c>
      <c r="AE249">
        <v>142.22128000000001</v>
      </c>
      <c r="AF249">
        <v>-7.3131918000000004E-2</v>
      </c>
      <c r="AG249">
        <v>0.16551874999999999</v>
      </c>
      <c r="AH249">
        <v>2.6456880000000002E-3</v>
      </c>
    </row>
    <row r="250" spans="1:34" x14ac:dyDescent="0.35">
      <c r="B250" t="s">
        <v>19</v>
      </c>
      <c r="C250" t="s">
        <v>10</v>
      </c>
      <c r="D250" s="2">
        <v>3.1652866000000001E-6</v>
      </c>
      <c r="E250" s="2">
        <v>5.2952904999999998E-6</v>
      </c>
      <c r="F250" s="2">
        <v>6.3282854999999994E-5</v>
      </c>
      <c r="G250">
        <v>1999.2772</v>
      </c>
      <c r="H250">
        <v>-1.1864285E-4</v>
      </c>
      <c r="I250">
        <v>1.2363083E-4</v>
      </c>
      <c r="J250" s="2">
        <v>2.8300953000000001E-6</v>
      </c>
      <c r="Z250" t="s">
        <v>86</v>
      </c>
      <c r="AA250" t="s">
        <v>82</v>
      </c>
      <c r="AB250">
        <v>1.1680097</v>
      </c>
      <c r="AC250">
        <v>1.2812775000000001</v>
      </c>
      <c r="AD250">
        <v>47.200012000000001</v>
      </c>
      <c r="AE250">
        <v>4041.0634</v>
      </c>
      <c r="AF250">
        <v>-90.109223</v>
      </c>
      <c r="AG250">
        <v>96.211963999999995</v>
      </c>
      <c r="AH250">
        <v>2.1108487</v>
      </c>
    </row>
    <row r="251" spans="1:34" x14ac:dyDescent="0.35">
      <c r="B251" t="s">
        <v>20</v>
      </c>
      <c r="C251" t="s">
        <v>21</v>
      </c>
      <c r="D251" s="2">
        <v>7.3358129000000002E-9</v>
      </c>
      <c r="E251" s="2">
        <v>7.0970885999999999E-9</v>
      </c>
      <c r="F251" s="2">
        <v>1.3069353E-9</v>
      </c>
      <c r="G251">
        <v>17.815821</v>
      </c>
      <c r="H251" s="2">
        <v>5.4055291000000002E-9</v>
      </c>
      <c r="I251" s="2">
        <v>1.0561134999999999E-8</v>
      </c>
      <c r="J251" s="2">
        <v>5.8447922999999999E-11</v>
      </c>
      <c r="Z251" t="s">
        <v>87</v>
      </c>
      <c r="AA251" t="s">
        <v>88</v>
      </c>
      <c r="AB251">
        <v>3.3584926000000001E-2</v>
      </c>
      <c r="AC251">
        <v>1.8679940999999999E-2</v>
      </c>
      <c r="AD251">
        <v>5.7619759999999999E-2</v>
      </c>
      <c r="AE251">
        <v>171.56434999999999</v>
      </c>
      <c r="AF251">
        <v>3.9769478E-3</v>
      </c>
      <c r="AG251">
        <v>0.13293332999999999</v>
      </c>
      <c r="AH251">
        <v>2.5768340000000001E-3</v>
      </c>
    </row>
    <row r="252" spans="1:34" x14ac:dyDescent="0.35">
      <c r="B252" t="s">
        <v>22</v>
      </c>
      <c r="C252" t="s">
        <v>23</v>
      </c>
      <c r="D252">
        <v>6.0310726999999998E-4</v>
      </c>
      <c r="E252">
        <v>5.8082423999999998E-4</v>
      </c>
      <c r="F252">
        <v>1.2077407E-4</v>
      </c>
      <c r="G252">
        <v>20.025303999999998</v>
      </c>
      <c r="H252">
        <v>4.4242879999999997E-4</v>
      </c>
      <c r="I252">
        <v>9.3160289000000004E-4</v>
      </c>
      <c r="J252" s="2">
        <v>5.4011804000000001E-6</v>
      </c>
      <c r="Z252" t="s">
        <v>89</v>
      </c>
      <c r="AA252" t="s">
        <v>90</v>
      </c>
      <c r="AB252">
        <v>1.4693538000000001E-2</v>
      </c>
      <c r="AC252">
        <v>1.3671432000000001E-2</v>
      </c>
      <c r="AD252">
        <v>7.2127047000000001E-3</v>
      </c>
      <c r="AE252">
        <v>49.087595</v>
      </c>
      <c r="AF252">
        <v>4.6433717000000001E-3</v>
      </c>
      <c r="AG252">
        <v>3.2781245000000001E-2</v>
      </c>
      <c r="AH252">
        <v>3.2256195999999998E-4</v>
      </c>
    </row>
    <row r="253" spans="1:34" x14ac:dyDescent="0.35">
      <c r="B253" t="s">
        <v>24</v>
      </c>
      <c r="C253" t="s">
        <v>25</v>
      </c>
      <c r="D253">
        <v>0.11979278</v>
      </c>
      <c r="E253">
        <v>0.11319134</v>
      </c>
      <c r="F253">
        <v>3.5329782999999997E-2</v>
      </c>
      <c r="G253">
        <v>29.492414</v>
      </c>
      <c r="H253">
        <v>7.0202473000000001E-2</v>
      </c>
      <c r="I253">
        <v>0.20253584999999999</v>
      </c>
      <c r="J253">
        <v>1.5799958999999999E-3</v>
      </c>
      <c r="Z253" t="s">
        <v>91</v>
      </c>
      <c r="AA253" t="s">
        <v>82</v>
      </c>
      <c r="AB253">
        <v>5.3774099999999998E-2</v>
      </c>
      <c r="AC253">
        <v>4.5860744000000002E-2</v>
      </c>
      <c r="AD253">
        <v>3.7243189000000003E-2</v>
      </c>
      <c r="AE253">
        <v>69.258599000000004</v>
      </c>
      <c r="AF253">
        <v>1.7382523E-2</v>
      </c>
      <c r="AG253">
        <v>0.13882958000000001</v>
      </c>
      <c r="AH253">
        <v>1.6655660000000001E-3</v>
      </c>
    </row>
    <row r="254" spans="1:34" x14ac:dyDescent="0.35">
      <c r="Z254" t="s">
        <v>92</v>
      </c>
      <c r="AA254" t="s">
        <v>14</v>
      </c>
      <c r="AB254" s="2">
        <v>4.8281359999999999E-5</v>
      </c>
      <c r="AC254" s="2">
        <v>4.3649507000000002E-5</v>
      </c>
      <c r="AD254" s="2">
        <v>1.9621610999999999E-5</v>
      </c>
      <c r="AE254">
        <v>40.640137000000003</v>
      </c>
      <c r="AF254" s="2">
        <v>2.3460152000000002E-5</v>
      </c>
      <c r="AG254">
        <v>1.0004050000000001E-4</v>
      </c>
      <c r="AH254" s="2">
        <v>8.7750510999999997E-7</v>
      </c>
    </row>
    <row r="255" spans="1:34" x14ac:dyDescent="0.35">
      <c r="B255" t="s">
        <v>26</v>
      </c>
      <c r="C255">
        <v>95</v>
      </c>
      <c r="Z255" t="s">
        <v>93</v>
      </c>
      <c r="AA255" t="s">
        <v>94</v>
      </c>
      <c r="AB255">
        <v>3.0973026999999999E-3</v>
      </c>
      <c r="AC255">
        <v>2.6301134E-3</v>
      </c>
      <c r="AD255">
        <v>2.3062828E-3</v>
      </c>
      <c r="AE255">
        <v>74.461008000000007</v>
      </c>
      <c r="AF255">
        <v>9.4363762000000001E-4</v>
      </c>
      <c r="AG255">
        <v>8.1336279000000008E-3</v>
      </c>
      <c r="AH255">
        <v>1.031401E-4</v>
      </c>
    </row>
    <row r="256" spans="1:34" x14ac:dyDescent="0.35">
      <c r="Z256" t="s">
        <v>95</v>
      </c>
      <c r="AA256" t="s">
        <v>96</v>
      </c>
      <c r="AB256">
        <v>1.2895222E-3</v>
      </c>
      <c r="AC256">
        <v>1.2568194999999999E-3</v>
      </c>
      <c r="AD256">
        <v>2.1093621E-4</v>
      </c>
      <c r="AE256">
        <v>16.357703000000001</v>
      </c>
      <c r="AF256">
        <v>9.9740441000000001E-4</v>
      </c>
      <c r="AG256">
        <v>1.7687883E-3</v>
      </c>
      <c r="AH256" s="2">
        <v>9.4333543000000008E-6</v>
      </c>
    </row>
    <row r="257" spans="1:34" x14ac:dyDescent="0.35">
      <c r="Z257" t="s">
        <v>97</v>
      </c>
      <c r="AA257" t="s">
        <v>96</v>
      </c>
      <c r="AB257">
        <v>1.3335542999999999E-3</v>
      </c>
      <c r="AC257">
        <v>1.294791E-3</v>
      </c>
      <c r="AD257">
        <v>2.1797772E-4</v>
      </c>
      <c r="AE257">
        <v>16.345621000000001</v>
      </c>
      <c r="AF257">
        <v>1.0268088E-3</v>
      </c>
      <c r="AG257">
        <v>1.8310752E-3</v>
      </c>
      <c r="AH257" s="2">
        <v>9.7482601E-6</v>
      </c>
    </row>
    <row r="258" spans="1:34" x14ac:dyDescent="0.35">
      <c r="Z258" t="s">
        <v>98</v>
      </c>
      <c r="AA258" t="s">
        <v>99</v>
      </c>
      <c r="AB258" s="2">
        <v>1.6542845000000001E-7</v>
      </c>
      <c r="AC258" s="2">
        <v>1.6149401000000001E-7</v>
      </c>
      <c r="AD258" s="2">
        <v>2.6135010999999999E-8</v>
      </c>
      <c r="AE258">
        <v>15.798378</v>
      </c>
      <c r="AF258" s="2">
        <v>1.2798652E-7</v>
      </c>
      <c r="AG258" s="2">
        <v>2.2323960999999999E-7</v>
      </c>
      <c r="AH258" s="2">
        <v>1.1687932E-9</v>
      </c>
    </row>
    <row r="259" spans="1:34" x14ac:dyDescent="0.35">
      <c r="Z259" t="s">
        <v>100</v>
      </c>
      <c r="AA259" t="s">
        <v>8</v>
      </c>
      <c r="AB259">
        <v>1.9978099E-3</v>
      </c>
      <c r="AC259">
        <v>1.9141002E-3</v>
      </c>
      <c r="AD259">
        <v>4.6386111999999999E-4</v>
      </c>
      <c r="AE259">
        <v>23.218481000000001</v>
      </c>
      <c r="AF259">
        <v>1.4355456999999999E-3</v>
      </c>
      <c r="AG259">
        <v>3.0160857999999998E-3</v>
      </c>
      <c r="AH259" s="2">
        <v>2.0744500000000001E-5</v>
      </c>
    </row>
    <row r="260" spans="1:34" x14ac:dyDescent="0.35">
      <c r="Z260" t="s">
        <v>101</v>
      </c>
      <c r="AA260" t="s">
        <v>82</v>
      </c>
      <c r="AB260">
        <v>7.1070890999999996</v>
      </c>
      <c r="AC260">
        <v>6.4099561999999999</v>
      </c>
      <c r="AD260">
        <v>3.1567542999999998</v>
      </c>
      <c r="AE260">
        <v>44.416980000000002</v>
      </c>
      <c r="AF260">
        <v>3.438679</v>
      </c>
      <c r="AG260">
        <v>14.054389</v>
      </c>
      <c r="AH260">
        <v>0.14117434000000001</v>
      </c>
    </row>
    <row r="261" spans="1:34" x14ac:dyDescent="0.35">
      <c r="Z261" t="s">
        <v>102</v>
      </c>
      <c r="AA261" t="s">
        <v>103</v>
      </c>
      <c r="AB261">
        <v>-2.3934293999999998E-2</v>
      </c>
      <c r="AC261">
        <v>-6.0617172000000004E-3</v>
      </c>
      <c r="AD261">
        <v>0.40483901</v>
      </c>
      <c r="AE261">
        <v>-1691.46</v>
      </c>
      <c r="AF261">
        <v>-0.86883180000000004</v>
      </c>
      <c r="AG261">
        <v>0.79315806</v>
      </c>
      <c r="AH261">
        <v>1.8104951000000001E-2</v>
      </c>
    </row>
    <row r="263" spans="1:34" x14ac:dyDescent="0.35">
      <c r="Z263" t="s">
        <v>26</v>
      </c>
      <c r="AA263">
        <v>95</v>
      </c>
    </row>
    <row r="266" spans="1:34" x14ac:dyDescent="0.35">
      <c r="A266" s="3">
        <v>12</v>
      </c>
      <c r="B266" s="3" t="s">
        <v>41</v>
      </c>
      <c r="C266" s="3" t="s">
        <v>46</v>
      </c>
      <c r="Y266" s="3">
        <v>12</v>
      </c>
      <c r="Z266" s="3" t="s">
        <v>41</v>
      </c>
      <c r="AA266" s="3" t="s">
        <v>46</v>
      </c>
    </row>
    <row r="267" spans="1:34" x14ac:dyDescent="0.35"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s="1">
        <v>2.5000000000000001E-2</v>
      </c>
      <c r="I267" s="1">
        <v>0.97499999999999998</v>
      </c>
      <c r="J267" t="s">
        <v>6</v>
      </c>
      <c r="Z267" t="s">
        <v>0</v>
      </c>
      <c r="AA267" t="s">
        <v>1</v>
      </c>
      <c r="AB267" t="s">
        <v>2</v>
      </c>
      <c r="AC267" t="s">
        <v>3</v>
      </c>
      <c r="AD267" t="s">
        <v>4</v>
      </c>
      <c r="AE267" t="s">
        <v>5</v>
      </c>
      <c r="AF267" s="1">
        <v>2.5000000000000001E-2</v>
      </c>
      <c r="AG267" s="1">
        <v>0.97499999999999998</v>
      </c>
      <c r="AH267" t="s">
        <v>6</v>
      </c>
    </row>
    <row r="268" spans="1:34" x14ac:dyDescent="0.35">
      <c r="B268" t="s">
        <v>7</v>
      </c>
      <c r="C268" t="s">
        <v>8</v>
      </c>
      <c r="D268" s="2">
        <v>9.3928195000000006E-5</v>
      </c>
      <c r="E268" s="2">
        <v>8.6797685000000003E-5</v>
      </c>
      <c r="F268" s="2">
        <v>3.4477251000000002E-5</v>
      </c>
      <c r="G268">
        <v>36.705964999999999</v>
      </c>
      <c r="H268" s="2">
        <v>5.0669291000000002E-5</v>
      </c>
      <c r="I268">
        <v>1.8223798000000001E-4</v>
      </c>
      <c r="J268" s="2">
        <v>1.5418694999999999E-6</v>
      </c>
      <c r="Z268" t="s">
        <v>78</v>
      </c>
      <c r="AA268" t="s">
        <v>23</v>
      </c>
      <c r="AB268" s="2">
        <v>2.3495525000000001E-5</v>
      </c>
      <c r="AC268" s="2">
        <v>2.1783128000000001E-5</v>
      </c>
      <c r="AD268" s="2">
        <v>9.2276855000000001E-6</v>
      </c>
      <c r="AE268">
        <v>39.274225999999999</v>
      </c>
      <c r="AF268" s="2">
        <v>1.1444876000000001E-5</v>
      </c>
      <c r="AG268" s="2">
        <v>4.7361672999999997E-5</v>
      </c>
      <c r="AH268" s="2">
        <v>4.1267464E-7</v>
      </c>
    </row>
    <row r="269" spans="1:34" x14ac:dyDescent="0.35">
      <c r="B269" t="s">
        <v>9</v>
      </c>
      <c r="C269" t="s">
        <v>10</v>
      </c>
      <c r="D269" s="2">
        <v>4.7607512999999999E-10</v>
      </c>
      <c r="E269" s="2">
        <v>4.3273357999999999E-10</v>
      </c>
      <c r="F269" s="2">
        <v>2.0860681999999999E-10</v>
      </c>
      <c r="G269">
        <v>43.818047</v>
      </c>
      <c r="H269" s="2">
        <v>2.1381417999999999E-10</v>
      </c>
      <c r="I269" s="2">
        <v>1.0358532000000001E-9</v>
      </c>
      <c r="J269" s="2">
        <v>9.3291808000000005E-12</v>
      </c>
      <c r="Z269" t="s">
        <v>79</v>
      </c>
      <c r="AA269" t="s">
        <v>80</v>
      </c>
      <c r="AB269">
        <v>2.7134380999999999E-2</v>
      </c>
      <c r="AC269">
        <v>2.6653169000000001E-2</v>
      </c>
      <c r="AD269">
        <v>5.9548339000000004E-3</v>
      </c>
      <c r="AE269">
        <v>21.945715</v>
      </c>
      <c r="AF269">
        <v>1.6932088000000001E-2</v>
      </c>
      <c r="AG269">
        <v>3.9550175999999999E-2</v>
      </c>
      <c r="AH269">
        <v>2.6630826999999999E-4</v>
      </c>
    </row>
    <row r="270" spans="1:34" x14ac:dyDescent="0.35">
      <c r="B270" t="s">
        <v>11</v>
      </c>
      <c r="C270" t="s">
        <v>12</v>
      </c>
      <c r="D270">
        <v>1.3909339E-2</v>
      </c>
      <c r="E270">
        <v>1.2951244000000001E-2</v>
      </c>
      <c r="F270">
        <v>4.9288991000000001E-3</v>
      </c>
      <c r="G270">
        <v>35.435896999999997</v>
      </c>
      <c r="H270">
        <v>6.9343866000000001E-3</v>
      </c>
      <c r="I270">
        <v>2.7222053E-2</v>
      </c>
      <c r="J270">
        <v>2.2042707E-4</v>
      </c>
      <c r="Z270" t="s">
        <v>81</v>
      </c>
      <c r="AA270" t="s">
        <v>82</v>
      </c>
      <c r="AB270" s="2">
        <v>3.8366442999999997E-5</v>
      </c>
      <c r="AC270" s="2">
        <v>3.2362925000000003E-5</v>
      </c>
      <c r="AD270" s="2">
        <v>2.7453836999999999E-5</v>
      </c>
      <c r="AE270">
        <v>71.556899999999999</v>
      </c>
      <c r="AF270" s="2">
        <v>1.4780849E-5</v>
      </c>
      <c r="AG270">
        <v>1.0352664E-4</v>
      </c>
      <c r="AH270" s="2">
        <v>1.2277729000000001E-6</v>
      </c>
    </row>
    <row r="271" spans="1:34" x14ac:dyDescent="0.35">
      <c r="B271" t="s">
        <v>13</v>
      </c>
      <c r="C271" t="s">
        <v>14</v>
      </c>
      <c r="D271" s="2">
        <v>8.9137476000000006E-6</v>
      </c>
      <c r="E271" s="2">
        <v>7.8251907999999997E-6</v>
      </c>
      <c r="F271" s="2">
        <v>4.0689205000000004E-6</v>
      </c>
      <c r="G271">
        <v>45.647697000000001</v>
      </c>
      <c r="H271" s="2">
        <v>4.3995138000000001E-6</v>
      </c>
      <c r="I271" s="2">
        <v>1.9477045999999999E-5</v>
      </c>
      <c r="J271" s="2">
        <v>1.8196765999999999E-7</v>
      </c>
      <c r="Z271" t="s">
        <v>83</v>
      </c>
      <c r="AA271" t="s">
        <v>84</v>
      </c>
      <c r="AB271" s="2">
        <v>4.8136325999999998E-7</v>
      </c>
      <c r="AC271" s="2">
        <v>3.4932200000000001E-7</v>
      </c>
      <c r="AD271" s="2">
        <v>4.4439475E-7</v>
      </c>
      <c r="AE271">
        <v>92.320038999999994</v>
      </c>
      <c r="AF271" s="2">
        <v>1.3246534E-7</v>
      </c>
      <c r="AG271" s="2">
        <v>1.9438965000000002E-6</v>
      </c>
      <c r="AH271" s="2">
        <v>1.9873938E-8</v>
      </c>
    </row>
    <row r="272" spans="1:34" x14ac:dyDescent="0.35">
      <c r="B272" t="s">
        <v>15</v>
      </c>
      <c r="C272" t="s">
        <v>16</v>
      </c>
      <c r="D272">
        <v>0.18590250999999999</v>
      </c>
      <c r="E272">
        <v>0.18198542000000001</v>
      </c>
      <c r="F272">
        <v>3.9415652000000002E-2</v>
      </c>
      <c r="G272">
        <v>21.202323</v>
      </c>
      <c r="H272">
        <v>0.11748831</v>
      </c>
      <c r="I272">
        <v>0.26906246</v>
      </c>
      <c r="J272">
        <v>1.7627215E-3</v>
      </c>
      <c r="Z272" t="s">
        <v>17</v>
      </c>
      <c r="AA272" t="s">
        <v>18</v>
      </c>
      <c r="AB272">
        <v>8.9253699000000006E-2</v>
      </c>
      <c r="AC272">
        <v>8.8188878999999998E-2</v>
      </c>
      <c r="AD272">
        <v>8.9705518000000005E-3</v>
      </c>
      <c r="AE272">
        <v>10.050622000000001</v>
      </c>
      <c r="AF272">
        <v>7.3320340999999997E-2</v>
      </c>
      <c r="AG272">
        <v>0.10796031</v>
      </c>
      <c r="AH272">
        <v>4.0117526999999999E-4</v>
      </c>
    </row>
    <row r="273" spans="2:34" x14ac:dyDescent="0.35">
      <c r="B273" t="s">
        <v>17</v>
      </c>
      <c r="C273" t="s">
        <v>18</v>
      </c>
      <c r="D273">
        <v>8.2815964000000006E-2</v>
      </c>
      <c r="E273">
        <v>8.2546593000000001E-2</v>
      </c>
      <c r="F273">
        <v>7.1125644000000002E-3</v>
      </c>
      <c r="G273">
        <v>8.5883977999999992</v>
      </c>
      <c r="H273">
        <v>6.9768807000000002E-2</v>
      </c>
      <c r="I273">
        <v>9.8509496000000002E-2</v>
      </c>
      <c r="J273">
        <v>3.1808355000000001E-4</v>
      </c>
      <c r="Z273" t="s">
        <v>85</v>
      </c>
      <c r="AA273" t="s">
        <v>82</v>
      </c>
      <c r="AB273">
        <v>3.3608972000000002E-4</v>
      </c>
      <c r="AC273">
        <v>3.1263196999999998E-4</v>
      </c>
      <c r="AD273">
        <v>1.3710227000000001E-4</v>
      </c>
      <c r="AE273">
        <v>40.793354000000001</v>
      </c>
      <c r="AF273">
        <v>1.5294827999999999E-4</v>
      </c>
      <c r="AG273">
        <v>6.8651813000000003E-4</v>
      </c>
      <c r="AH273" s="2">
        <v>6.1313999000000003E-6</v>
      </c>
    </row>
    <row r="274" spans="2:34" x14ac:dyDescent="0.35">
      <c r="B274" t="s">
        <v>19</v>
      </c>
      <c r="C274" t="s">
        <v>10</v>
      </c>
      <c r="D274" s="2">
        <v>8.8291391999999999E-10</v>
      </c>
      <c r="E274" s="2">
        <v>8.0555530999999995E-10</v>
      </c>
      <c r="F274" s="2">
        <v>4.7682123000000001E-10</v>
      </c>
      <c r="G274">
        <v>54.005403999999999</v>
      </c>
      <c r="H274" s="2">
        <v>4.4957313000000002E-10</v>
      </c>
      <c r="I274" s="2">
        <v>1.7688972999999999E-9</v>
      </c>
      <c r="J274" s="2">
        <v>2.1324093999999999E-11</v>
      </c>
      <c r="Z274" t="s">
        <v>86</v>
      </c>
      <c r="AA274" t="s">
        <v>82</v>
      </c>
      <c r="AB274">
        <v>2.0603834E-3</v>
      </c>
      <c r="AC274">
        <v>1.7397601E-3</v>
      </c>
      <c r="AD274">
        <v>1.5501065000000001E-3</v>
      </c>
      <c r="AE274">
        <v>75.233885999999998</v>
      </c>
      <c r="AF274">
        <v>8.6391951999999998E-4</v>
      </c>
      <c r="AG274">
        <v>5.1373050999999996E-3</v>
      </c>
      <c r="AH274" s="2">
        <v>6.9322871000000001E-5</v>
      </c>
    </row>
    <row r="275" spans="2:34" x14ac:dyDescent="0.35">
      <c r="B275" t="s">
        <v>20</v>
      </c>
      <c r="C275" t="s">
        <v>21</v>
      </c>
      <c r="D275" s="2">
        <v>1.9140800000000001E-9</v>
      </c>
      <c r="E275" s="2">
        <v>1.7240193E-9</v>
      </c>
      <c r="F275" s="2">
        <v>9.4421288E-10</v>
      </c>
      <c r="G275">
        <v>49.329855000000002</v>
      </c>
      <c r="H275" s="2">
        <v>6.9966281999999999E-10</v>
      </c>
      <c r="I275" s="2">
        <v>4.4436823999999996E-9</v>
      </c>
      <c r="J275" s="2">
        <v>4.2226483999999999E-11</v>
      </c>
      <c r="Z275" t="s">
        <v>87</v>
      </c>
      <c r="AA275" t="s">
        <v>88</v>
      </c>
      <c r="AB275">
        <v>4.4865980999999998E-4</v>
      </c>
      <c r="AC275">
        <v>2.244553E-4</v>
      </c>
      <c r="AD275">
        <v>8.6947559000000001E-4</v>
      </c>
      <c r="AE275">
        <v>193.79396</v>
      </c>
      <c r="AF275" s="2">
        <v>2.3488710000000002E-5</v>
      </c>
      <c r="AG275">
        <v>2.3346662000000001E-3</v>
      </c>
      <c r="AH275" s="2">
        <v>3.8884131000000001E-5</v>
      </c>
    </row>
    <row r="276" spans="2:34" x14ac:dyDescent="0.35">
      <c r="B276" t="s">
        <v>22</v>
      </c>
      <c r="C276" t="s">
        <v>23</v>
      </c>
      <c r="D276" s="2">
        <v>5.1957835000000002E-6</v>
      </c>
      <c r="E276" s="2">
        <v>4.7086211E-6</v>
      </c>
      <c r="F276" s="2">
        <v>2.1213070999999998E-6</v>
      </c>
      <c r="G276">
        <v>40.827472999999998</v>
      </c>
      <c r="H276" s="2">
        <v>2.6470883999999999E-6</v>
      </c>
      <c r="I276" s="2">
        <v>1.0608110999999999E-5</v>
      </c>
      <c r="J276" s="2">
        <v>9.4867739000000006E-8</v>
      </c>
      <c r="Z276" t="s">
        <v>89</v>
      </c>
      <c r="AA276" t="s">
        <v>90</v>
      </c>
      <c r="AB276">
        <v>1.0167762E-2</v>
      </c>
      <c r="AC276">
        <v>9.7364459999999993E-3</v>
      </c>
      <c r="AD276">
        <v>3.2721572E-3</v>
      </c>
      <c r="AE276">
        <v>32.181686999999997</v>
      </c>
      <c r="AF276">
        <v>4.9513756999999999E-3</v>
      </c>
      <c r="AG276">
        <v>1.7442175000000001E-2</v>
      </c>
      <c r="AH276">
        <v>1.4633532000000001E-4</v>
      </c>
    </row>
    <row r="277" spans="2:34" x14ac:dyDescent="0.35">
      <c r="B277" t="s">
        <v>24</v>
      </c>
      <c r="C277" t="s">
        <v>25</v>
      </c>
      <c r="D277">
        <v>1.0824884000000001E-3</v>
      </c>
      <c r="E277">
        <v>1.074651E-3</v>
      </c>
      <c r="F277">
        <v>1.63888E-4</v>
      </c>
      <c r="G277">
        <v>15.139932</v>
      </c>
      <c r="H277">
        <v>7.7954646999999996E-4</v>
      </c>
      <c r="I277">
        <v>1.4074996E-3</v>
      </c>
      <c r="J277" s="2">
        <v>7.3292944000000003E-6</v>
      </c>
      <c r="Z277" t="s">
        <v>91</v>
      </c>
      <c r="AA277" t="s">
        <v>82</v>
      </c>
      <c r="AB277">
        <v>1.5078527999999999E-3</v>
      </c>
      <c r="AC277">
        <v>1.1127871000000001E-3</v>
      </c>
      <c r="AD277">
        <v>1.3457371999999999E-3</v>
      </c>
      <c r="AE277">
        <v>89.248576999999997</v>
      </c>
      <c r="AF277">
        <v>3.4657691999999998E-4</v>
      </c>
      <c r="AG277">
        <v>4.9408793000000001E-3</v>
      </c>
      <c r="AH277" s="2">
        <v>6.0183197000000002E-5</v>
      </c>
    </row>
    <row r="278" spans="2:34" x14ac:dyDescent="0.35">
      <c r="Z278" t="s">
        <v>92</v>
      </c>
      <c r="AA278" t="s">
        <v>14</v>
      </c>
      <c r="AB278" s="2">
        <v>1.0193598E-6</v>
      </c>
      <c r="AC278" s="2">
        <v>6.954987E-7</v>
      </c>
      <c r="AD278" s="2">
        <v>1.0391207000000001E-6</v>
      </c>
      <c r="AE278">
        <v>101.93857</v>
      </c>
      <c r="AF278" s="2">
        <v>1.4334194000000001E-7</v>
      </c>
      <c r="AG278" s="2">
        <v>3.7761423999999998E-6</v>
      </c>
      <c r="AH278" s="2">
        <v>4.6470891000000001E-8</v>
      </c>
    </row>
    <row r="279" spans="2:34" x14ac:dyDescent="0.35">
      <c r="B279" t="s">
        <v>26</v>
      </c>
      <c r="C279">
        <v>95</v>
      </c>
      <c r="Z279" t="s">
        <v>93</v>
      </c>
      <c r="AA279" t="s">
        <v>94</v>
      </c>
      <c r="AB279" s="2">
        <v>3.6272553E-5</v>
      </c>
      <c r="AC279" s="2">
        <v>3.5184091999999999E-5</v>
      </c>
      <c r="AD279" s="2">
        <v>1.0491325000000001E-5</v>
      </c>
      <c r="AE279">
        <v>28.923590999999998</v>
      </c>
      <c r="AF279" s="2">
        <v>1.8716190000000001E-5</v>
      </c>
      <c r="AG279" s="2">
        <v>6.0292611000000003E-5</v>
      </c>
      <c r="AH279" s="2">
        <v>4.6918632000000003E-7</v>
      </c>
    </row>
    <row r="280" spans="2:34" x14ac:dyDescent="0.35">
      <c r="Z280" t="s">
        <v>95</v>
      </c>
      <c r="AA280" t="s">
        <v>96</v>
      </c>
      <c r="AB280">
        <v>7.1766731999999998E-4</v>
      </c>
      <c r="AC280">
        <v>7.0098312000000003E-4</v>
      </c>
      <c r="AD280">
        <v>2.1489559E-4</v>
      </c>
      <c r="AE280">
        <v>29.943621</v>
      </c>
      <c r="AF280">
        <v>3.9148828999999998E-4</v>
      </c>
      <c r="AG280">
        <v>1.2468814E-3</v>
      </c>
      <c r="AH280" s="2">
        <v>9.6104227000000001E-6</v>
      </c>
    </row>
    <row r="281" spans="2:34" x14ac:dyDescent="0.35">
      <c r="Z281" t="s">
        <v>97</v>
      </c>
      <c r="AA281" t="s">
        <v>96</v>
      </c>
      <c r="AB281">
        <v>1.1312994E-3</v>
      </c>
      <c r="AC281">
        <v>1.1063392000000001E-3</v>
      </c>
      <c r="AD281">
        <v>3.4409573E-4</v>
      </c>
      <c r="AE281">
        <v>30.415973000000001</v>
      </c>
      <c r="AF281">
        <v>6.0349638999999998E-4</v>
      </c>
      <c r="AG281">
        <v>1.9744289000000002E-3</v>
      </c>
      <c r="AH281" s="2">
        <v>1.5388428999999999E-5</v>
      </c>
    </row>
    <row r="282" spans="2:34" x14ac:dyDescent="0.35">
      <c r="Z282" t="s">
        <v>98</v>
      </c>
      <c r="AA282" t="s">
        <v>99</v>
      </c>
      <c r="AB282" s="2">
        <v>5.3262075E-9</v>
      </c>
      <c r="AC282" s="2">
        <v>4.6688586999999999E-9</v>
      </c>
      <c r="AD282" s="2">
        <v>2.5792568999999999E-9</v>
      </c>
      <c r="AE282">
        <v>48.425769000000003</v>
      </c>
      <c r="AF282" s="2">
        <v>2.3988406000000002E-9</v>
      </c>
      <c r="AG282" s="2">
        <v>1.1561188E-8</v>
      </c>
      <c r="AH282" s="2">
        <v>1.1534788E-10</v>
      </c>
    </row>
    <row r="283" spans="2:34" x14ac:dyDescent="0.35">
      <c r="Z283" t="s">
        <v>100</v>
      </c>
      <c r="AA283" t="s">
        <v>8</v>
      </c>
      <c r="AB283" s="2">
        <v>7.7043515000000003E-5</v>
      </c>
      <c r="AC283" s="2">
        <v>7.1012546000000004E-5</v>
      </c>
      <c r="AD283" s="2">
        <v>3.1473541000000002E-5</v>
      </c>
      <c r="AE283">
        <v>40.851641999999998</v>
      </c>
      <c r="AF283" s="2">
        <v>3.6601216999999998E-5</v>
      </c>
      <c r="AG283">
        <v>1.5829652999999999E-4</v>
      </c>
      <c r="AH283" s="2">
        <v>1.4075395999999999E-6</v>
      </c>
    </row>
    <row r="284" spans="2:34" x14ac:dyDescent="0.35">
      <c r="Z284" t="s">
        <v>101</v>
      </c>
      <c r="AA284" t="s">
        <v>82</v>
      </c>
      <c r="AB284">
        <v>4.2629360000000002E-3</v>
      </c>
      <c r="AC284">
        <v>4.0163969000000001E-3</v>
      </c>
      <c r="AD284">
        <v>1.4424310999999999E-3</v>
      </c>
      <c r="AE284">
        <v>33.836565999999998</v>
      </c>
      <c r="AF284">
        <v>2.1800125E-3</v>
      </c>
      <c r="AG284">
        <v>7.9929518000000001E-3</v>
      </c>
      <c r="AH284" s="2">
        <v>6.4507481999999996E-5</v>
      </c>
    </row>
    <row r="285" spans="2:34" x14ac:dyDescent="0.35">
      <c r="Z285" t="s">
        <v>102</v>
      </c>
      <c r="AA285" t="s">
        <v>103</v>
      </c>
      <c r="AB285" s="2">
        <v>5.6944019000000001E-5</v>
      </c>
      <c r="AC285" s="2">
        <v>4.7344167000000003E-5</v>
      </c>
      <c r="AD285">
        <v>1.3647039000000001E-4</v>
      </c>
      <c r="AE285">
        <v>239.65711999999999</v>
      </c>
      <c r="AF285">
        <v>-1.8105420999999999E-4</v>
      </c>
      <c r="AG285">
        <v>3.8885443000000002E-4</v>
      </c>
      <c r="AH285" s="2">
        <v>6.1031416000000002E-6</v>
      </c>
    </row>
    <row r="287" spans="2:34" x14ac:dyDescent="0.35">
      <c r="Z287" t="s">
        <v>26</v>
      </c>
      <c r="AA287">
        <v>95</v>
      </c>
    </row>
    <row r="290" spans="1:34" x14ac:dyDescent="0.35">
      <c r="A290" s="3">
        <v>13</v>
      </c>
      <c r="B290" s="3" t="s">
        <v>47</v>
      </c>
      <c r="C290" s="3" t="s">
        <v>43</v>
      </c>
      <c r="Y290" s="3">
        <v>13</v>
      </c>
      <c r="Z290" s="3" t="s">
        <v>47</v>
      </c>
      <c r="AA290" s="3" t="s">
        <v>43</v>
      </c>
    </row>
    <row r="291" spans="1:34" x14ac:dyDescent="0.35"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 s="1">
        <v>2.5000000000000001E-2</v>
      </c>
      <c r="I291" s="1">
        <v>0.97499999999999998</v>
      </c>
      <c r="J291" t="s">
        <v>6</v>
      </c>
      <c r="Z291" t="s">
        <v>0</v>
      </c>
      <c r="AA291" t="s">
        <v>1</v>
      </c>
      <c r="AB291" t="s">
        <v>2</v>
      </c>
      <c r="AC291" t="s">
        <v>3</v>
      </c>
      <c r="AD291" t="s">
        <v>4</v>
      </c>
      <c r="AE291" t="s">
        <v>5</v>
      </c>
      <c r="AF291" s="1">
        <v>2.5000000000000001E-2</v>
      </c>
      <c r="AG291" s="1">
        <v>0.97499999999999998</v>
      </c>
      <c r="AH291" t="s">
        <v>6</v>
      </c>
    </row>
    <row r="292" spans="1:34" x14ac:dyDescent="0.35">
      <c r="B292" t="s">
        <v>7</v>
      </c>
      <c r="C292" t="s">
        <v>8</v>
      </c>
      <c r="D292">
        <v>3.9341525000000004E-3</v>
      </c>
      <c r="E292">
        <v>3.769306E-3</v>
      </c>
      <c r="F292">
        <v>9.3157929000000001E-4</v>
      </c>
      <c r="G292">
        <v>23.679288</v>
      </c>
      <c r="H292">
        <v>2.5319295999999998E-3</v>
      </c>
      <c r="I292">
        <v>6.0772982000000001E-3</v>
      </c>
      <c r="J292" s="2">
        <v>4.1661491999999999E-5</v>
      </c>
      <c r="Z292" t="s">
        <v>78</v>
      </c>
      <c r="AA292" t="s">
        <v>23</v>
      </c>
      <c r="AB292">
        <v>1.0723453E-3</v>
      </c>
      <c r="AC292">
        <v>1.0346788000000001E-3</v>
      </c>
      <c r="AD292">
        <v>2.7129802999999999E-4</v>
      </c>
      <c r="AE292">
        <v>25.299502</v>
      </c>
      <c r="AF292">
        <v>6.8536344999999997E-4</v>
      </c>
      <c r="AG292">
        <v>1.7208989000000001E-3</v>
      </c>
      <c r="AH292" s="2">
        <v>1.2132817E-5</v>
      </c>
    </row>
    <row r="293" spans="1:34" x14ac:dyDescent="0.35">
      <c r="B293" t="s">
        <v>9</v>
      </c>
      <c r="C293" t="s">
        <v>10</v>
      </c>
      <c r="D293" s="2">
        <v>5.8652288000000001E-8</v>
      </c>
      <c r="E293" s="2">
        <v>4.8462611999999997E-8</v>
      </c>
      <c r="F293" s="2">
        <v>3.8119097999999997E-8</v>
      </c>
      <c r="G293">
        <v>64.991664999999998</v>
      </c>
      <c r="H293" s="2">
        <v>2.3443105000000001E-8</v>
      </c>
      <c r="I293" s="2">
        <v>1.5180941999999999E-7</v>
      </c>
      <c r="J293" s="2">
        <v>1.7047379E-9</v>
      </c>
      <c r="Z293" t="s">
        <v>79</v>
      </c>
      <c r="AA293" t="s">
        <v>80</v>
      </c>
      <c r="AB293">
        <v>0.28035532000000002</v>
      </c>
      <c r="AC293">
        <v>0.24572832</v>
      </c>
      <c r="AD293">
        <v>0.15129414999999999</v>
      </c>
      <c r="AE293">
        <v>53.965142</v>
      </c>
      <c r="AF293">
        <v>0.15856637000000001</v>
      </c>
      <c r="AG293">
        <v>0.58972882999999998</v>
      </c>
      <c r="AH293">
        <v>6.7660799000000002E-3</v>
      </c>
    </row>
    <row r="294" spans="1:34" x14ac:dyDescent="0.35">
      <c r="B294" t="s">
        <v>11</v>
      </c>
      <c r="C294" t="s">
        <v>12</v>
      </c>
      <c r="D294">
        <v>6.8170568999999999</v>
      </c>
      <c r="E294">
        <v>5.2640928000000002</v>
      </c>
      <c r="F294">
        <v>7.1275566000000001</v>
      </c>
      <c r="G294">
        <v>104.55475</v>
      </c>
      <c r="H294">
        <v>1.9522092</v>
      </c>
      <c r="I294">
        <v>21.400962</v>
      </c>
      <c r="J294">
        <v>0.31875402000000003</v>
      </c>
      <c r="Z294" t="s">
        <v>81</v>
      </c>
      <c r="AA294" t="s">
        <v>82</v>
      </c>
      <c r="AB294">
        <v>2.6746320000000001E-2</v>
      </c>
      <c r="AC294">
        <v>1.7641421000000001E-2</v>
      </c>
      <c r="AD294">
        <v>3.1635875000000001E-2</v>
      </c>
      <c r="AE294">
        <v>118.28122</v>
      </c>
      <c r="AF294">
        <v>5.6740834999999996E-3</v>
      </c>
      <c r="AG294">
        <v>9.9036838000000002E-2</v>
      </c>
      <c r="AH294">
        <v>1.4147993000000001E-3</v>
      </c>
    </row>
    <row r="295" spans="1:34" x14ac:dyDescent="0.35">
      <c r="B295" t="s">
        <v>13</v>
      </c>
      <c r="C295" t="s">
        <v>14</v>
      </c>
      <c r="D295">
        <v>2.3046155E-3</v>
      </c>
      <c r="E295">
        <v>1.5449776999999999E-3</v>
      </c>
      <c r="F295">
        <v>3.6060888000000002E-3</v>
      </c>
      <c r="G295">
        <v>156.47246999999999</v>
      </c>
      <c r="H295">
        <v>6.7848279999999995E-4</v>
      </c>
      <c r="I295">
        <v>6.9463868E-3</v>
      </c>
      <c r="J295">
        <v>1.6126918999999999E-4</v>
      </c>
      <c r="Z295" t="s">
        <v>83</v>
      </c>
      <c r="AA295" t="s">
        <v>84</v>
      </c>
      <c r="AB295">
        <v>2.8093783999999999E-4</v>
      </c>
      <c r="AC295">
        <v>1.8927954E-4</v>
      </c>
      <c r="AD295">
        <v>3.2066372E-4</v>
      </c>
      <c r="AE295">
        <v>114.14045</v>
      </c>
      <c r="AF295" s="2">
        <v>7.1451571999999995E-5</v>
      </c>
      <c r="AG295">
        <v>1.1010014E-3</v>
      </c>
      <c r="AH295" s="2">
        <v>1.4340518E-5</v>
      </c>
    </row>
    <row r="296" spans="1:34" x14ac:dyDescent="0.35">
      <c r="B296" t="s">
        <v>15</v>
      </c>
      <c r="C296" t="s">
        <v>16</v>
      </c>
      <c r="D296">
        <v>1.3676478000000001</v>
      </c>
      <c r="E296">
        <v>1.3048980999999999</v>
      </c>
      <c r="F296">
        <v>0.30895339999999999</v>
      </c>
      <c r="G296">
        <v>22.590129000000001</v>
      </c>
      <c r="H296">
        <v>0.91987134000000004</v>
      </c>
      <c r="I296">
        <v>2.1231453999999998</v>
      </c>
      <c r="J296">
        <v>1.3816816000000001E-2</v>
      </c>
      <c r="Z296" t="s">
        <v>17</v>
      </c>
      <c r="AA296" t="s">
        <v>18</v>
      </c>
      <c r="AB296">
        <v>1.0158461999999999</v>
      </c>
      <c r="AC296">
        <v>0.97805648999999995</v>
      </c>
      <c r="AD296">
        <v>0.25048756</v>
      </c>
      <c r="AE296">
        <v>24.658018999999999</v>
      </c>
      <c r="AF296">
        <v>0.65603235000000004</v>
      </c>
      <c r="AG296">
        <v>1.6814302000000001</v>
      </c>
      <c r="AH296">
        <v>1.1202144000000001E-2</v>
      </c>
    </row>
    <row r="297" spans="1:34" x14ac:dyDescent="0.35">
      <c r="B297" t="s">
        <v>17</v>
      </c>
      <c r="C297" t="s">
        <v>18</v>
      </c>
      <c r="D297">
        <v>0.95777394999999999</v>
      </c>
      <c r="E297">
        <v>0.91304094000000002</v>
      </c>
      <c r="F297">
        <v>0.22454308000000001</v>
      </c>
      <c r="G297">
        <v>23.444267</v>
      </c>
      <c r="H297">
        <v>0.62784571</v>
      </c>
      <c r="I297">
        <v>1.5478356</v>
      </c>
      <c r="J297">
        <v>1.0041872E-2</v>
      </c>
      <c r="Z297" t="s">
        <v>85</v>
      </c>
      <c r="AA297" t="s">
        <v>82</v>
      </c>
      <c r="AB297">
        <v>3.7753370000000001E-2</v>
      </c>
      <c r="AC297">
        <v>3.0168516999999999E-2</v>
      </c>
      <c r="AD297">
        <v>3.3786826999999998E-2</v>
      </c>
      <c r="AE297">
        <v>89.493539999999996</v>
      </c>
      <c r="AF297">
        <v>1.5083467E-2</v>
      </c>
      <c r="AG297">
        <v>0.10979881</v>
      </c>
      <c r="AH297">
        <v>1.5109927999999999E-3</v>
      </c>
    </row>
    <row r="298" spans="1:34" x14ac:dyDescent="0.35">
      <c r="B298" t="s">
        <v>19</v>
      </c>
      <c r="C298" t="s">
        <v>10</v>
      </c>
      <c r="D298" s="2">
        <v>5.7657517000000005E-7</v>
      </c>
      <c r="E298" s="2">
        <v>4.8642365000000004E-7</v>
      </c>
      <c r="F298" s="2">
        <v>6.4177095000000001E-7</v>
      </c>
      <c r="G298">
        <v>111.30741999999999</v>
      </c>
      <c r="H298" s="2">
        <v>2.6636391000000001E-7</v>
      </c>
      <c r="I298" s="2">
        <v>1.2784998E-6</v>
      </c>
      <c r="J298" s="2">
        <v>2.8700869000000001E-8</v>
      </c>
      <c r="Z298" t="s">
        <v>86</v>
      </c>
      <c r="AA298" t="s">
        <v>82</v>
      </c>
      <c r="AB298">
        <v>1.3285149999999999</v>
      </c>
      <c r="AC298">
        <v>0.86541349999999995</v>
      </c>
      <c r="AD298">
        <v>1.5508535000000001</v>
      </c>
      <c r="AE298">
        <v>116.73587000000001</v>
      </c>
      <c r="AF298">
        <v>0.30701429000000002</v>
      </c>
      <c r="AG298">
        <v>5.5443188000000001</v>
      </c>
      <c r="AH298">
        <v>6.9356279000000007E-2</v>
      </c>
    </row>
    <row r="299" spans="1:34" x14ac:dyDescent="0.35">
      <c r="B299" t="s">
        <v>20</v>
      </c>
      <c r="C299" t="s">
        <v>21</v>
      </c>
      <c r="D299" s="2">
        <v>5.7622254E-8</v>
      </c>
      <c r="E299" s="2">
        <v>5.5113329000000001E-8</v>
      </c>
      <c r="F299" s="2">
        <v>1.4949039E-8</v>
      </c>
      <c r="G299">
        <v>25.943169000000001</v>
      </c>
      <c r="H299" s="2">
        <v>3.5904972000000001E-8</v>
      </c>
      <c r="I299" s="2">
        <v>9.4006908E-8</v>
      </c>
      <c r="J299" s="2">
        <v>6.6854132999999998E-10</v>
      </c>
      <c r="Z299" t="s">
        <v>87</v>
      </c>
      <c r="AA299" t="s">
        <v>88</v>
      </c>
      <c r="AB299">
        <v>0.31757215999999999</v>
      </c>
      <c r="AC299">
        <v>0.16323636</v>
      </c>
      <c r="AD299">
        <v>0.48695803999999998</v>
      </c>
      <c r="AE299">
        <v>153.33776</v>
      </c>
      <c r="AF299">
        <v>1.6564253000000001E-2</v>
      </c>
      <c r="AG299">
        <v>1.607154</v>
      </c>
      <c r="AH299">
        <v>2.1777425999999999E-2</v>
      </c>
    </row>
    <row r="300" spans="1:34" x14ac:dyDescent="0.35">
      <c r="B300" t="s">
        <v>22</v>
      </c>
      <c r="C300" t="s">
        <v>23</v>
      </c>
      <c r="D300">
        <v>3.1498978999999999E-4</v>
      </c>
      <c r="E300">
        <v>3.0422985000000001E-4</v>
      </c>
      <c r="F300" s="2">
        <v>7.3489244999999997E-5</v>
      </c>
      <c r="G300">
        <v>23.330674999999999</v>
      </c>
      <c r="H300">
        <v>1.9883020999999999E-4</v>
      </c>
      <c r="I300">
        <v>4.8192978E-4</v>
      </c>
      <c r="J300" s="2">
        <v>3.2865388999999999E-6</v>
      </c>
      <c r="Z300" t="s">
        <v>89</v>
      </c>
      <c r="AA300" t="s">
        <v>90</v>
      </c>
      <c r="AB300">
        <v>7.5572157000000001E-2</v>
      </c>
      <c r="AC300">
        <v>7.2157585999999996E-2</v>
      </c>
      <c r="AD300">
        <v>2.3199015E-2</v>
      </c>
      <c r="AE300">
        <v>30.697832999999999</v>
      </c>
      <c r="AF300">
        <v>3.9790727999999997E-2</v>
      </c>
      <c r="AG300">
        <v>0.13360528999999999</v>
      </c>
      <c r="AH300">
        <v>1.0374914999999999E-3</v>
      </c>
    </row>
    <row r="301" spans="1:34" x14ac:dyDescent="0.35">
      <c r="B301" t="s">
        <v>24</v>
      </c>
      <c r="C301" t="s">
        <v>25</v>
      </c>
      <c r="D301">
        <v>4.3718590000000002E-2</v>
      </c>
      <c r="E301">
        <v>4.1804487000000001E-2</v>
      </c>
      <c r="F301">
        <v>9.7599000000000002E-3</v>
      </c>
      <c r="G301">
        <v>22.324370999999999</v>
      </c>
      <c r="H301">
        <v>2.9579457999999999E-2</v>
      </c>
      <c r="I301">
        <v>6.5131617000000003E-2</v>
      </c>
      <c r="J301">
        <v>4.3647599999999999E-4</v>
      </c>
      <c r="Z301" t="s">
        <v>91</v>
      </c>
      <c r="AA301" t="s">
        <v>82</v>
      </c>
      <c r="AB301">
        <v>4.7548667000000003E-2</v>
      </c>
      <c r="AC301">
        <v>3.5885116000000002E-2</v>
      </c>
      <c r="AD301">
        <v>4.5523165999999997E-2</v>
      </c>
      <c r="AE301">
        <v>95.740153000000007</v>
      </c>
      <c r="AF301">
        <v>1.3186275000000001E-2</v>
      </c>
      <c r="AG301">
        <v>0.15057620999999999</v>
      </c>
      <c r="AH301">
        <v>2.0358579000000002E-3</v>
      </c>
    </row>
    <row r="302" spans="1:34" x14ac:dyDescent="0.35">
      <c r="Z302" t="s">
        <v>92</v>
      </c>
      <c r="AA302" t="s">
        <v>14</v>
      </c>
      <c r="AB302" s="2">
        <v>3.4043186000000001E-5</v>
      </c>
      <c r="AC302" s="2">
        <v>2.9262871000000001E-5</v>
      </c>
      <c r="AD302" s="2">
        <v>2.2103339999999998E-5</v>
      </c>
      <c r="AE302">
        <v>64.927355000000006</v>
      </c>
      <c r="AF302" s="2">
        <v>1.7439439000000001E-5</v>
      </c>
      <c r="AG302" s="2">
        <v>7.4446871999999997E-5</v>
      </c>
      <c r="AH302" s="2">
        <v>9.8849141999999994E-7</v>
      </c>
    </row>
    <row r="303" spans="1:34" x14ac:dyDescent="0.35">
      <c r="B303" t="s">
        <v>26</v>
      </c>
      <c r="C303">
        <v>95</v>
      </c>
      <c r="Z303" t="s">
        <v>93</v>
      </c>
      <c r="AA303" t="s">
        <v>94</v>
      </c>
      <c r="AB303">
        <v>7.8989716000000005E-3</v>
      </c>
      <c r="AC303">
        <v>6.7085885999999999E-3</v>
      </c>
      <c r="AD303">
        <v>4.2947790000000003E-3</v>
      </c>
      <c r="AE303">
        <v>54.371369999999999</v>
      </c>
      <c r="AF303">
        <v>3.2061168E-3</v>
      </c>
      <c r="AG303">
        <v>2.0515477000000001E-2</v>
      </c>
      <c r="AH303">
        <v>1.9206835999999999E-4</v>
      </c>
    </row>
    <row r="304" spans="1:34" x14ac:dyDescent="0.35">
      <c r="Z304" t="s">
        <v>95</v>
      </c>
      <c r="AA304" t="s">
        <v>96</v>
      </c>
      <c r="AB304">
        <v>5.7266275000000004E-3</v>
      </c>
      <c r="AC304">
        <v>5.3898703999999999E-3</v>
      </c>
      <c r="AD304">
        <v>1.7367267000000001E-3</v>
      </c>
      <c r="AE304">
        <v>30.327214999999999</v>
      </c>
      <c r="AF304">
        <v>3.3340436999999999E-3</v>
      </c>
      <c r="AG304">
        <v>1.0470742E-2</v>
      </c>
      <c r="AH304" s="2">
        <v>7.7668777000000001E-5</v>
      </c>
    </row>
    <row r="305" spans="1:34" x14ac:dyDescent="0.35">
      <c r="Z305" t="s">
        <v>97</v>
      </c>
      <c r="AA305" t="s">
        <v>96</v>
      </c>
      <c r="AB305">
        <v>8.1357051999999992E-3</v>
      </c>
      <c r="AC305">
        <v>7.6201964000000002E-3</v>
      </c>
      <c r="AD305">
        <v>2.5960838000000002E-3</v>
      </c>
      <c r="AE305">
        <v>31.909756999999999</v>
      </c>
      <c r="AF305">
        <v>4.5252577999999998E-3</v>
      </c>
      <c r="AG305">
        <v>1.5137187999999999E-2</v>
      </c>
      <c r="AH305">
        <v>1.161004E-4</v>
      </c>
    </row>
    <row r="306" spans="1:34" x14ac:dyDescent="0.35">
      <c r="Z306" t="s">
        <v>98</v>
      </c>
      <c r="AA306" t="s">
        <v>99</v>
      </c>
      <c r="AB306" s="2">
        <v>3.0839970000000001E-7</v>
      </c>
      <c r="AC306" s="2">
        <v>2.8110021000000002E-7</v>
      </c>
      <c r="AD306" s="2">
        <v>1.1618685000000001E-7</v>
      </c>
      <c r="AE306">
        <v>37.674114000000003</v>
      </c>
      <c r="AF306" s="2">
        <v>1.7496190000000001E-7</v>
      </c>
      <c r="AG306" s="2">
        <v>6.1467183000000001E-7</v>
      </c>
      <c r="AH306" s="2">
        <v>5.1960341E-9</v>
      </c>
    </row>
    <row r="307" spans="1:34" x14ac:dyDescent="0.35">
      <c r="Z307" t="s">
        <v>100</v>
      </c>
      <c r="AA307" t="s">
        <v>8</v>
      </c>
      <c r="AB307">
        <v>3.2909196E-3</v>
      </c>
      <c r="AC307">
        <v>3.1744299999999998E-3</v>
      </c>
      <c r="AD307">
        <v>8.5357135999999999E-4</v>
      </c>
      <c r="AE307">
        <v>25.937168</v>
      </c>
      <c r="AF307">
        <v>2.0794186000000002E-3</v>
      </c>
      <c r="AG307">
        <v>5.3493797000000003E-3</v>
      </c>
      <c r="AH307" s="2">
        <v>3.8172871999999998E-5</v>
      </c>
    </row>
    <row r="308" spans="1:34" x14ac:dyDescent="0.35">
      <c r="Z308" t="s">
        <v>101</v>
      </c>
      <c r="AA308" t="s">
        <v>82</v>
      </c>
      <c r="AB308">
        <v>3.6295156999999998</v>
      </c>
      <c r="AC308">
        <v>3.2105568999999998</v>
      </c>
      <c r="AD308">
        <v>1.6539581000000001</v>
      </c>
      <c r="AE308">
        <v>45.569662000000001</v>
      </c>
      <c r="AF308">
        <v>1.6946882000000001</v>
      </c>
      <c r="AG308">
        <v>7.7919364</v>
      </c>
      <c r="AH308">
        <v>7.3967252999999997E-2</v>
      </c>
    </row>
    <row r="309" spans="1:34" x14ac:dyDescent="0.35">
      <c r="Z309" t="s">
        <v>102</v>
      </c>
      <c r="AA309" t="s">
        <v>103</v>
      </c>
      <c r="AB309">
        <v>6.0743543999999997E-2</v>
      </c>
      <c r="AC309">
        <v>5.6710990000000003E-2</v>
      </c>
      <c r="AD309">
        <v>8.4399064999999995E-2</v>
      </c>
      <c r="AE309">
        <v>138.94327000000001</v>
      </c>
      <c r="AF309">
        <v>-8.9435037999999994E-2</v>
      </c>
      <c r="AG309">
        <v>0.24822941000000001</v>
      </c>
      <c r="AH309">
        <v>3.7744408999999999E-3</v>
      </c>
    </row>
    <row r="311" spans="1:34" x14ac:dyDescent="0.35">
      <c r="Z311" t="s">
        <v>26</v>
      </c>
      <c r="AA311">
        <v>95</v>
      </c>
    </row>
    <row r="314" spans="1:34" x14ac:dyDescent="0.35">
      <c r="A314" s="3">
        <v>14</v>
      </c>
      <c r="B314" s="3" t="s">
        <v>48</v>
      </c>
      <c r="C314" t="s">
        <v>43</v>
      </c>
      <c r="Y314" s="3">
        <v>14</v>
      </c>
      <c r="Z314" s="3" t="s">
        <v>48</v>
      </c>
      <c r="AA314" t="s">
        <v>43</v>
      </c>
    </row>
    <row r="315" spans="1:34" x14ac:dyDescent="0.35">
      <c r="B315" t="s">
        <v>0</v>
      </c>
      <c r="C315" t="s">
        <v>1</v>
      </c>
      <c r="D315" t="s">
        <v>2</v>
      </c>
      <c r="E315" t="s">
        <v>3</v>
      </c>
      <c r="F315" t="s">
        <v>4</v>
      </c>
      <c r="G315" t="s">
        <v>5</v>
      </c>
      <c r="H315" s="1">
        <v>2.5000000000000001E-2</v>
      </c>
      <c r="I315" s="1">
        <v>0.97499999999999998</v>
      </c>
      <c r="J315" t="s">
        <v>6</v>
      </c>
      <c r="Z315" t="s">
        <v>0</v>
      </c>
      <c r="AA315" t="s">
        <v>1</v>
      </c>
      <c r="AB315" t="s">
        <v>2</v>
      </c>
      <c r="AC315" t="s">
        <v>3</v>
      </c>
      <c r="AD315" t="s">
        <v>4</v>
      </c>
      <c r="AE315" t="s">
        <v>5</v>
      </c>
      <c r="AF315" s="1">
        <v>2.5000000000000001E-2</v>
      </c>
      <c r="AG315" s="1">
        <v>0.97499999999999998</v>
      </c>
      <c r="AH315" t="s">
        <v>6</v>
      </c>
    </row>
    <row r="316" spans="1:34" x14ac:dyDescent="0.35">
      <c r="B316" t="s">
        <v>7</v>
      </c>
      <c r="C316" t="s">
        <v>8</v>
      </c>
      <c r="D316">
        <v>3.6377127999999998E-3</v>
      </c>
      <c r="E316">
        <v>3.4599044999999999E-3</v>
      </c>
      <c r="F316">
        <v>9.9754078999999998E-4</v>
      </c>
      <c r="G316">
        <v>27.422197000000001</v>
      </c>
      <c r="H316">
        <v>2.3341041000000001E-3</v>
      </c>
      <c r="I316">
        <v>6.6032531000000004E-3</v>
      </c>
      <c r="J316" s="2">
        <v>4.4611380000000003E-5</v>
      </c>
      <c r="Z316" t="s">
        <v>78</v>
      </c>
      <c r="AA316" t="s">
        <v>23</v>
      </c>
      <c r="AB316">
        <v>1.0376436E-3</v>
      </c>
      <c r="AC316">
        <v>9.6753986000000004E-4</v>
      </c>
      <c r="AD316">
        <v>3.4530900999999998E-4</v>
      </c>
      <c r="AE316">
        <v>33.278191</v>
      </c>
      <c r="AF316">
        <v>6.3389752999999996E-4</v>
      </c>
      <c r="AG316">
        <v>1.9446093E-3</v>
      </c>
      <c r="AH316" s="2">
        <v>1.5442688000000001E-5</v>
      </c>
    </row>
    <row r="317" spans="1:34" x14ac:dyDescent="0.35">
      <c r="B317" t="s">
        <v>9</v>
      </c>
      <c r="C317" t="s">
        <v>10</v>
      </c>
      <c r="D317" s="2">
        <v>3.3512955000000002E-7</v>
      </c>
      <c r="E317" s="2">
        <v>3.2756267999999998E-7</v>
      </c>
      <c r="F317" s="2">
        <v>4.3574213000000002E-8</v>
      </c>
      <c r="G317">
        <v>13.0022</v>
      </c>
      <c r="H317" s="2">
        <v>2.8617909000000002E-7</v>
      </c>
      <c r="I317" s="2">
        <v>4.3821248999999998E-7</v>
      </c>
      <c r="J317" s="2">
        <v>1.9486979999999999E-9</v>
      </c>
      <c r="Z317" t="s">
        <v>79</v>
      </c>
      <c r="AA317" t="s">
        <v>80</v>
      </c>
      <c r="AB317">
        <v>0.43611626999999997</v>
      </c>
      <c r="AC317">
        <v>0.42044102999999999</v>
      </c>
      <c r="AD317">
        <v>8.9181393999999997E-2</v>
      </c>
      <c r="AE317">
        <v>20.448995</v>
      </c>
      <c r="AF317">
        <v>0.32623349000000001</v>
      </c>
      <c r="AG317">
        <v>0.69092028000000005</v>
      </c>
      <c r="AH317">
        <v>3.9883132000000003E-3</v>
      </c>
    </row>
    <row r="318" spans="1:34" x14ac:dyDescent="0.35">
      <c r="B318" t="s">
        <v>11</v>
      </c>
      <c r="C318" t="s">
        <v>12</v>
      </c>
      <c r="D318">
        <v>14.374771000000001</v>
      </c>
      <c r="E318">
        <v>12.504192</v>
      </c>
      <c r="F318">
        <v>10.301879</v>
      </c>
      <c r="G318">
        <v>71.666382999999996</v>
      </c>
      <c r="H318">
        <v>6.9534322</v>
      </c>
      <c r="I318">
        <v>31.495076000000001</v>
      </c>
      <c r="J318">
        <v>0.46071403</v>
      </c>
      <c r="Z318" t="s">
        <v>81</v>
      </c>
      <c r="AA318" t="s">
        <v>82</v>
      </c>
      <c r="AB318">
        <v>4.0327017E-2</v>
      </c>
      <c r="AC318">
        <v>3.1507576000000002E-2</v>
      </c>
      <c r="AD318">
        <v>3.3832617000000002E-2</v>
      </c>
      <c r="AE318">
        <v>83.895662000000002</v>
      </c>
      <c r="AF318">
        <v>1.4074728E-2</v>
      </c>
      <c r="AG318">
        <v>0.11269525</v>
      </c>
      <c r="AH318">
        <v>1.5130406E-3</v>
      </c>
    </row>
    <row r="319" spans="1:34" x14ac:dyDescent="0.35">
      <c r="B319" t="s">
        <v>13</v>
      </c>
      <c r="C319" t="s">
        <v>14</v>
      </c>
      <c r="D319">
        <v>1.6951408E-3</v>
      </c>
      <c r="E319">
        <v>1.3001092999999999E-3</v>
      </c>
      <c r="F319">
        <v>1.3788101000000001E-3</v>
      </c>
      <c r="G319">
        <v>81.338973999999993</v>
      </c>
      <c r="H319">
        <v>6.9084173999999995E-4</v>
      </c>
      <c r="I319">
        <v>5.5563026000000001E-3</v>
      </c>
      <c r="J319" s="2">
        <v>6.1662263E-5</v>
      </c>
      <c r="Z319" t="s">
        <v>83</v>
      </c>
      <c r="AA319" t="s">
        <v>84</v>
      </c>
      <c r="AB319">
        <v>2.0516891999999999E-4</v>
      </c>
      <c r="AC319">
        <v>1.5646084000000001E-4</v>
      </c>
      <c r="AD319">
        <v>1.6758324E-4</v>
      </c>
      <c r="AE319">
        <v>81.680616000000001</v>
      </c>
      <c r="AF319" s="2">
        <v>7.3194652000000001E-5</v>
      </c>
      <c r="AG319">
        <v>6.4492322999999999E-4</v>
      </c>
      <c r="AH319" s="2">
        <v>7.4945501E-6</v>
      </c>
    </row>
    <row r="320" spans="1:34" x14ac:dyDescent="0.35">
      <c r="B320" t="s">
        <v>15</v>
      </c>
      <c r="C320" t="s">
        <v>16</v>
      </c>
      <c r="D320">
        <v>2.6462595000000002</v>
      </c>
      <c r="E320">
        <v>2.6169169999999999</v>
      </c>
      <c r="F320">
        <v>0.34796652</v>
      </c>
      <c r="G320">
        <v>13.149372</v>
      </c>
      <c r="H320">
        <v>2.0264992999999998</v>
      </c>
      <c r="I320">
        <v>3.4397457</v>
      </c>
      <c r="J320">
        <v>1.5561536000000001E-2</v>
      </c>
      <c r="Z320" t="s">
        <v>17</v>
      </c>
      <c r="AA320" t="s">
        <v>18</v>
      </c>
      <c r="AB320">
        <v>1.3001334</v>
      </c>
      <c r="AC320">
        <v>1.2833475000000001</v>
      </c>
      <c r="AD320">
        <v>0.16237315999999999</v>
      </c>
      <c r="AE320">
        <v>12.488962000000001</v>
      </c>
      <c r="AF320">
        <v>1.0482480000000001</v>
      </c>
      <c r="AG320">
        <v>1.6665093</v>
      </c>
      <c r="AH320">
        <v>7.2615485999999998E-3</v>
      </c>
    </row>
    <row r="321" spans="2:34" x14ac:dyDescent="0.35">
      <c r="B321" t="s">
        <v>17</v>
      </c>
      <c r="C321" t="s">
        <v>18</v>
      </c>
      <c r="D321">
        <v>1.2303786999999999</v>
      </c>
      <c r="E321">
        <v>1.2143516999999999</v>
      </c>
      <c r="F321">
        <v>0.15365877</v>
      </c>
      <c r="G321">
        <v>12.488738</v>
      </c>
      <c r="H321">
        <v>0.97524153999999996</v>
      </c>
      <c r="I321">
        <v>1.5906927</v>
      </c>
      <c r="J321">
        <v>6.8718288999999998E-3</v>
      </c>
      <c r="Z321" t="s">
        <v>85</v>
      </c>
      <c r="AA321" t="s">
        <v>82</v>
      </c>
      <c r="AB321">
        <v>0.16197977</v>
      </c>
      <c r="AC321">
        <v>0.15495703999999999</v>
      </c>
      <c r="AD321">
        <v>4.8590592000000002E-2</v>
      </c>
      <c r="AE321">
        <v>29.997938000000001</v>
      </c>
      <c r="AF321">
        <v>0.13153501000000001</v>
      </c>
      <c r="AG321">
        <v>0.22528469000000001</v>
      </c>
      <c r="AH321">
        <v>2.1730373000000002E-3</v>
      </c>
    </row>
    <row r="322" spans="2:34" x14ac:dyDescent="0.35">
      <c r="B322" t="s">
        <v>19</v>
      </c>
      <c r="C322" t="s">
        <v>10</v>
      </c>
      <c r="D322" s="2">
        <v>2.6094496999999998E-7</v>
      </c>
      <c r="E322" s="2">
        <v>1.6431906000000001E-7</v>
      </c>
      <c r="F322" s="2">
        <v>5.3568215999999999E-7</v>
      </c>
      <c r="G322">
        <v>205.28549000000001</v>
      </c>
      <c r="H322" s="2">
        <v>7.1771541999999995E-8</v>
      </c>
      <c r="I322" s="2">
        <v>8.2237608E-7</v>
      </c>
      <c r="J322" s="2">
        <v>2.3956433999999999E-8</v>
      </c>
      <c r="Z322" t="s">
        <v>86</v>
      </c>
      <c r="AA322" t="s">
        <v>82</v>
      </c>
      <c r="AB322">
        <v>1.0226976000000001</v>
      </c>
      <c r="AC322">
        <v>0.65737776999999997</v>
      </c>
      <c r="AD322">
        <v>1.2722382000000001</v>
      </c>
      <c r="AE322">
        <v>124.40024</v>
      </c>
      <c r="AF322">
        <v>0.22515545000000001</v>
      </c>
      <c r="AG322">
        <v>4.0430248999999998</v>
      </c>
      <c r="AH322">
        <v>5.6896222000000003E-2</v>
      </c>
    </row>
    <row r="323" spans="2:34" x14ac:dyDescent="0.35">
      <c r="B323" t="s">
        <v>20</v>
      </c>
      <c r="C323" t="s">
        <v>21</v>
      </c>
      <c r="D323" s="2">
        <v>7.4879784000000003E-8</v>
      </c>
      <c r="E323" s="2">
        <v>7.3269912000000005E-8</v>
      </c>
      <c r="F323" s="2">
        <v>1.3939547000000001E-8</v>
      </c>
      <c r="G323">
        <v>18.615901000000001</v>
      </c>
      <c r="H323" s="2">
        <v>5.1177518999999999E-8</v>
      </c>
      <c r="I323" s="2">
        <v>1.0748507E-7</v>
      </c>
      <c r="J323" s="2">
        <v>6.2339547999999996E-10</v>
      </c>
      <c r="Z323" t="s">
        <v>87</v>
      </c>
      <c r="AA323" t="s">
        <v>88</v>
      </c>
      <c r="AB323">
        <v>0.1973924</v>
      </c>
      <c r="AC323">
        <v>0.10318299</v>
      </c>
      <c r="AD323">
        <v>0.32760467999999998</v>
      </c>
      <c r="AE323">
        <v>165.96619999999999</v>
      </c>
      <c r="AF323">
        <v>1.4811105E-2</v>
      </c>
      <c r="AG323">
        <v>0.90791705</v>
      </c>
      <c r="AH323">
        <v>1.4650926999999999E-2</v>
      </c>
    </row>
    <row r="324" spans="2:34" x14ac:dyDescent="0.35">
      <c r="B324" t="s">
        <v>22</v>
      </c>
      <c r="C324" t="s">
        <v>23</v>
      </c>
      <c r="D324">
        <v>3.1686749000000002E-4</v>
      </c>
      <c r="E324">
        <v>3.0184214000000001E-4</v>
      </c>
      <c r="F324" s="2">
        <v>7.9549222000000001E-5</v>
      </c>
      <c r="G324">
        <v>25.104886</v>
      </c>
      <c r="H324">
        <v>2.0378899E-4</v>
      </c>
      <c r="I324">
        <v>5.112707E-4</v>
      </c>
      <c r="J324" s="2">
        <v>3.5575493999999999E-6</v>
      </c>
      <c r="Z324" t="s">
        <v>89</v>
      </c>
      <c r="AA324" t="s">
        <v>90</v>
      </c>
      <c r="AB324">
        <v>9.9385636999999999E-2</v>
      </c>
      <c r="AC324">
        <v>9.6599562E-2</v>
      </c>
      <c r="AD324">
        <v>2.8129151000000002E-2</v>
      </c>
      <c r="AE324">
        <v>28.303034</v>
      </c>
      <c r="AF324">
        <v>5.3768917999999999E-2</v>
      </c>
      <c r="AG324">
        <v>0.16842724000000001</v>
      </c>
      <c r="AH324">
        <v>1.2579739E-3</v>
      </c>
    </row>
    <row r="325" spans="2:34" x14ac:dyDescent="0.35">
      <c r="B325" t="s">
        <v>24</v>
      </c>
      <c r="C325" t="s">
        <v>25</v>
      </c>
      <c r="D325">
        <v>3.4368712000000003E-2</v>
      </c>
      <c r="E325">
        <v>3.3416955999999998E-2</v>
      </c>
      <c r="F325">
        <v>7.0368603000000004E-3</v>
      </c>
      <c r="G325">
        <v>20.474612</v>
      </c>
      <c r="H325">
        <v>2.3398248E-2</v>
      </c>
      <c r="I325">
        <v>5.1975431000000002E-2</v>
      </c>
      <c r="J325">
        <v>3.1469796000000003E-4</v>
      </c>
      <c r="Z325" t="s">
        <v>91</v>
      </c>
      <c r="AA325" t="s">
        <v>82</v>
      </c>
      <c r="AB325">
        <v>6.7226384E-2</v>
      </c>
      <c r="AC325">
        <v>5.5527591000000001E-2</v>
      </c>
      <c r="AD325">
        <v>4.7888001999999999E-2</v>
      </c>
      <c r="AE325">
        <v>71.233939000000007</v>
      </c>
      <c r="AF325">
        <v>2.6549126999999999E-2</v>
      </c>
      <c r="AG325">
        <v>0.17980922999999999</v>
      </c>
      <c r="AH325">
        <v>2.1416165E-3</v>
      </c>
    </row>
    <row r="326" spans="2:34" x14ac:dyDescent="0.35">
      <c r="Z326" t="s">
        <v>92</v>
      </c>
      <c r="AA326" t="s">
        <v>14</v>
      </c>
      <c r="AB326" s="2">
        <v>3.2480400999999998E-5</v>
      </c>
      <c r="AC326" s="2">
        <v>2.9697669E-5</v>
      </c>
      <c r="AD326" s="2">
        <v>1.3275920000000001E-5</v>
      </c>
      <c r="AE326">
        <v>40.873632000000001</v>
      </c>
      <c r="AF326" s="2">
        <v>1.8132694E-5</v>
      </c>
      <c r="AG326" s="2">
        <v>7.0534824999999996E-5</v>
      </c>
      <c r="AH326" s="2">
        <v>5.9371716999999995E-7</v>
      </c>
    </row>
    <row r="327" spans="2:34" x14ac:dyDescent="0.35">
      <c r="B327" t="s">
        <v>26</v>
      </c>
      <c r="C327">
        <v>95</v>
      </c>
      <c r="Z327" t="s">
        <v>93</v>
      </c>
      <c r="AA327" t="s">
        <v>94</v>
      </c>
      <c r="AB327">
        <v>5.6716077999999998E-3</v>
      </c>
      <c r="AC327">
        <v>4.5763510999999998E-3</v>
      </c>
      <c r="AD327">
        <v>3.9833912999999999E-3</v>
      </c>
      <c r="AE327">
        <v>70.233898999999994</v>
      </c>
      <c r="AF327">
        <v>2.3238052E-3</v>
      </c>
      <c r="AG327">
        <v>1.703296E-2</v>
      </c>
      <c r="AH327">
        <v>1.7814267000000001E-4</v>
      </c>
    </row>
    <row r="328" spans="2:34" x14ac:dyDescent="0.35">
      <c r="Z328" t="s">
        <v>95</v>
      </c>
      <c r="AA328" t="s">
        <v>96</v>
      </c>
      <c r="AB328">
        <v>7.4893240999999999E-3</v>
      </c>
      <c r="AC328">
        <v>7.2885169E-3</v>
      </c>
      <c r="AD328">
        <v>1.8242556000000001E-3</v>
      </c>
      <c r="AE328">
        <v>24.358080999999999</v>
      </c>
      <c r="AF328">
        <v>4.5583495000000003E-3</v>
      </c>
      <c r="AG328">
        <v>1.1538902E-2</v>
      </c>
      <c r="AH328" s="2">
        <v>8.1583191000000004E-5</v>
      </c>
    </row>
    <row r="329" spans="2:34" x14ac:dyDescent="0.35">
      <c r="Z329" t="s">
        <v>97</v>
      </c>
      <c r="AA329" t="s">
        <v>96</v>
      </c>
      <c r="AB329">
        <v>1.1240372E-2</v>
      </c>
      <c r="AC329">
        <v>1.0904189E-2</v>
      </c>
      <c r="AD329">
        <v>2.8715371E-3</v>
      </c>
      <c r="AE329">
        <v>25.546635999999999</v>
      </c>
      <c r="AF329">
        <v>6.6299478E-3</v>
      </c>
      <c r="AG329">
        <v>1.7747982999999998E-2</v>
      </c>
      <c r="AH329">
        <v>1.2841904000000001E-4</v>
      </c>
    </row>
    <row r="330" spans="2:34" x14ac:dyDescent="0.35">
      <c r="Z330" t="s">
        <v>98</v>
      </c>
      <c r="AA330" t="s">
        <v>99</v>
      </c>
      <c r="AB330" s="2">
        <v>2.7223489E-7</v>
      </c>
      <c r="AC330" s="2">
        <v>2.6332274999999997E-7</v>
      </c>
      <c r="AD330" s="2">
        <v>6.5234049000000006E-8</v>
      </c>
      <c r="AE330">
        <v>23.962413999999999</v>
      </c>
      <c r="AF330" s="2">
        <v>1.7267205E-7</v>
      </c>
      <c r="AG330" s="2">
        <v>4.3655923E-7</v>
      </c>
      <c r="AH330" s="2">
        <v>2.9173554000000001E-9</v>
      </c>
    </row>
    <row r="331" spans="2:34" x14ac:dyDescent="0.35">
      <c r="Z331" t="s">
        <v>100</v>
      </c>
      <c r="AA331" t="s">
        <v>8</v>
      </c>
      <c r="AB331">
        <v>3.1472953000000001E-3</v>
      </c>
      <c r="AC331">
        <v>2.9268356999999998E-3</v>
      </c>
      <c r="AD331">
        <v>1.1405250999999999E-3</v>
      </c>
      <c r="AE331">
        <v>36.238261000000001</v>
      </c>
      <c r="AF331">
        <v>1.8864127999999999E-3</v>
      </c>
      <c r="AG331">
        <v>6.0203219000000002E-3</v>
      </c>
      <c r="AH331" s="2">
        <v>5.1005833000000002E-5</v>
      </c>
    </row>
    <row r="332" spans="2:34" x14ac:dyDescent="0.35">
      <c r="Z332" t="s">
        <v>101</v>
      </c>
      <c r="AA332" t="s">
        <v>82</v>
      </c>
      <c r="AB332">
        <v>2.4271888000000001</v>
      </c>
      <c r="AC332">
        <v>2.1004288999999998</v>
      </c>
      <c r="AD332">
        <v>1.4695156</v>
      </c>
      <c r="AE332">
        <v>60.543934</v>
      </c>
      <c r="AF332">
        <v>0.95171465</v>
      </c>
      <c r="AG332">
        <v>5.6594835000000003</v>
      </c>
      <c r="AH332">
        <v>6.5718734000000001E-2</v>
      </c>
    </row>
    <row r="333" spans="2:34" x14ac:dyDescent="0.35">
      <c r="Z333" t="s">
        <v>102</v>
      </c>
      <c r="AA333" t="s">
        <v>103</v>
      </c>
      <c r="AB333">
        <v>0.26774228999999999</v>
      </c>
      <c r="AC333">
        <v>0.26765620000000001</v>
      </c>
      <c r="AD333">
        <v>5.1600263E-2</v>
      </c>
      <c r="AE333">
        <v>19.272362000000001</v>
      </c>
      <c r="AF333">
        <v>0.16052095</v>
      </c>
      <c r="AG333">
        <v>0.37578911999999998</v>
      </c>
      <c r="AH333">
        <v>2.3076339000000002E-3</v>
      </c>
    </row>
    <row r="335" spans="2:34" x14ac:dyDescent="0.35">
      <c r="Z335" t="s">
        <v>26</v>
      </c>
      <c r="AA335">
        <v>95</v>
      </c>
    </row>
    <row r="338" spans="1:34" x14ac:dyDescent="0.35">
      <c r="A338" s="3">
        <v>15</v>
      </c>
      <c r="B338" s="3" t="s">
        <v>49</v>
      </c>
      <c r="C338" s="3" t="s">
        <v>43</v>
      </c>
      <c r="Y338" s="3">
        <v>15</v>
      </c>
      <c r="Z338" s="3" t="s">
        <v>49</v>
      </c>
      <c r="AA338" s="3" t="s">
        <v>43</v>
      </c>
    </row>
    <row r="339" spans="1:34" x14ac:dyDescent="0.35"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s="1">
        <v>2.5000000000000001E-2</v>
      </c>
      <c r="I339" s="1">
        <v>0.97499999999999998</v>
      </c>
      <c r="J339" t="s">
        <v>6</v>
      </c>
      <c r="Z339" t="s">
        <v>0</v>
      </c>
      <c r="AA339" t="s">
        <v>1</v>
      </c>
      <c r="AB339" t="s">
        <v>2</v>
      </c>
      <c r="AC339" t="s">
        <v>3</v>
      </c>
      <c r="AD339" t="s">
        <v>4</v>
      </c>
      <c r="AE339" t="s">
        <v>5</v>
      </c>
      <c r="AF339" s="1">
        <v>2.5000000000000001E-2</v>
      </c>
      <c r="AG339" s="1">
        <v>0.97499999999999998</v>
      </c>
      <c r="AH339" t="s">
        <v>6</v>
      </c>
    </row>
    <row r="340" spans="1:34" x14ac:dyDescent="0.35">
      <c r="B340" t="s">
        <v>7</v>
      </c>
      <c r="C340" t="s">
        <v>8</v>
      </c>
      <c r="D340">
        <v>7.3271483999999996E-3</v>
      </c>
      <c r="E340">
        <v>7.2399213000000004E-3</v>
      </c>
      <c r="F340">
        <v>7.9793474999999997E-4</v>
      </c>
      <c r="G340">
        <v>10.890112999999999</v>
      </c>
      <c r="H340">
        <v>6.0116338E-3</v>
      </c>
      <c r="I340">
        <v>9.1246651999999998E-3</v>
      </c>
      <c r="J340" s="2">
        <v>3.5684727000000001E-5</v>
      </c>
      <c r="Z340" t="s">
        <v>78</v>
      </c>
      <c r="AA340" t="s">
        <v>23</v>
      </c>
      <c r="AB340">
        <v>2.4029403999999998E-3</v>
      </c>
      <c r="AC340">
        <v>2.3719981000000002E-3</v>
      </c>
      <c r="AD340">
        <v>2.9195985000000002E-4</v>
      </c>
      <c r="AE340">
        <v>12.150107999999999</v>
      </c>
      <c r="AF340">
        <v>1.9114938000000001E-3</v>
      </c>
      <c r="AG340">
        <v>3.1186744999999998E-3</v>
      </c>
      <c r="AH340" s="2">
        <v>1.3056841000000001E-5</v>
      </c>
    </row>
    <row r="341" spans="1:34" x14ac:dyDescent="0.35">
      <c r="B341" t="s">
        <v>9</v>
      </c>
      <c r="C341" t="s">
        <v>10</v>
      </c>
      <c r="D341" s="2">
        <v>1.4772203999999999E-7</v>
      </c>
      <c r="E341" s="2">
        <v>1.3321042E-7</v>
      </c>
      <c r="F341" s="2">
        <v>1.1551507000000001E-6</v>
      </c>
      <c r="G341">
        <v>781.97586000000001</v>
      </c>
      <c r="H341" s="2">
        <v>-2.1089570999999999E-6</v>
      </c>
      <c r="I341" s="2">
        <v>2.6135181000000001E-6</v>
      </c>
      <c r="J341" s="2">
        <v>5.1659911000000002E-8</v>
      </c>
      <c r="Z341" t="s">
        <v>79</v>
      </c>
      <c r="AA341" t="s">
        <v>80</v>
      </c>
      <c r="AB341">
        <v>1.2949813999999999</v>
      </c>
      <c r="AC341">
        <v>1.2833825999999999</v>
      </c>
      <c r="AD341">
        <v>0.12450849999999999</v>
      </c>
      <c r="AE341">
        <v>9.6146942000000006</v>
      </c>
      <c r="AF341">
        <v>1.0484161000000001</v>
      </c>
      <c r="AG341">
        <v>1.5489519</v>
      </c>
      <c r="AH341">
        <v>5.5681895E-3</v>
      </c>
    </row>
    <row r="342" spans="1:34" x14ac:dyDescent="0.35">
      <c r="B342" t="s">
        <v>11</v>
      </c>
      <c r="C342" t="s">
        <v>12</v>
      </c>
      <c r="D342">
        <v>18.216884</v>
      </c>
      <c r="E342">
        <v>17.474989000000001</v>
      </c>
      <c r="F342">
        <v>20.377904000000001</v>
      </c>
      <c r="G342">
        <v>111.86273</v>
      </c>
      <c r="H342">
        <v>-21.218221</v>
      </c>
      <c r="I342">
        <v>58.271469000000003</v>
      </c>
      <c r="J342">
        <v>0.91132758999999997</v>
      </c>
      <c r="Z342" t="s">
        <v>81</v>
      </c>
      <c r="AA342" t="s">
        <v>82</v>
      </c>
      <c r="AB342">
        <v>5.1681623000000003E-2</v>
      </c>
      <c r="AC342">
        <v>4.7140850999999998E-2</v>
      </c>
      <c r="AD342">
        <v>1.9935195999999999E-2</v>
      </c>
      <c r="AE342">
        <v>38.573082999999997</v>
      </c>
      <c r="AF342">
        <v>2.561422E-2</v>
      </c>
      <c r="AG342">
        <v>9.8363650999999996E-2</v>
      </c>
      <c r="AH342">
        <v>8.9152904999999997E-4</v>
      </c>
    </row>
    <row r="343" spans="1:34" x14ac:dyDescent="0.35">
      <c r="B343" t="s">
        <v>13</v>
      </c>
      <c r="C343" t="s">
        <v>14</v>
      </c>
      <c r="D343">
        <v>3.4986738000000002E-3</v>
      </c>
      <c r="E343">
        <v>3.2022690000000002E-3</v>
      </c>
      <c r="F343">
        <v>1.4229485E-3</v>
      </c>
      <c r="G343">
        <v>40.671081999999998</v>
      </c>
      <c r="H343">
        <v>1.7844283999999999E-3</v>
      </c>
      <c r="I343">
        <v>7.2366165000000001E-3</v>
      </c>
      <c r="J343" s="2">
        <v>6.3636190999999994E-5</v>
      </c>
      <c r="Z343" t="s">
        <v>83</v>
      </c>
      <c r="AA343" t="s">
        <v>84</v>
      </c>
      <c r="AB343">
        <v>4.5059078999999999E-4</v>
      </c>
      <c r="AC343">
        <v>3.9274853E-4</v>
      </c>
      <c r="AD343">
        <v>2.1425675E-4</v>
      </c>
      <c r="AE343">
        <v>47.550184999999999</v>
      </c>
      <c r="AF343">
        <v>2.0665945999999999E-4</v>
      </c>
      <c r="AG343">
        <v>1.0344149999999999E-3</v>
      </c>
      <c r="AH343" s="2">
        <v>9.5818532000000002E-6</v>
      </c>
    </row>
    <row r="344" spans="1:34" x14ac:dyDescent="0.35">
      <c r="B344" t="s">
        <v>15</v>
      </c>
      <c r="C344" t="s">
        <v>16</v>
      </c>
      <c r="D344">
        <v>7.8761755000000004</v>
      </c>
      <c r="E344">
        <v>7.8131627000000003</v>
      </c>
      <c r="F344">
        <v>0.81535131000000005</v>
      </c>
      <c r="G344">
        <v>10.352122</v>
      </c>
      <c r="H344">
        <v>6.4509005999999998</v>
      </c>
      <c r="I344">
        <v>9.7626445999999998</v>
      </c>
      <c r="J344">
        <v>3.6463619000000003E-2</v>
      </c>
      <c r="Z344" t="s">
        <v>17</v>
      </c>
      <c r="AA344" t="s">
        <v>18</v>
      </c>
      <c r="AB344">
        <v>2.0794852000000001</v>
      </c>
      <c r="AC344">
        <v>2.0713480999999998</v>
      </c>
      <c r="AD344">
        <v>0.20776605000000001</v>
      </c>
      <c r="AE344">
        <v>9.9912255999999999</v>
      </c>
      <c r="AF344">
        <v>1.6733735000000001</v>
      </c>
      <c r="AG344">
        <v>2.4825276000000001</v>
      </c>
      <c r="AH344">
        <v>9.2915804000000008E-3</v>
      </c>
    </row>
    <row r="345" spans="1:34" x14ac:dyDescent="0.35">
      <c r="B345" t="s">
        <v>17</v>
      </c>
      <c r="C345" t="s">
        <v>18</v>
      </c>
      <c r="D345">
        <v>1.9778587000000001</v>
      </c>
      <c r="E345">
        <v>1.9602037000000001</v>
      </c>
      <c r="F345">
        <v>0.20418565</v>
      </c>
      <c r="G345">
        <v>10.323570999999999</v>
      </c>
      <c r="H345">
        <v>1.6310351000000001</v>
      </c>
      <c r="I345">
        <v>2.4260174999999999</v>
      </c>
      <c r="J345">
        <v>9.1314598E-3</v>
      </c>
      <c r="Z345" t="s">
        <v>85</v>
      </c>
      <c r="AA345" t="s">
        <v>82</v>
      </c>
      <c r="AB345">
        <v>7.4294819999999998E-2</v>
      </c>
      <c r="AC345">
        <v>7.1176244999999999E-2</v>
      </c>
      <c r="AD345">
        <v>6.8343823999999997E-2</v>
      </c>
      <c r="AE345">
        <v>91.990026</v>
      </c>
      <c r="AF345">
        <v>-4.9596663999999999E-2</v>
      </c>
      <c r="AG345">
        <v>0.21007709999999999</v>
      </c>
      <c r="AH345">
        <v>3.0564287000000002E-3</v>
      </c>
    </row>
    <row r="346" spans="1:34" x14ac:dyDescent="0.35">
      <c r="B346" t="s">
        <v>19</v>
      </c>
      <c r="C346" t="s">
        <v>10</v>
      </c>
      <c r="D346" s="2">
        <v>2.0524426999999999E-6</v>
      </c>
      <c r="E346" s="2">
        <v>2.9680819E-6</v>
      </c>
      <c r="F346" s="2">
        <v>5.6033408E-5</v>
      </c>
      <c r="G346">
        <v>2730.0839999999998</v>
      </c>
      <c r="H346">
        <v>-1.1834729E-4</v>
      </c>
      <c r="I346">
        <v>1.1323251E-4</v>
      </c>
      <c r="J346" s="2">
        <v>2.5058902E-6</v>
      </c>
      <c r="Z346" t="s">
        <v>86</v>
      </c>
      <c r="AA346" t="s">
        <v>82</v>
      </c>
      <c r="AB346">
        <v>-0.77063846999999996</v>
      </c>
      <c r="AC346">
        <v>-1.6484194000000001</v>
      </c>
      <c r="AD346">
        <v>43.855699000000001</v>
      </c>
      <c r="AE346">
        <v>-5690.8266000000003</v>
      </c>
      <c r="AF346">
        <v>-87.217787999999999</v>
      </c>
      <c r="AG346">
        <v>81.703457999999998</v>
      </c>
      <c r="AH346">
        <v>1.9612864999999999</v>
      </c>
    </row>
    <row r="347" spans="1:34" x14ac:dyDescent="0.35">
      <c r="B347" t="s">
        <v>20</v>
      </c>
      <c r="C347" t="s">
        <v>21</v>
      </c>
      <c r="D347" s="2">
        <v>1.0215095E-7</v>
      </c>
      <c r="E347" s="2">
        <v>9.7091324999999993E-8</v>
      </c>
      <c r="F347" s="2">
        <v>2.5684763999999999E-8</v>
      </c>
      <c r="G347">
        <v>25.143930000000001</v>
      </c>
      <c r="H347" s="2">
        <v>6.3363218999999997E-8</v>
      </c>
      <c r="I347" s="2">
        <v>1.656227E-7</v>
      </c>
      <c r="J347" s="2">
        <v>1.1486575999999999E-9</v>
      </c>
      <c r="Z347" t="s">
        <v>87</v>
      </c>
      <c r="AA347" t="s">
        <v>88</v>
      </c>
      <c r="AB347">
        <v>5.4805764999999999E-2</v>
      </c>
      <c r="AC347">
        <v>3.0268439000000001E-2</v>
      </c>
      <c r="AD347">
        <v>6.9186829000000005E-2</v>
      </c>
      <c r="AE347">
        <v>126.24006</v>
      </c>
      <c r="AF347">
        <v>6.3549853999999998E-3</v>
      </c>
      <c r="AG347">
        <v>0.27371237999999998</v>
      </c>
      <c r="AH347">
        <v>3.0941291000000002E-3</v>
      </c>
    </row>
    <row r="348" spans="1:34" x14ac:dyDescent="0.35">
      <c r="B348" t="s">
        <v>22</v>
      </c>
      <c r="C348" t="s">
        <v>23</v>
      </c>
      <c r="D348">
        <v>1.1577038E-3</v>
      </c>
      <c r="E348">
        <v>1.1363203E-3</v>
      </c>
      <c r="F348">
        <v>1.7715868000000001E-4</v>
      </c>
      <c r="G348">
        <v>15.302591</v>
      </c>
      <c r="H348">
        <v>8.6283718000000002E-4</v>
      </c>
      <c r="I348">
        <v>1.6123229999999999E-3</v>
      </c>
      <c r="J348" s="2">
        <v>7.9227772000000001E-6</v>
      </c>
      <c r="Z348" t="s">
        <v>89</v>
      </c>
      <c r="AA348" t="s">
        <v>90</v>
      </c>
      <c r="AB348">
        <v>2.3196159000000001E-2</v>
      </c>
      <c r="AC348">
        <v>2.1908651000000001E-2</v>
      </c>
      <c r="AD348">
        <v>7.7176830000000004E-3</v>
      </c>
      <c r="AE348">
        <v>33.271383</v>
      </c>
      <c r="AF348">
        <v>1.2881104000000001E-2</v>
      </c>
      <c r="AG348">
        <v>4.3133821000000003E-2</v>
      </c>
      <c r="AH348">
        <v>3.4514528000000001E-4</v>
      </c>
    </row>
    <row r="349" spans="1:34" x14ac:dyDescent="0.35">
      <c r="B349" t="s">
        <v>24</v>
      </c>
      <c r="C349" t="s">
        <v>25</v>
      </c>
      <c r="D349">
        <v>9.6791034999999997E-2</v>
      </c>
      <c r="E349">
        <v>9.5404687000000002E-2</v>
      </c>
      <c r="F349">
        <v>1.0307606E-2</v>
      </c>
      <c r="G349">
        <v>10.649338999999999</v>
      </c>
      <c r="H349">
        <v>7.9025772999999994E-2</v>
      </c>
      <c r="I349">
        <v>0.12008116000000001</v>
      </c>
      <c r="J349">
        <v>4.6097013999999998E-4</v>
      </c>
      <c r="Z349" t="s">
        <v>91</v>
      </c>
      <c r="AA349" t="s">
        <v>82</v>
      </c>
      <c r="AB349">
        <v>6.8446562000000002E-2</v>
      </c>
      <c r="AC349">
        <v>6.2463235999999998E-2</v>
      </c>
      <c r="AD349">
        <v>2.6024585999999999E-2</v>
      </c>
      <c r="AE349">
        <v>38.021757000000001</v>
      </c>
      <c r="AF349">
        <v>3.3830750999999999E-2</v>
      </c>
      <c r="AG349">
        <v>0.12928307999999999</v>
      </c>
      <c r="AH349">
        <v>1.1638548E-3</v>
      </c>
    </row>
    <row r="350" spans="1:34" x14ac:dyDescent="0.35">
      <c r="Z350" t="s">
        <v>92</v>
      </c>
      <c r="AA350" t="s">
        <v>14</v>
      </c>
      <c r="AB350" s="2">
        <v>3.518303E-5</v>
      </c>
      <c r="AC350" s="2">
        <v>3.4527840999999997E-5</v>
      </c>
      <c r="AD350" s="2">
        <v>6.0879136E-6</v>
      </c>
      <c r="AE350">
        <v>17.303550999999999</v>
      </c>
      <c r="AF350" s="2">
        <v>2.5623505999999999E-5</v>
      </c>
      <c r="AG350" s="2">
        <v>5.0301096999999997E-5</v>
      </c>
      <c r="AH350" s="2">
        <v>2.7225976999999999E-7</v>
      </c>
    </row>
    <row r="351" spans="1:34" x14ac:dyDescent="0.35">
      <c r="B351" t="s">
        <v>26</v>
      </c>
      <c r="C351">
        <v>95</v>
      </c>
      <c r="Z351" t="s">
        <v>93</v>
      </c>
      <c r="AA351" t="s">
        <v>94</v>
      </c>
      <c r="AB351">
        <v>3.9869878999999999E-3</v>
      </c>
      <c r="AC351">
        <v>3.7220473000000001E-3</v>
      </c>
      <c r="AD351">
        <v>1.3669050000000001E-3</v>
      </c>
      <c r="AE351">
        <v>34.284153000000003</v>
      </c>
      <c r="AF351">
        <v>2.2463604999999999E-3</v>
      </c>
      <c r="AG351">
        <v>7.2769193999999999E-3</v>
      </c>
      <c r="AH351" s="2">
        <v>6.1129849999999995E-5</v>
      </c>
    </row>
    <row r="352" spans="1:34" x14ac:dyDescent="0.35">
      <c r="Z352" t="s">
        <v>95</v>
      </c>
      <c r="AA352" t="s">
        <v>96</v>
      </c>
      <c r="AB352">
        <v>4.4041999E-3</v>
      </c>
      <c r="AC352">
        <v>4.3819037999999998E-3</v>
      </c>
      <c r="AD352">
        <v>4.6669312999999998E-4</v>
      </c>
      <c r="AE352">
        <v>10.596546999999999</v>
      </c>
      <c r="AF352">
        <v>3.5487257000000002E-3</v>
      </c>
      <c r="AG352">
        <v>5.4219115000000003E-3</v>
      </c>
      <c r="AH352" s="2">
        <v>2.0871151E-5</v>
      </c>
    </row>
    <row r="353" spans="1:34" x14ac:dyDescent="0.35">
      <c r="Z353" t="s">
        <v>97</v>
      </c>
      <c r="AA353" t="s">
        <v>96</v>
      </c>
      <c r="AB353">
        <v>4.8100132999999998E-3</v>
      </c>
      <c r="AC353">
        <v>4.7821592000000003E-3</v>
      </c>
      <c r="AD353">
        <v>5.2644978000000004E-4</v>
      </c>
      <c r="AE353">
        <v>10.944872</v>
      </c>
      <c r="AF353">
        <v>3.8628158999999998E-3</v>
      </c>
      <c r="AG353">
        <v>5.9400102999999996E-3</v>
      </c>
      <c r="AH353" s="2">
        <v>2.3543549999999999E-5</v>
      </c>
    </row>
    <row r="354" spans="1:34" x14ac:dyDescent="0.35">
      <c r="Z354" t="s">
        <v>98</v>
      </c>
      <c r="AA354" t="s">
        <v>99</v>
      </c>
      <c r="AB354" s="2">
        <v>3.4627249000000002E-7</v>
      </c>
      <c r="AC354" s="2">
        <v>3.4255483999999999E-7</v>
      </c>
      <c r="AD354" s="2">
        <v>5.1529061999999998E-8</v>
      </c>
      <c r="AE354">
        <v>14.881073000000001</v>
      </c>
      <c r="AF354" s="2">
        <v>2.5682282999999999E-7</v>
      </c>
      <c r="AG354" s="2">
        <v>4.5935940999999998E-7</v>
      </c>
      <c r="AH354" s="2">
        <v>2.3044497000000002E-9</v>
      </c>
    </row>
    <row r="355" spans="1:34" x14ac:dyDescent="0.35">
      <c r="Z355" t="s">
        <v>100</v>
      </c>
      <c r="AA355" t="s">
        <v>8</v>
      </c>
      <c r="AB355">
        <v>5.7317732999999996E-3</v>
      </c>
      <c r="AC355">
        <v>5.7034514000000001E-3</v>
      </c>
      <c r="AD355">
        <v>6.3841894000000001E-4</v>
      </c>
      <c r="AE355">
        <v>11.138245</v>
      </c>
      <c r="AF355">
        <v>4.6149132999999997E-3</v>
      </c>
      <c r="AG355">
        <v>7.0469221999999998E-3</v>
      </c>
      <c r="AH355" s="2">
        <v>2.8550963E-5</v>
      </c>
    </row>
    <row r="356" spans="1:34" x14ac:dyDescent="0.35">
      <c r="Z356" t="s">
        <v>101</v>
      </c>
      <c r="AA356" t="s">
        <v>82</v>
      </c>
      <c r="AB356">
        <v>4.8988006999999998</v>
      </c>
      <c r="AC356">
        <v>4.3893129000000002</v>
      </c>
      <c r="AD356">
        <v>2.1445413000000002</v>
      </c>
      <c r="AE356">
        <v>43.776864000000003</v>
      </c>
      <c r="AF356">
        <v>2.4955552999999999</v>
      </c>
      <c r="AG356">
        <v>11.185757000000001</v>
      </c>
      <c r="AH356">
        <v>9.5906804999999998E-2</v>
      </c>
    </row>
    <row r="357" spans="1:34" x14ac:dyDescent="0.35">
      <c r="Z357" t="s">
        <v>102</v>
      </c>
      <c r="AA357" t="s">
        <v>103</v>
      </c>
      <c r="AB357">
        <v>3.4873924000000001E-2</v>
      </c>
      <c r="AC357">
        <v>3.7741532000000001E-2</v>
      </c>
      <c r="AD357">
        <v>0.39748502000000002</v>
      </c>
      <c r="AE357">
        <v>1139.7772</v>
      </c>
      <c r="AF357">
        <v>-0.78152056000000003</v>
      </c>
      <c r="AG357">
        <v>0.80963439000000004</v>
      </c>
      <c r="AH357">
        <v>1.7776071000000001E-2</v>
      </c>
    </row>
    <row r="359" spans="1:34" x14ac:dyDescent="0.35">
      <c r="Z359" t="s">
        <v>26</v>
      </c>
      <c r="AA359">
        <v>95</v>
      </c>
    </row>
    <row r="362" spans="1:34" x14ac:dyDescent="0.35">
      <c r="A362" s="3">
        <v>16</v>
      </c>
      <c r="B362" s="3" t="s">
        <v>50</v>
      </c>
      <c r="C362" s="3" t="s">
        <v>43</v>
      </c>
      <c r="Y362" s="3">
        <v>16</v>
      </c>
      <c r="Z362" s="3" t="s">
        <v>50</v>
      </c>
      <c r="AA362" s="3" t="s">
        <v>43</v>
      </c>
    </row>
    <row r="363" spans="1:34" x14ac:dyDescent="0.35">
      <c r="B363" t="s">
        <v>0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 s="1">
        <v>2.5000000000000001E-2</v>
      </c>
      <c r="I363" s="1">
        <v>0.97499999999999998</v>
      </c>
      <c r="J363" t="s">
        <v>6</v>
      </c>
      <c r="Z363" t="s">
        <v>0</v>
      </c>
      <c r="AA363" t="s">
        <v>1</v>
      </c>
      <c r="AB363" t="s">
        <v>2</v>
      </c>
      <c r="AC363" t="s">
        <v>3</v>
      </c>
      <c r="AD363" t="s">
        <v>4</v>
      </c>
      <c r="AE363" t="s">
        <v>5</v>
      </c>
      <c r="AF363" s="1">
        <v>2.5000000000000001E-2</v>
      </c>
      <c r="AG363" s="1">
        <v>0.97499999999999998</v>
      </c>
      <c r="AH363" t="s">
        <v>6</v>
      </c>
    </row>
    <row r="364" spans="1:34" x14ac:dyDescent="0.35">
      <c r="B364" t="s">
        <v>7</v>
      </c>
      <c r="C364" t="s">
        <v>8</v>
      </c>
      <c r="D364">
        <v>8.7450270000000007E-3</v>
      </c>
      <c r="E364">
        <v>8.3878605000000002E-3</v>
      </c>
      <c r="F364">
        <v>2.2784662999999999E-3</v>
      </c>
      <c r="G364">
        <v>26.054423</v>
      </c>
      <c r="H364">
        <v>5.5022667999999999E-3</v>
      </c>
      <c r="I364">
        <v>1.4125225E-2</v>
      </c>
      <c r="J364">
        <v>1.0189611E-4</v>
      </c>
      <c r="Z364" t="s">
        <v>78</v>
      </c>
      <c r="AA364" t="s">
        <v>23</v>
      </c>
      <c r="AB364">
        <v>2.5557487999999999E-3</v>
      </c>
      <c r="AC364">
        <v>2.3786011999999998E-3</v>
      </c>
      <c r="AD364">
        <v>8.8575709999999996E-4</v>
      </c>
      <c r="AE364">
        <v>34.657440000000001</v>
      </c>
      <c r="AF364">
        <v>1.6018842000000001E-3</v>
      </c>
      <c r="AG364">
        <v>4.7123201000000003E-3</v>
      </c>
      <c r="AH364" s="2">
        <v>3.9612262000000003E-5</v>
      </c>
    </row>
    <row r="365" spans="1:34" x14ac:dyDescent="0.35">
      <c r="B365" t="s">
        <v>9</v>
      </c>
      <c r="C365" t="s">
        <v>10</v>
      </c>
      <c r="D365" s="2">
        <v>5.6923048999999999E-8</v>
      </c>
      <c r="E365" s="2">
        <v>4.4688255999999998E-8</v>
      </c>
      <c r="F365" s="2">
        <v>8.2541925999999995E-8</v>
      </c>
      <c r="G365">
        <v>145.00615999999999</v>
      </c>
      <c r="H365" s="2">
        <v>2.2254392000000001E-8</v>
      </c>
      <c r="I365" s="2">
        <v>1.3606987000000001E-7</v>
      </c>
      <c r="J365" s="2">
        <v>3.6913870999999999E-9</v>
      </c>
      <c r="Z365" t="s">
        <v>79</v>
      </c>
      <c r="AA365" t="s">
        <v>80</v>
      </c>
      <c r="AB365">
        <v>1.6891391</v>
      </c>
      <c r="AC365">
        <v>1.6847445000000001</v>
      </c>
      <c r="AD365">
        <v>0.17458561</v>
      </c>
      <c r="AE365">
        <v>10.335775</v>
      </c>
      <c r="AF365">
        <v>1.3785966999999999</v>
      </c>
      <c r="AG365">
        <v>2.0377317000000001</v>
      </c>
      <c r="AH365">
        <v>7.8077056000000001E-3</v>
      </c>
    </row>
    <row r="366" spans="1:34" x14ac:dyDescent="0.35">
      <c r="B366" t="s">
        <v>11</v>
      </c>
      <c r="C366" t="s">
        <v>12</v>
      </c>
      <c r="D366">
        <v>4.3146950999999998</v>
      </c>
      <c r="E366">
        <v>3.4694631</v>
      </c>
      <c r="F366">
        <v>3.4313261000000002</v>
      </c>
      <c r="G366">
        <v>79.526501999999994</v>
      </c>
      <c r="H366">
        <v>1.5183316</v>
      </c>
      <c r="I366">
        <v>12.349785000000001</v>
      </c>
      <c r="J366">
        <v>0.15345357000000001</v>
      </c>
      <c r="Z366" t="s">
        <v>81</v>
      </c>
      <c r="AA366" t="s">
        <v>82</v>
      </c>
      <c r="AB366">
        <v>1.5071586999999999E-2</v>
      </c>
      <c r="AC366">
        <v>1.1026279999999999E-2</v>
      </c>
      <c r="AD366">
        <v>1.3886267000000001E-2</v>
      </c>
      <c r="AE366">
        <v>92.135406000000003</v>
      </c>
      <c r="AF366">
        <v>3.4430747999999998E-3</v>
      </c>
      <c r="AG366">
        <v>5.8551747000000001E-2</v>
      </c>
      <c r="AH366">
        <v>6.2101276E-4</v>
      </c>
    </row>
    <row r="367" spans="1:34" x14ac:dyDescent="0.35">
      <c r="B367" t="s">
        <v>13</v>
      </c>
      <c r="C367" t="s">
        <v>14</v>
      </c>
      <c r="D367">
        <v>3.3087095000000001E-3</v>
      </c>
      <c r="E367">
        <v>3.0572289999999998E-3</v>
      </c>
      <c r="F367">
        <v>1.1073041E-3</v>
      </c>
      <c r="G367">
        <v>33.466344999999997</v>
      </c>
      <c r="H367">
        <v>2.0137482000000002E-3</v>
      </c>
      <c r="I367">
        <v>6.0777354999999996E-3</v>
      </c>
      <c r="J367" s="2">
        <v>4.9520146E-5</v>
      </c>
      <c r="Z367" t="s">
        <v>83</v>
      </c>
      <c r="AA367" t="s">
        <v>84</v>
      </c>
      <c r="AB367">
        <v>3.9199839000000002E-4</v>
      </c>
      <c r="AC367">
        <v>3.6164478000000002E-4</v>
      </c>
      <c r="AD367">
        <v>1.4028464E-4</v>
      </c>
      <c r="AE367">
        <v>35.787044999999999</v>
      </c>
      <c r="AF367">
        <v>2.3386899999999999E-4</v>
      </c>
      <c r="AG367">
        <v>7.1192791000000005E-4</v>
      </c>
      <c r="AH367" s="2">
        <v>6.2737197999999996E-6</v>
      </c>
    </row>
    <row r="368" spans="1:34" x14ac:dyDescent="0.35">
      <c r="B368" t="s">
        <v>15</v>
      </c>
      <c r="C368" t="s">
        <v>16</v>
      </c>
      <c r="D368">
        <v>10.949494</v>
      </c>
      <c r="E368">
        <v>10.947815</v>
      </c>
      <c r="F368">
        <v>1.0689731</v>
      </c>
      <c r="G368">
        <v>9.7627623000000003</v>
      </c>
      <c r="H368">
        <v>9.0583597999999999</v>
      </c>
      <c r="I368">
        <v>13.209059</v>
      </c>
      <c r="J368">
        <v>4.7805931000000003E-2</v>
      </c>
      <c r="Z368" t="s">
        <v>17</v>
      </c>
      <c r="AA368" t="s">
        <v>18</v>
      </c>
      <c r="AB368">
        <v>1.1653560999999999</v>
      </c>
      <c r="AC368">
        <v>1.1463331000000001</v>
      </c>
      <c r="AD368">
        <v>0.19002199</v>
      </c>
      <c r="AE368">
        <v>16.305917000000001</v>
      </c>
      <c r="AF368">
        <v>0.86579222</v>
      </c>
      <c r="AG368">
        <v>1.6042673999999999</v>
      </c>
      <c r="AH368">
        <v>8.4980416000000007E-3</v>
      </c>
    </row>
    <row r="369" spans="2:34" x14ac:dyDescent="0.35">
      <c r="B369" t="s">
        <v>17</v>
      </c>
      <c r="C369" t="s">
        <v>18</v>
      </c>
      <c r="D369">
        <v>1.1125974999999999</v>
      </c>
      <c r="E369">
        <v>1.0990898</v>
      </c>
      <c r="F369">
        <v>0.16876857000000001</v>
      </c>
      <c r="G369">
        <v>15.168879</v>
      </c>
      <c r="H369">
        <v>0.82956825000000001</v>
      </c>
      <c r="I369">
        <v>1.4948901999999999</v>
      </c>
      <c r="J369">
        <v>7.5475600999999996E-3</v>
      </c>
      <c r="Z369" t="s">
        <v>85</v>
      </c>
      <c r="AA369" t="s">
        <v>82</v>
      </c>
      <c r="AB369">
        <v>3.2943372999999998E-2</v>
      </c>
      <c r="AC369">
        <v>2.9532671999999999E-2</v>
      </c>
      <c r="AD369">
        <v>1.6764332E-2</v>
      </c>
      <c r="AE369">
        <v>50.888330000000003</v>
      </c>
      <c r="AF369">
        <v>1.4682693E-2</v>
      </c>
      <c r="AG369">
        <v>8.2219473000000001E-2</v>
      </c>
      <c r="AH369">
        <v>7.4972373999999996E-4</v>
      </c>
    </row>
    <row r="370" spans="2:34" x14ac:dyDescent="0.35">
      <c r="B370" t="s">
        <v>19</v>
      </c>
      <c r="C370" t="s">
        <v>10</v>
      </c>
      <c r="D370" s="2">
        <v>2.0078403999999999E-7</v>
      </c>
      <c r="E370" s="2">
        <v>1.6194272E-7</v>
      </c>
      <c r="F370" s="2">
        <v>1.3624605000000001E-7</v>
      </c>
      <c r="G370">
        <v>67.857011</v>
      </c>
      <c r="H370" s="2">
        <v>8.4160146999999998E-8</v>
      </c>
      <c r="I370" s="2">
        <v>6.6411673000000004E-7</v>
      </c>
      <c r="J370" s="2">
        <v>6.0931084000000002E-9</v>
      </c>
      <c r="Z370" t="s">
        <v>86</v>
      </c>
      <c r="AA370" t="s">
        <v>82</v>
      </c>
      <c r="AB370">
        <v>0.72868379000000005</v>
      </c>
      <c r="AC370">
        <v>0.52904419999999996</v>
      </c>
      <c r="AD370">
        <v>0.73799057999999995</v>
      </c>
      <c r="AE370">
        <v>101.27721</v>
      </c>
      <c r="AF370">
        <v>0.17992383000000001</v>
      </c>
      <c r="AG370">
        <v>2.7015840999999998</v>
      </c>
      <c r="AH370">
        <v>3.3003942000000001E-2</v>
      </c>
    </row>
    <row r="371" spans="2:34" x14ac:dyDescent="0.35">
      <c r="B371" t="s">
        <v>20</v>
      </c>
      <c r="C371" t="s">
        <v>21</v>
      </c>
      <c r="D371" s="2">
        <v>8.1149135000000005E-7</v>
      </c>
      <c r="E371" s="2">
        <v>7.7285198000000002E-7</v>
      </c>
      <c r="F371" s="2">
        <v>2.8933868999999998E-7</v>
      </c>
      <c r="G371">
        <v>35.655178999999997</v>
      </c>
      <c r="H371" s="2">
        <v>3.9412561999999999E-7</v>
      </c>
      <c r="I371" s="2">
        <v>1.4739111E-6</v>
      </c>
      <c r="J371" s="2">
        <v>1.293962E-8</v>
      </c>
      <c r="Z371" t="s">
        <v>87</v>
      </c>
      <c r="AA371" t="s">
        <v>88</v>
      </c>
      <c r="AB371">
        <v>0.16166064999999999</v>
      </c>
      <c r="AC371">
        <v>7.0447986000000004E-2</v>
      </c>
      <c r="AD371">
        <v>0.34847804999999998</v>
      </c>
      <c r="AE371">
        <v>215.56145000000001</v>
      </c>
      <c r="AF371">
        <v>6.4059924000000002E-3</v>
      </c>
      <c r="AG371">
        <v>0.82193897999999999</v>
      </c>
      <c r="AH371">
        <v>1.5584412000000001E-2</v>
      </c>
    </row>
    <row r="372" spans="2:34" x14ac:dyDescent="0.35">
      <c r="B372" t="s">
        <v>22</v>
      </c>
      <c r="C372" t="s">
        <v>23</v>
      </c>
      <c r="D372">
        <v>7.0336498000000004E-4</v>
      </c>
      <c r="E372">
        <v>6.8288319000000001E-4</v>
      </c>
      <c r="F372">
        <v>1.6265213E-4</v>
      </c>
      <c r="G372">
        <v>23.124855</v>
      </c>
      <c r="H372">
        <v>4.6640977E-4</v>
      </c>
      <c r="I372">
        <v>1.1351073999999999E-3</v>
      </c>
      <c r="J372" s="2">
        <v>7.2740244999999997E-6</v>
      </c>
      <c r="Z372" t="s">
        <v>89</v>
      </c>
      <c r="AA372" t="s">
        <v>90</v>
      </c>
      <c r="AB372">
        <v>0.12446405000000001</v>
      </c>
      <c r="AC372">
        <v>0.11661582</v>
      </c>
      <c r="AD372">
        <v>4.4475829000000001E-2</v>
      </c>
      <c r="AE372">
        <v>35.733876000000002</v>
      </c>
      <c r="AF372">
        <v>6.1813400999999997E-2</v>
      </c>
      <c r="AG372">
        <v>0.24891521999999999</v>
      </c>
      <c r="AH372">
        <v>1.9890196000000001E-3</v>
      </c>
    </row>
    <row r="373" spans="2:34" x14ac:dyDescent="0.35">
      <c r="B373" t="s">
        <v>24</v>
      </c>
      <c r="C373" t="s">
        <v>25</v>
      </c>
      <c r="D373">
        <v>7.0112654999999996E-2</v>
      </c>
      <c r="E373">
        <v>6.4693006999999997E-2</v>
      </c>
      <c r="F373">
        <v>2.4071131999999999E-2</v>
      </c>
      <c r="G373">
        <v>34.332078000000003</v>
      </c>
      <c r="H373">
        <v>4.5975742999999999E-2</v>
      </c>
      <c r="I373">
        <v>0.12171812</v>
      </c>
      <c r="J373">
        <v>1.0764937E-3</v>
      </c>
      <c r="Z373" t="s">
        <v>91</v>
      </c>
      <c r="AA373" t="s">
        <v>82</v>
      </c>
      <c r="AB373">
        <v>3.5681222999999998E-2</v>
      </c>
      <c r="AC373">
        <v>2.9753842999999999E-2</v>
      </c>
      <c r="AD373">
        <v>2.1895108999999999E-2</v>
      </c>
      <c r="AE373">
        <v>61.363114000000003</v>
      </c>
      <c r="AF373">
        <v>1.3045042E-2</v>
      </c>
      <c r="AG373">
        <v>9.8143075999999996E-2</v>
      </c>
      <c r="AH373">
        <v>9.7917905999999992E-4</v>
      </c>
    </row>
    <row r="374" spans="2:34" x14ac:dyDescent="0.35">
      <c r="Z374" t="s">
        <v>92</v>
      </c>
      <c r="AA374" t="s">
        <v>14</v>
      </c>
      <c r="AB374" s="2">
        <v>2.3103981999999998E-5</v>
      </c>
      <c r="AC374" s="2">
        <v>2.0608479E-5</v>
      </c>
      <c r="AD374" s="2">
        <v>1.0655E-5</v>
      </c>
      <c r="AE374">
        <v>46.117592999999999</v>
      </c>
      <c r="AF374" s="2">
        <v>1.2382968000000001E-5</v>
      </c>
      <c r="AG374" s="2">
        <v>4.8677453000000001E-5</v>
      </c>
      <c r="AH374" s="2">
        <v>4.7650608999999997E-7</v>
      </c>
    </row>
    <row r="375" spans="2:34" x14ac:dyDescent="0.35">
      <c r="B375" t="s">
        <v>26</v>
      </c>
      <c r="C375">
        <v>95</v>
      </c>
      <c r="Z375" t="s">
        <v>93</v>
      </c>
      <c r="AA375" t="s">
        <v>94</v>
      </c>
      <c r="AB375">
        <v>5.2763337E-3</v>
      </c>
      <c r="AC375">
        <v>4.3625846999999999E-3</v>
      </c>
      <c r="AD375">
        <v>3.3372314000000001E-3</v>
      </c>
      <c r="AE375">
        <v>63.24906</v>
      </c>
      <c r="AF375">
        <v>2.1004829000000002E-3</v>
      </c>
      <c r="AG375">
        <v>1.427378E-2</v>
      </c>
      <c r="AH375">
        <v>1.4924552999999999E-4</v>
      </c>
    </row>
    <row r="376" spans="2:34" x14ac:dyDescent="0.35">
      <c r="Z376" t="s">
        <v>95</v>
      </c>
      <c r="AA376" t="s">
        <v>96</v>
      </c>
      <c r="AB376">
        <v>8.0433385999999999E-3</v>
      </c>
      <c r="AC376">
        <v>7.7417793000000004E-3</v>
      </c>
      <c r="AD376">
        <v>2.0784648000000002E-3</v>
      </c>
      <c r="AE376">
        <v>25.840821999999999</v>
      </c>
      <c r="AF376">
        <v>5.1715383000000004E-3</v>
      </c>
      <c r="AG376">
        <v>1.2000489E-2</v>
      </c>
      <c r="AH376" s="2">
        <v>9.2951773999999995E-5</v>
      </c>
    </row>
    <row r="377" spans="2:34" x14ac:dyDescent="0.35">
      <c r="Z377" t="s">
        <v>97</v>
      </c>
      <c r="AA377" t="s">
        <v>96</v>
      </c>
      <c r="AB377">
        <v>1.1167953E-2</v>
      </c>
      <c r="AC377">
        <v>1.0745953000000001E-2</v>
      </c>
      <c r="AD377">
        <v>2.6980722000000002E-3</v>
      </c>
      <c r="AE377">
        <v>24.159058000000002</v>
      </c>
      <c r="AF377">
        <v>7.1014186999999998E-3</v>
      </c>
      <c r="AG377">
        <v>1.7230114000000001E-2</v>
      </c>
      <c r="AH377">
        <v>1.2066145999999999E-4</v>
      </c>
    </row>
    <row r="378" spans="2:34" x14ac:dyDescent="0.35">
      <c r="Z378" t="s">
        <v>98</v>
      </c>
      <c r="AA378" t="s">
        <v>99</v>
      </c>
      <c r="AB378" s="2">
        <v>9.4714951000000003E-7</v>
      </c>
      <c r="AC378" s="2">
        <v>8.8676868000000002E-7</v>
      </c>
      <c r="AD378" s="2">
        <v>2.8724131999999999E-7</v>
      </c>
      <c r="AE378">
        <v>30.326924999999999</v>
      </c>
      <c r="AF378" s="2">
        <v>5.6821165000000003E-7</v>
      </c>
      <c r="AG378" s="2">
        <v>1.6644190999999999E-6</v>
      </c>
      <c r="AH378" s="2">
        <v>1.2845821999999999E-8</v>
      </c>
    </row>
    <row r="379" spans="2:34" x14ac:dyDescent="0.35">
      <c r="Z379" t="s">
        <v>100</v>
      </c>
      <c r="AA379" t="s">
        <v>8</v>
      </c>
      <c r="AB379">
        <v>7.9168660999999994E-3</v>
      </c>
      <c r="AC379">
        <v>7.3039587E-3</v>
      </c>
      <c r="AD379">
        <v>3.0003622E-3</v>
      </c>
      <c r="AE379">
        <v>37.898356999999997</v>
      </c>
      <c r="AF379">
        <v>4.6438073999999999E-3</v>
      </c>
      <c r="AG379">
        <v>1.4944529999999999E-2</v>
      </c>
      <c r="AH379">
        <v>1.3418028000000001E-4</v>
      </c>
    </row>
    <row r="380" spans="2:34" x14ac:dyDescent="0.35">
      <c r="Z380" t="s">
        <v>101</v>
      </c>
      <c r="AA380" t="s">
        <v>82</v>
      </c>
      <c r="AB380">
        <v>2.2046182999999999</v>
      </c>
      <c r="AC380">
        <v>1.7964941000000001</v>
      </c>
      <c r="AD380">
        <v>2.2808394999999999</v>
      </c>
      <c r="AE380">
        <v>103.45734</v>
      </c>
      <c r="AF380">
        <v>0.90503909000000005</v>
      </c>
      <c r="AG380">
        <v>5.6568379000000002</v>
      </c>
      <c r="AH380">
        <v>0.10200223999999999</v>
      </c>
    </row>
    <row r="381" spans="2:34" x14ac:dyDescent="0.35">
      <c r="Z381" t="s">
        <v>102</v>
      </c>
      <c r="AA381" t="s">
        <v>103</v>
      </c>
      <c r="AB381">
        <v>2.0715800999999999E-2</v>
      </c>
      <c r="AC381">
        <v>1.7669298999999999E-2</v>
      </c>
      <c r="AD381">
        <v>4.2740182000000002E-2</v>
      </c>
      <c r="AE381">
        <v>206.31682000000001</v>
      </c>
      <c r="AF381">
        <v>-6.1729042999999997E-2</v>
      </c>
      <c r="AG381">
        <v>0.12017524</v>
      </c>
      <c r="AH381">
        <v>1.911399E-3</v>
      </c>
    </row>
    <row r="383" spans="2:34" x14ac:dyDescent="0.35">
      <c r="Z383" t="s">
        <v>26</v>
      </c>
      <c r="AA383">
        <v>95</v>
      </c>
    </row>
    <row r="386" spans="1:34" x14ac:dyDescent="0.35">
      <c r="A386" s="3">
        <v>17</v>
      </c>
      <c r="B386" s="3" t="s">
        <v>51</v>
      </c>
      <c r="C386" s="3" t="s">
        <v>43</v>
      </c>
      <c r="Y386" s="3">
        <v>17</v>
      </c>
      <c r="Z386" s="3" t="s">
        <v>51</v>
      </c>
      <c r="AA386" s="3" t="s">
        <v>43</v>
      </c>
    </row>
    <row r="387" spans="1:34" x14ac:dyDescent="0.35">
      <c r="B387" t="s">
        <v>0</v>
      </c>
      <c r="C387" t="s">
        <v>1</v>
      </c>
      <c r="D387" t="s">
        <v>2</v>
      </c>
      <c r="E387" t="s">
        <v>3</v>
      </c>
      <c r="F387" t="s">
        <v>4</v>
      </c>
      <c r="G387" t="s">
        <v>5</v>
      </c>
      <c r="H387" s="1">
        <v>2.5000000000000001E-2</v>
      </c>
      <c r="I387" s="1">
        <v>0.97499999999999998</v>
      </c>
      <c r="J387" t="s">
        <v>6</v>
      </c>
      <c r="Z387" t="s">
        <v>0</v>
      </c>
      <c r="AA387" t="s">
        <v>1</v>
      </c>
      <c r="AB387" t="s">
        <v>2</v>
      </c>
      <c r="AC387" t="s">
        <v>3</v>
      </c>
      <c r="AD387" t="s">
        <v>4</v>
      </c>
      <c r="AE387" t="s">
        <v>5</v>
      </c>
      <c r="AF387" s="1">
        <v>2.5000000000000001E-2</v>
      </c>
      <c r="AG387" s="1">
        <v>0.97499999999999998</v>
      </c>
      <c r="AH387" t="s">
        <v>6</v>
      </c>
    </row>
    <row r="388" spans="1:34" x14ac:dyDescent="0.35">
      <c r="B388" t="s">
        <v>7</v>
      </c>
      <c r="C388" t="s">
        <v>8</v>
      </c>
      <c r="D388">
        <v>2.408491E-3</v>
      </c>
      <c r="E388">
        <v>2.408491E-3</v>
      </c>
      <c r="F388" s="2">
        <v>1.0540258E-10</v>
      </c>
      <c r="G388" s="2">
        <v>4.3762914000000001E-6</v>
      </c>
      <c r="H388">
        <v>2.408491E-3</v>
      </c>
      <c r="I388">
        <v>2.408491E-3</v>
      </c>
      <c r="J388" s="2">
        <v>4.7137468000000004E-12</v>
      </c>
      <c r="Z388" t="s">
        <v>78</v>
      </c>
      <c r="AA388" t="s">
        <v>23</v>
      </c>
      <c r="AB388">
        <v>6.0480036000000004E-4</v>
      </c>
      <c r="AC388">
        <v>6.0480036000000004E-4</v>
      </c>
      <c r="AD388" t="s">
        <v>38</v>
      </c>
      <c r="AE388" t="s">
        <v>38</v>
      </c>
      <c r="AF388">
        <v>6.0480036000000004E-4</v>
      </c>
      <c r="AG388">
        <v>6.0480036000000004E-4</v>
      </c>
      <c r="AH388" t="s">
        <v>38</v>
      </c>
    </row>
    <row r="389" spans="1:34" x14ac:dyDescent="0.35">
      <c r="B389" t="s">
        <v>9</v>
      </c>
      <c r="C389" t="s">
        <v>10</v>
      </c>
      <c r="D389" s="2">
        <v>-3.4755438000000002E-9</v>
      </c>
      <c r="E389" s="2">
        <v>-3.4755438000000002E-9</v>
      </c>
      <c r="F389" s="2">
        <v>1.6973748000000001E-16</v>
      </c>
      <c r="G389" s="2">
        <v>-4.8837675999999999E-6</v>
      </c>
      <c r="H389" s="2">
        <v>-3.4755438000000002E-9</v>
      </c>
      <c r="I389" s="2">
        <v>-3.4755438000000002E-9</v>
      </c>
      <c r="J389" s="2">
        <v>7.590891E-18</v>
      </c>
      <c r="Z389" t="s">
        <v>79</v>
      </c>
      <c r="AA389" t="s">
        <v>80</v>
      </c>
      <c r="AB389">
        <v>5.3137522999999999E-2</v>
      </c>
      <c r="AC389">
        <v>5.3137522999999999E-2</v>
      </c>
      <c r="AD389" t="s">
        <v>38</v>
      </c>
      <c r="AE389" t="s">
        <v>38</v>
      </c>
      <c r="AF389">
        <v>5.3137522999999999E-2</v>
      </c>
      <c r="AG389">
        <v>5.3137522999999999E-2</v>
      </c>
      <c r="AH389" t="s">
        <v>38</v>
      </c>
    </row>
    <row r="390" spans="1:34" x14ac:dyDescent="0.35">
      <c r="B390" t="s">
        <v>11</v>
      </c>
      <c r="C390" t="s">
        <v>12</v>
      </c>
      <c r="D390">
        <v>-1.1043148</v>
      </c>
      <c r="E390">
        <v>-1.1043148</v>
      </c>
      <c r="F390" s="2">
        <v>3.6088590999999998E-8</v>
      </c>
      <c r="G390" s="2">
        <v>-3.2679622999999999E-6</v>
      </c>
      <c r="H390">
        <v>-1.1043148</v>
      </c>
      <c r="I390">
        <v>-1.1043148</v>
      </c>
      <c r="J390" s="2">
        <v>1.6139308000000001E-9</v>
      </c>
      <c r="Z390" t="s">
        <v>81</v>
      </c>
      <c r="AA390" t="s">
        <v>82</v>
      </c>
      <c r="AB390">
        <v>-5.6301585999999999E-3</v>
      </c>
      <c r="AC390">
        <v>-5.6301585999999999E-3</v>
      </c>
      <c r="AD390" s="2">
        <v>9.3272131E-11</v>
      </c>
      <c r="AE390" s="2">
        <v>-1.6566519E-6</v>
      </c>
      <c r="AF390">
        <v>-5.6301585999999999E-3</v>
      </c>
      <c r="AG390">
        <v>-5.6301585999999999E-3</v>
      </c>
      <c r="AH390" s="2">
        <v>4.1712565000000001E-12</v>
      </c>
    </row>
    <row r="391" spans="1:34" x14ac:dyDescent="0.35">
      <c r="B391" t="s">
        <v>13</v>
      </c>
      <c r="C391" t="s">
        <v>14</v>
      </c>
      <c r="D391">
        <v>-4.0492614000000003E-3</v>
      </c>
      <c r="E391">
        <v>-4.0492614000000003E-3</v>
      </c>
      <c r="F391" t="s">
        <v>38</v>
      </c>
      <c r="G391" t="s">
        <v>38</v>
      </c>
      <c r="H391">
        <v>-4.0492614000000003E-3</v>
      </c>
      <c r="I391">
        <v>-4.0492614000000003E-3</v>
      </c>
      <c r="J391" t="s">
        <v>38</v>
      </c>
      <c r="Z391" t="s">
        <v>83</v>
      </c>
      <c r="AA391" t="s">
        <v>84</v>
      </c>
      <c r="AB391" s="2">
        <v>1.1433762999999999E-5</v>
      </c>
      <c r="AC391" s="2">
        <v>1.1433762999999999E-5</v>
      </c>
      <c r="AD391" s="2">
        <v>1.0183528E-13</v>
      </c>
      <c r="AE391" s="2">
        <v>8.9065409000000001E-7</v>
      </c>
      <c r="AF391" s="2">
        <v>1.1433762999999999E-5</v>
      </c>
      <c r="AG391" s="2">
        <v>1.1433762999999999E-5</v>
      </c>
      <c r="AH391" s="2">
        <v>4.5542122999999999E-15</v>
      </c>
    </row>
    <row r="392" spans="1:34" x14ac:dyDescent="0.35">
      <c r="B392" t="s">
        <v>15</v>
      </c>
      <c r="C392" t="s">
        <v>16</v>
      </c>
      <c r="D392">
        <v>0.38500400000000001</v>
      </c>
      <c r="E392">
        <v>0.38500400000000001</v>
      </c>
      <c r="F392" t="s">
        <v>38</v>
      </c>
      <c r="G392" t="s">
        <v>38</v>
      </c>
      <c r="H392">
        <v>0.38500400000000001</v>
      </c>
      <c r="I392">
        <v>0.38500400000000001</v>
      </c>
      <c r="J392" t="s">
        <v>38</v>
      </c>
      <c r="Z392" t="s">
        <v>17</v>
      </c>
      <c r="AA392" t="s">
        <v>18</v>
      </c>
      <c r="AB392">
        <v>0.90347491000000002</v>
      </c>
      <c r="AC392">
        <v>0.90347491000000002</v>
      </c>
      <c r="AD392" t="s">
        <v>38</v>
      </c>
      <c r="AE392" t="s">
        <v>38</v>
      </c>
      <c r="AF392">
        <v>0.90347491000000002</v>
      </c>
      <c r="AG392">
        <v>0.90347491000000002</v>
      </c>
      <c r="AH392" t="s">
        <v>38</v>
      </c>
    </row>
    <row r="393" spans="1:34" x14ac:dyDescent="0.35">
      <c r="B393" t="s">
        <v>17</v>
      </c>
      <c r="C393" t="s">
        <v>18</v>
      </c>
      <c r="D393">
        <v>0.89934327999999997</v>
      </c>
      <c r="E393">
        <v>0.89934327999999997</v>
      </c>
      <c r="F393" s="2">
        <v>3.6518474999999999E-8</v>
      </c>
      <c r="G393" s="2">
        <v>4.0605713000000002E-6</v>
      </c>
      <c r="H393">
        <v>0.89934327999999997</v>
      </c>
      <c r="I393">
        <v>0.89934327999999997</v>
      </c>
      <c r="J393" s="2">
        <v>1.6331558000000001E-9</v>
      </c>
      <c r="Z393" t="s">
        <v>85</v>
      </c>
      <c r="AA393" t="s">
        <v>82</v>
      </c>
      <c r="AB393">
        <v>2.4249790999999999E-4</v>
      </c>
      <c r="AC393">
        <v>2.4249790999999999E-4</v>
      </c>
      <c r="AD393" s="2">
        <v>9.1407010999999994E-12</v>
      </c>
      <c r="AE393" s="2">
        <v>3.7693936999999999E-6</v>
      </c>
      <c r="AF393">
        <v>2.4249790999999999E-4</v>
      </c>
      <c r="AG393">
        <v>2.4249790999999999E-4</v>
      </c>
      <c r="AH393" s="2">
        <v>4.0878458000000001E-13</v>
      </c>
    </row>
    <row r="394" spans="1:34" x14ac:dyDescent="0.35">
      <c r="B394" t="s">
        <v>19</v>
      </c>
      <c r="C394" t="s">
        <v>10</v>
      </c>
      <c r="D394" s="2">
        <v>-2.6508301999999999E-8</v>
      </c>
      <c r="E394" s="2">
        <v>-2.6508301999999999E-8</v>
      </c>
      <c r="F394" t="s">
        <v>38</v>
      </c>
      <c r="G394" t="s">
        <v>38</v>
      </c>
      <c r="H394" s="2">
        <v>-2.6508301999999999E-8</v>
      </c>
      <c r="I394" s="2">
        <v>-2.6508301999999999E-8</v>
      </c>
      <c r="J394" t="s">
        <v>38</v>
      </c>
      <c r="Z394" t="s">
        <v>86</v>
      </c>
      <c r="AA394" t="s">
        <v>82</v>
      </c>
      <c r="AB394">
        <v>-0.20951040000000001</v>
      </c>
      <c r="AC394">
        <v>-0.20951040000000001</v>
      </c>
      <c r="AD394" s="2">
        <v>7.2326863000000002E-9</v>
      </c>
      <c r="AE394" s="2">
        <v>-3.4521849E-6</v>
      </c>
      <c r="AF394">
        <v>-0.20951040000000001</v>
      </c>
      <c r="AG394">
        <v>-0.20951040000000001</v>
      </c>
      <c r="AH394" s="2">
        <v>3.2345556000000001E-10</v>
      </c>
    </row>
    <row r="395" spans="1:34" x14ac:dyDescent="0.35">
      <c r="B395" t="s">
        <v>20</v>
      </c>
      <c r="C395" t="s">
        <v>21</v>
      </c>
      <c r="D395" s="2">
        <v>1.7068888999999999E-9</v>
      </c>
      <c r="E395" s="2">
        <v>1.7068888999999999E-9</v>
      </c>
      <c r="F395" t="s">
        <v>38</v>
      </c>
      <c r="G395" t="s">
        <v>38</v>
      </c>
      <c r="H395" s="2">
        <v>1.7068888999999999E-9</v>
      </c>
      <c r="I395" s="2">
        <v>1.7068888999999999E-9</v>
      </c>
      <c r="J395" t="s">
        <v>38</v>
      </c>
      <c r="Z395" t="s">
        <v>87</v>
      </c>
      <c r="AA395" t="s">
        <v>88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35">
      <c r="B396" t="s">
        <v>22</v>
      </c>
      <c r="C396" t="s">
        <v>23</v>
      </c>
      <c r="D396" s="2">
        <v>3.6665022000000002E-5</v>
      </c>
      <c r="E396" s="2">
        <v>3.6665022000000002E-5</v>
      </c>
      <c r="F396" s="2">
        <v>6.7745919999999997E-13</v>
      </c>
      <c r="G396" s="2">
        <v>1.8476988999999999E-6</v>
      </c>
      <c r="H396" s="2">
        <v>3.6665022000000002E-5</v>
      </c>
      <c r="I396" s="2">
        <v>3.6665022000000002E-5</v>
      </c>
      <c r="J396" s="2">
        <v>3.0296895999999998E-14</v>
      </c>
      <c r="Z396" t="s">
        <v>89</v>
      </c>
      <c r="AA396" t="s">
        <v>90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35">
      <c r="B397" t="s">
        <v>24</v>
      </c>
      <c r="C397" t="s">
        <v>25</v>
      </c>
      <c r="D397">
        <v>2.4628012000000001E-2</v>
      </c>
      <c r="E397">
        <v>2.4628012000000001E-2</v>
      </c>
      <c r="F397" t="s">
        <v>38</v>
      </c>
      <c r="G397" t="s">
        <v>38</v>
      </c>
      <c r="H397">
        <v>2.4628012000000001E-2</v>
      </c>
      <c r="I397">
        <v>2.4628012000000001E-2</v>
      </c>
      <c r="J397" t="s">
        <v>38</v>
      </c>
      <c r="Z397" t="s">
        <v>91</v>
      </c>
      <c r="AA397" t="s">
        <v>82</v>
      </c>
      <c r="AB397">
        <v>-8.3671448999999998E-3</v>
      </c>
      <c r="AC397">
        <v>-8.3671448999999998E-3</v>
      </c>
      <c r="AD397" s="2">
        <v>3.1932704000000002E-10</v>
      </c>
      <c r="AE397" s="2">
        <v>-3.8164397E-6</v>
      </c>
      <c r="AF397">
        <v>-8.3671448999999998E-3</v>
      </c>
      <c r="AG397">
        <v>-8.3671448999999998E-3</v>
      </c>
      <c r="AH397" s="2">
        <v>1.4280739E-11</v>
      </c>
    </row>
    <row r="398" spans="1:34" x14ac:dyDescent="0.35">
      <c r="Z398" t="s">
        <v>92</v>
      </c>
      <c r="AA398" t="s">
        <v>14</v>
      </c>
      <c r="AB398">
        <v>-1.1415863000000001E-3</v>
      </c>
      <c r="AC398">
        <v>-1.1415863000000001E-3</v>
      </c>
      <c r="AD398" s="2">
        <v>4.4087890000000003E-11</v>
      </c>
      <c r="AE398" s="2">
        <v>-3.8619846999999996E-6</v>
      </c>
      <c r="AF398">
        <v>-1.1415863000000001E-3</v>
      </c>
      <c r="AG398">
        <v>-1.1415863000000001E-3</v>
      </c>
      <c r="AH398" s="2">
        <v>1.9716704E-12</v>
      </c>
    </row>
    <row r="399" spans="1:34" x14ac:dyDescent="0.35">
      <c r="B399" t="s">
        <v>26</v>
      </c>
      <c r="C399">
        <v>95</v>
      </c>
      <c r="Z399" t="s">
        <v>93</v>
      </c>
      <c r="AA399" t="s">
        <v>94</v>
      </c>
      <c r="AB399">
        <v>1.1154008E-2</v>
      </c>
      <c r="AC399">
        <v>1.1154008E-2</v>
      </c>
      <c r="AD399" s="2">
        <v>4.1568133999999998E-10</v>
      </c>
      <c r="AE399" s="2">
        <v>3.7267441000000001E-6</v>
      </c>
      <c r="AF399">
        <v>1.1154008E-2</v>
      </c>
      <c r="AG399">
        <v>1.1154008E-2</v>
      </c>
      <c r="AH399" s="2">
        <v>1.8589833999999998E-11</v>
      </c>
    </row>
    <row r="400" spans="1:34" x14ac:dyDescent="0.35">
      <c r="Z400" t="s">
        <v>95</v>
      </c>
      <c r="AA400" t="s">
        <v>96</v>
      </c>
      <c r="AB400">
        <v>1.0465907E-3</v>
      </c>
      <c r="AC400">
        <v>1.0465907E-3</v>
      </c>
      <c r="AD400" s="2">
        <v>3.5147076000000001E-11</v>
      </c>
      <c r="AE400" s="2">
        <v>3.3582445999999999E-6</v>
      </c>
      <c r="AF400">
        <v>1.0465907E-3</v>
      </c>
      <c r="AG400">
        <v>1.0465907E-3</v>
      </c>
      <c r="AH400" s="2">
        <v>1.5718249999999999E-12</v>
      </c>
    </row>
    <row r="401" spans="1:34" x14ac:dyDescent="0.35">
      <c r="Z401" t="s">
        <v>97</v>
      </c>
      <c r="AA401" t="s">
        <v>96</v>
      </c>
      <c r="AB401">
        <v>1.0873326999999999E-3</v>
      </c>
      <c r="AC401">
        <v>1.0873326999999999E-3</v>
      </c>
      <c r="AD401" t="s">
        <v>38</v>
      </c>
      <c r="AE401" t="s">
        <v>38</v>
      </c>
      <c r="AF401">
        <v>1.0873326999999999E-3</v>
      </c>
      <c r="AG401">
        <v>1.0873326999999999E-3</v>
      </c>
      <c r="AH401" t="s">
        <v>38</v>
      </c>
    </row>
    <row r="402" spans="1:34" x14ac:dyDescent="0.35">
      <c r="Z402" t="s">
        <v>98</v>
      </c>
      <c r="AA402" t="s">
        <v>99</v>
      </c>
      <c r="AB402" s="2">
        <v>1.2177800999999999E-8</v>
      </c>
      <c r="AC402" s="2">
        <v>1.2177800999999999E-8</v>
      </c>
      <c r="AD402" t="s">
        <v>38</v>
      </c>
      <c r="AE402" t="s">
        <v>38</v>
      </c>
      <c r="AF402" s="2">
        <v>1.2177800999999999E-8</v>
      </c>
      <c r="AG402" s="2">
        <v>1.2177800999999999E-8</v>
      </c>
      <c r="AH402" t="s">
        <v>38</v>
      </c>
    </row>
    <row r="403" spans="1:34" x14ac:dyDescent="0.35">
      <c r="Z403" t="s">
        <v>100</v>
      </c>
      <c r="AA403" t="s">
        <v>8</v>
      </c>
      <c r="AB403">
        <v>2.0671814000000001E-3</v>
      </c>
      <c r="AC403">
        <v>2.0671814000000001E-3</v>
      </c>
      <c r="AD403" s="2">
        <v>6.6667661000000001E-11</v>
      </c>
      <c r="AE403" s="2">
        <v>3.2250513000000002E-6</v>
      </c>
      <c r="AF403">
        <v>2.0671814000000001E-3</v>
      </c>
      <c r="AG403">
        <v>2.0671814000000001E-3</v>
      </c>
      <c r="AH403" s="2">
        <v>2.9814685000000002E-12</v>
      </c>
    </row>
    <row r="404" spans="1:34" x14ac:dyDescent="0.35">
      <c r="Z404" t="s">
        <v>101</v>
      </c>
      <c r="AA404" t="s">
        <v>82</v>
      </c>
      <c r="AB404">
        <v>1.0909385000000001E-2</v>
      </c>
      <c r="AC404">
        <v>1.0909385000000001E-2</v>
      </c>
      <c r="AD404" t="s">
        <v>38</v>
      </c>
      <c r="AE404" t="s">
        <v>38</v>
      </c>
      <c r="AF404">
        <v>1.0909385000000001E-2</v>
      </c>
      <c r="AG404">
        <v>1.0909385000000001E-2</v>
      </c>
      <c r="AH404" t="s">
        <v>38</v>
      </c>
    </row>
    <row r="405" spans="1:34" x14ac:dyDescent="0.35">
      <c r="Z405" t="s">
        <v>102</v>
      </c>
      <c r="AA405" t="s">
        <v>103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7" spans="1:34" x14ac:dyDescent="0.35">
      <c r="Z407" t="s">
        <v>26</v>
      </c>
      <c r="AA407">
        <v>95</v>
      </c>
    </row>
    <row r="410" spans="1:34" x14ac:dyDescent="0.35">
      <c r="A410" s="3">
        <v>18</v>
      </c>
      <c r="B410" s="3" t="s">
        <v>52</v>
      </c>
      <c r="C410" t="s">
        <v>43</v>
      </c>
      <c r="Y410" s="3">
        <v>18</v>
      </c>
      <c r="Z410" s="3" t="s">
        <v>52</v>
      </c>
      <c r="AA410" t="s">
        <v>43</v>
      </c>
    </row>
    <row r="411" spans="1:34" x14ac:dyDescent="0.35">
      <c r="B411" t="s">
        <v>0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s="1">
        <v>2.5000000000000001E-2</v>
      </c>
      <c r="I411" s="1">
        <v>0.97499999999999998</v>
      </c>
      <c r="J411" t="s">
        <v>6</v>
      </c>
      <c r="Z411" t="s">
        <v>0</v>
      </c>
      <c r="AA411" t="s">
        <v>1</v>
      </c>
      <c r="AB411" t="s">
        <v>2</v>
      </c>
      <c r="AC411" t="s">
        <v>3</v>
      </c>
      <c r="AD411" t="s">
        <v>4</v>
      </c>
      <c r="AE411" t="s">
        <v>5</v>
      </c>
      <c r="AF411" s="1">
        <v>2.5000000000000001E-2</v>
      </c>
      <c r="AG411" s="1">
        <v>0.97499999999999998</v>
      </c>
      <c r="AH411" t="s">
        <v>6</v>
      </c>
    </row>
    <row r="412" spans="1:34" x14ac:dyDescent="0.35">
      <c r="B412" t="s">
        <v>7</v>
      </c>
      <c r="C412" t="s">
        <v>8</v>
      </c>
      <c r="D412">
        <v>1.0454822000000001E-2</v>
      </c>
      <c r="E412">
        <v>1.0236844E-2</v>
      </c>
      <c r="F412">
        <v>1.5842407E-3</v>
      </c>
      <c r="G412">
        <v>15.153206000000001</v>
      </c>
      <c r="H412">
        <v>7.9900118999999999E-3</v>
      </c>
      <c r="I412">
        <v>1.3664951999999999E-2</v>
      </c>
      <c r="J412" s="2">
        <v>7.0849397999999994E-5</v>
      </c>
      <c r="Z412" t="s">
        <v>78</v>
      </c>
      <c r="AA412" t="s">
        <v>23</v>
      </c>
      <c r="AB412">
        <v>3.1795449000000002E-3</v>
      </c>
      <c r="AC412">
        <v>3.1075251999999999E-3</v>
      </c>
      <c r="AD412">
        <v>5.2360684000000003E-4</v>
      </c>
      <c r="AE412">
        <v>16.467981000000002</v>
      </c>
      <c r="AF412">
        <v>2.3673334999999998E-3</v>
      </c>
      <c r="AG412">
        <v>4.5276441000000004E-3</v>
      </c>
      <c r="AH412" s="2">
        <v>2.3416409999999999E-5</v>
      </c>
    </row>
    <row r="413" spans="1:34" x14ac:dyDescent="0.35">
      <c r="B413" t="s">
        <v>9</v>
      </c>
      <c r="C413" t="s">
        <v>10</v>
      </c>
      <c r="D413" s="2">
        <v>9.3379057E-8</v>
      </c>
      <c r="E413" s="2">
        <v>8.0918071000000003E-8</v>
      </c>
      <c r="F413" s="2">
        <v>5.3686586000000003E-8</v>
      </c>
      <c r="G413">
        <v>57.493177000000003</v>
      </c>
      <c r="H413" s="2">
        <v>4.5577145999999999E-8</v>
      </c>
      <c r="I413" s="2">
        <v>2.2954705000000001E-7</v>
      </c>
      <c r="J413" s="2">
        <v>2.4009371000000001E-9</v>
      </c>
      <c r="Z413" t="s">
        <v>79</v>
      </c>
      <c r="AA413" t="s">
        <v>80</v>
      </c>
      <c r="AB413">
        <v>1.8315766</v>
      </c>
      <c r="AC413">
        <v>1.8039556999999999</v>
      </c>
      <c r="AD413">
        <v>0.28196261</v>
      </c>
      <c r="AE413">
        <v>15.394531000000001</v>
      </c>
      <c r="AF413">
        <v>1.5027473</v>
      </c>
      <c r="AG413">
        <v>2.2974187000000001</v>
      </c>
      <c r="AH413">
        <v>1.2609751000000001E-2</v>
      </c>
    </row>
    <row r="414" spans="1:34" x14ac:dyDescent="0.35">
      <c r="B414" t="s">
        <v>11</v>
      </c>
      <c r="C414" t="s">
        <v>12</v>
      </c>
      <c r="D414">
        <v>10.357097</v>
      </c>
      <c r="E414">
        <v>8.3303121000000004</v>
      </c>
      <c r="F414">
        <v>6.5272569999999996</v>
      </c>
      <c r="G414">
        <v>63.022072999999999</v>
      </c>
      <c r="H414">
        <v>4.0600652000000004</v>
      </c>
      <c r="I414">
        <v>30.679805999999999</v>
      </c>
      <c r="J414">
        <v>0.29190780999999999</v>
      </c>
      <c r="Z414" t="s">
        <v>81</v>
      </c>
      <c r="AA414" t="s">
        <v>82</v>
      </c>
      <c r="AB414">
        <v>3.8942927000000002E-2</v>
      </c>
      <c r="AC414">
        <v>3.0161344999999999E-2</v>
      </c>
      <c r="AD414">
        <v>3.5543722E-2</v>
      </c>
      <c r="AE414">
        <v>91.271315999999999</v>
      </c>
      <c r="AF414">
        <v>1.0116283E-2</v>
      </c>
      <c r="AG414">
        <v>0.12850286</v>
      </c>
      <c r="AH414">
        <v>1.5895636E-3</v>
      </c>
    </row>
    <row r="415" spans="1:34" x14ac:dyDescent="0.35">
      <c r="B415" t="s">
        <v>13</v>
      </c>
      <c r="C415" t="s">
        <v>14</v>
      </c>
      <c r="D415">
        <v>3.3324590999999999E-3</v>
      </c>
      <c r="E415">
        <v>2.5672734999999999E-3</v>
      </c>
      <c r="F415">
        <v>2.7753503999999999E-3</v>
      </c>
      <c r="G415">
        <v>83.282353000000001</v>
      </c>
      <c r="H415">
        <v>1.4362814999999999E-3</v>
      </c>
      <c r="I415">
        <v>1.0922312999999999E-2</v>
      </c>
      <c r="J415">
        <v>1.2411744000000001E-4</v>
      </c>
      <c r="Z415" t="s">
        <v>83</v>
      </c>
      <c r="AA415" t="s">
        <v>84</v>
      </c>
      <c r="AB415">
        <v>4.5292420000000002E-4</v>
      </c>
      <c r="AC415">
        <v>3.1887134999999999E-4</v>
      </c>
      <c r="AD415">
        <v>5.0987242000000003E-4</v>
      </c>
      <c r="AE415">
        <v>112.57346</v>
      </c>
      <c r="AF415">
        <v>1.5684571E-4</v>
      </c>
      <c r="AG415">
        <v>1.3821803999999999E-3</v>
      </c>
      <c r="AH415" s="2">
        <v>2.2802188E-5</v>
      </c>
    </row>
    <row r="416" spans="1:34" x14ac:dyDescent="0.35">
      <c r="B416" t="s">
        <v>15</v>
      </c>
      <c r="C416" t="s">
        <v>16</v>
      </c>
      <c r="D416">
        <v>11.504102</v>
      </c>
      <c r="E416">
        <v>11.452679</v>
      </c>
      <c r="F416">
        <v>0.99220918000000002</v>
      </c>
      <c r="G416">
        <v>8.6248296</v>
      </c>
      <c r="H416">
        <v>9.7471434000000006</v>
      </c>
      <c r="I416">
        <v>13.863063</v>
      </c>
      <c r="J416">
        <v>4.4372942999999998E-2</v>
      </c>
      <c r="Z416" t="s">
        <v>17</v>
      </c>
      <c r="AA416" t="s">
        <v>18</v>
      </c>
      <c r="AB416">
        <v>2.8668007000000002</v>
      </c>
      <c r="AC416">
        <v>2.8419793000000002</v>
      </c>
      <c r="AD416">
        <v>0.35108096</v>
      </c>
      <c r="AE416">
        <v>12.246437999999999</v>
      </c>
      <c r="AF416">
        <v>2.2519013999999999</v>
      </c>
      <c r="AG416">
        <v>3.6804187000000002</v>
      </c>
      <c r="AH416">
        <v>1.5700817999999998E-2</v>
      </c>
    </row>
    <row r="417" spans="2:34" x14ac:dyDescent="0.35">
      <c r="B417" t="s">
        <v>17</v>
      </c>
      <c r="C417" t="s">
        <v>18</v>
      </c>
      <c r="D417">
        <v>2.7781920000000002</v>
      </c>
      <c r="E417">
        <v>2.7400251</v>
      </c>
      <c r="F417">
        <v>0.35830779000000001</v>
      </c>
      <c r="G417">
        <v>12.897157</v>
      </c>
      <c r="H417">
        <v>2.1830406</v>
      </c>
      <c r="I417">
        <v>3.5634345999999999</v>
      </c>
      <c r="J417">
        <v>1.6024011000000001E-2</v>
      </c>
      <c r="Z417" t="s">
        <v>85</v>
      </c>
      <c r="AA417" t="s">
        <v>82</v>
      </c>
      <c r="AB417">
        <v>6.6260129000000001E-2</v>
      </c>
      <c r="AC417">
        <v>5.611157E-2</v>
      </c>
      <c r="AD417">
        <v>4.7582794999999997E-2</v>
      </c>
      <c r="AE417">
        <v>71.812106</v>
      </c>
      <c r="AF417">
        <v>3.1008041E-2</v>
      </c>
      <c r="AG417">
        <v>0.16368951000000001</v>
      </c>
      <c r="AH417">
        <v>2.1279672999999998E-3</v>
      </c>
    </row>
    <row r="418" spans="2:34" x14ac:dyDescent="0.35">
      <c r="B418" t="s">
        <v>19</v>
      </c>
      <c r="C418" t="s">
        <v>10</v>
      </c>
      <c r="D418" s="2">
        <v>4.1302440999999998E-7</v>
      </c>
      <c r="E418" s="2">
        <v>3.2939499000000001E-7</v>
      </c>
      <c r="F418" s="2">
        <v>2.7415406000000001E-7</v>
      </c>
      <c r="G418">
        <v>66.377202999999994</v>
      </c>
      <c r="H418" s="2">
        <v>1.5389293E-7</v>
      </c>
      <c r="I418" s="2">
        <v>1.2529293000000001E-6</v>
      </c>
      <c r="J418" s="2">
        <v>1.2260541999999999E-8</v>
      </c>
      <c r="Z418" t="s">
        <v>86</v>
      </c>
      <c r="AA418" t="s">
        <v>82</v>
      </c>
      <c r="AB418">
        <v>1.7160531999999999</v>
      </c>
      <c r="AC418">
        <v>1.2853759</v>
      </c>
      <c r="AD418">
        <v>1.5177924</v>
      </c>
      <c r="AE418">
        <v>88.446700000000007</v>
      </c>
      <c r="AF418">
        <v>0.43487831999999998</v>
      </c>
      <c r="AG418">
        <v>5.3616324999999998</v>
      </c>
      <c r="AH418">
        <v>6.7877740000000006E-2</v>
      </c>
    </row>
    <row r="419" spans="2:34" x14ac:dyDescent="0.35">
      <c r="B419" t="s">
        <v>20</v>
      </c>
      <c r="C419" t="s">
        <v>21</v>
      </c>
      <c r="D419" s="2">
        <v>8.1363184999999995E-7</v>
      </c>
      <c r="E419" s="2">
        <v>6.7975931000000003E-7</v>
      </c>
      <c r="F419" s="2">
        <v>4.6323218000000002E-7</v>
      </c>
      <c r="G419">
        <v>56.933880000000002</v>
      </c>
      <c r="H419" s="2">
        <v>3.021127E-7</v>
      </c>
      <c r="I419" s="2">
        <v>2.0214838000000001E-6</v>
      </c>
      <c r="J419" s="2">
        <v>2.0716373000000001E-8</v>
      </c>
      <c r="Z419" t="s">
        <v>87</v>
      </c>
      <c r="AA419" t="s">
        <v>88</v>
      </c>
      <c r="AB419">
        <v>0.41872116999999998</v>
      </c>
      <c r="AC419">
        <v>0.19077478</v>
      </c>
      <c r="AD419">
        <v>0.89817780000000003</v>
      </c>
      <c r="AE419">
        <v>214.50498999999999</v>
      </c>
      <c r="AF419">
        <v>2.9114870000000001E-2</v>
      </c>
      <c r="AG419">
        <v>2.0031105999999999</v>
      </c>
      <c r="AH419">
        <v>4.0167732999999997E-2</v>
      </c>
    </row>
    <row r="420" spans="2:34" x14ac:dyDescent="0.35">
      <c r="B420" t="s">
        <v>22</v>
      </c>
      <c r="C420" t="s">
        <v>23</v>
      </c>
      <c r="D420">
        <v>1.2019825E-3</v>
      </c>
      <c r="E420">
        <v>1.1311311999999999E-3</v>
      </c>
      <c r="F420">
        <v>3.2076080999999997E-4</v>
      </c>
      <c r="G420">
        <v>26.685980000000001</v>
      </c>
      <c r="H420">
        <v>7.8974424000000001E-4</v>
      </c>
      <c r="I420">
        <v>2.0188485999999999E-3</v>
      </c>
      <c r="J420" s="2">
        <v>1.4344859999999999E-5</v>
      </c>
      <c r="Z420" t="s">
        <v>89</v>
      </c>
      <c r="AA420" t="s">
        <v>90</v>
      </c>
      <c r="AB420">
        <v>0.13668789000000001</v>
      </c>
      <c r="AC420">
        <v>0.13142117</v>
      </c>
      <c r="AD420">
        <v>3.9745326999999997E-2</v>
      </c>
      <c r="AE420">
        <v>29.077431000000001</v>
      </c>
      <c r="AF420">
        <v>7.1042199E-2</v>
      </c>
      <c r="AG420">
        <v>0.23439372</v>
      </c>
      <c r="AH420">
        <v>1.7774651E-3</v>
      </c>
    </row>
    <row r="421" spans="2:34" x14ac:dyDescent="0.35">
      <c r="B421" t="s">
        <v>24</v>
      </c>
      <c r="C421" t="s">
        <v>25</v>
      </c>
      <c r="D421">
        <v>0.11744896000000001</v>
      </c>
      <c r="E421">
        <v>0.11400401</v>
      </c>
      <c r="F421">
        <v>2.0736033000000001E-2</v>
      </c>
      <c r="G421">
        <v>17.655356000000001</v>
      </c>
      <c r="H421">
        <v>8.7862837999999999E-2</v>
      </c>
      <c r="I421">
        <v>0.17023587000000001</v>
      </c>
      <c r="J421">
        <v>9.2734356999999996E-4</v>
      </c>
      <c r="Z421" t="s">
        <v>91</v>
      </c>
      <c r="AA421" t="s">
        <v>82</v>
      </c>
      <c r="AB421">
        <v>6.7350170000000001E-2</v>
      </c>
      <c r="AC421">
        <v>5.4227702000000003E-2</v>
      </c>
      <c r="AD421">
        <v>5.2264805999999997E-2</v>
      </c>
      <c r="AE421">
        <v>77.601595000000003</v>
      </c>
      <c r="AF421">
        <v>2.3730413999999998E-2</v>
      </c>
      <c r="AG421">
        <v>0.19264819999999999</v>
      </c>
      <c r="AH421">
        <v>2.3373532E-3</v>
      </c>
    </row>
    <row r="422" spans="2:34" x14ac:dyDescent="0.35">
      <c r="Z422" t="s">
        <v>92</v>
      </c>
      <c r="AA422" t="s">
        <v>14</v>
      </c>
      <c r="AB422" s="2">
        <v>3.1161979E-5</v>
      </c>
      <c r="AC422" s="2">
        <v>2.4193312E-5</v>
      </c>
      <c r="AD422" s="2">
        <v>3.3050862000000002E-5</v>
      </c>
      <c r="AE422">
        <v>106.0615</v>
      </c>
      <c r="AF422" s="2">
        <v>1.1685938999999999E-5</v>
      </c>
      <c r="AG422" s="2">
        <v>7.9102733000000001E-5</v>
      </c>
      <c r="AH422" s="2">
        <v>1.4780795000000001E-6</v>
      </c>
    </row>
    <row r="423" spans="2:34" x14ac:dyDescent="0.35">
      <c r="B423" t="s">
        <v>26</v>
      </c>
      <c r="C423">
        <v>95</v>
      </c>
      <c r="Z423" t="s">
        <v>93</v>
      </c>
      <c r="AA423" t="s">
        <v>94</v>
      </c>
      <c r="AB423">
        <v>1.2496849000000001E-2</v>
      </c>
      <c r="AC423">
        <v>1.1065215E-2</v>
      </c>
      <c r="AD423">
        <v>5.6374978000000003E-3</v>
      </c>
      <c r="AE423">
        <v>45.111353000000001</v>
      </c>
      <c r="AF423">
        <v>7.1573721E-3</v>
      </c>
      <c r="AG423">
        <v>2.4904669000000001E-2</v>
      </c>
      <c r="AH423">
        <v>2.5211656999999998E-4</v>
      </c>
    </row>
    <row r="424" spans="2:34" x14ac:dyDescent="0.35">
      <c r="Z424" t="s">
        <v>95</v>
      </c>
      <c r="AA424" t="s">
        <v>96</v>
      </c>
      <c r="AB424">
        <v>9.8175937000000001E-3</v>
      </c>
      <c r="AC424">
        <v>9.6419687999999993E-3</v>
      </c>
      <c r="AD424">
        <v>2.0214365999999999E-3</v>
      </c>
      <c r="AE424">
        <v>20.589939000000001</v>
      </c>
      <c r="AF424">
        <v>6.5802739999999997E-3</v>
      </c>
      <c r="AG424">
        <v>1.4704686999999999E-2</v>
      </c>
      <c r="AH424" s="2">
        <v>9.0401391999999996E-5</v>
      </c>
    </row>
    <row r="425" spans="2:34" x14ac:dyDescent="0.35">
      <c r="Z425" t="s">
        <v>97</v>
      </c>
      <c r="AA425" t="s">
        <v>96</v>
      </c>
      <c r="AB425">
        <v>1.2958636000000001E-2</v>
      </c>
      <c r="AC425">
        <v>1.2590446999999999E-2</v>
      </c>
      <c r="AD425">
        <v>2.8951890999999999E-3</v>
      </c>
      <c r="AE425">
        <v>22.341773</v>
      </c>
      <c r="AF425">
        <v>8.4542424000000008E-3</v>
      </c>
      <c r="AG425">
        <v>1.9710069E-2</v>
      </c>
      <c r="AH425">
        <v>1.2947678999999999E-4</v>
      </c>
    </row>
    <row r="426" spans="2:34" x14ac:dyDescent="0.35">
      <c r="Z426" t="s">
        <v>98</v>
      </c>
      <c r="AA426" t="s">
        <v>99</v>
      </c>
      <c r="AB426" s="2">
        <v>2.0820009E-6</v>
      </c>
      <c r="AC426" s="2">
        <v>2.0066415000000002E-6</v>
      </c>
      <c r="AD426" s="2">
        <v>5.0494309999999999E-7</v>
      </c>
      <c r="AE426">
        <v>24.252780000000001</v>
      </c>
      <c r="AF426" s="2">
        <v>1.3317162E-6</v>
      </c>
      <c r="AG426" s="2">
        <v>3.4550269000000001E-6</v>
      </c>
      <c r="AH426" s="2">
        <v>2.2581742E-8</v>
      </c>
    </row>
    <row r="427" spans="2:34" x14ac:dyDescent="0.35">
      <c r="Z427" t="s">
        <v>100</v>
      </c>
      <c r="AA427" t="s">
        <v>8</v>
      </c>
      <c r="AB427">
        <v>8.6436915999999996E-3</v>
      </c>
      <c r="AC427">
        <v>8.4615689000000008E-3</v>
      </c>
      <c r="AD427">
        <v>1.3359022E-3</v>
      </c>
      <c r="AE427">
        <v>15.455228</v>
      </c>
      <c r="AF427">
        <v>6.5677979000000001E-3</v>
      </c>
      <c r="AG427">
        <v>1.2009684E-2</v>
      </c>
      <c r="AH427" s="2">
        <v>5.9743363E-5</v>
      </c>
    </row>
    <row r="428" spans="2:34" x14ac:dyDescent="0.35">
      <c r="Z428" t="s">
        <v>101</v>
      </c>
      <c r="AA428" t="s">
        <v>82</v>
      </c>
      <c r="AB428">
        <v>4.00319</v>
      </c>
      <c r="AC428">
        <v>3.4774479</v>
      </c>
      <c r="AD428">
        <v>2.1079538000000002</v>
      </c>
      <c r="AE428">
        <v>52.656851000000003</v>
      </c>
      <c r="AF428">
        <v>1.9268631000000001</v>
      </c>
      <c r="AG428">
        <v>9.3335556999999998</v>
      </c>
      <c r="AH428">
        <v>9.4270561000000003E-2</v>
      </c>
    </row>
    <row r="429" spans="2:34" x14ac:dyDescent="0.35">
      <c r="Z429" t="s">
        <v>102</v>
      </c>
      <c r="AA429" t="s">
        <v>103</v>
      </c>
      <c r="AB429">
        <v>0.10497172</v>
      </c>
      <c r="AC429">
        <v>9.8263665E-2</v>
      </c>
      <c r="AD429">
        <v>0.10378136</v>
      </c>
      <c r="AE429">
        <v>98.866020000000006</v>
      </c>
      <c r="AF429">
        <v>-9.4927517000000003E-2</v>
      </c>
      <c r="AG429">
        <v>0.33155283000000002</v>
      </c>
      <c r="AH429">
        <v>4.6412435000000004E-3</v>
      </c>
    </row>
    <row r="431" spans="2:34" x14ac:dyDescent="0.35">
      <c r="Z431" t="s">
        <v>26</v>
      </c>
      <c r="AA431">
        <v>95</v>
      </c>
    </row>
    <row r="434" spans="1:34" x14ac:dyDescent="0.35">
      <c r="A434" s="3">
        <v>19</v>
      </c>
      <c r="B434" s="3" t="s">
        <v>53</v>
      </c>
      <c r="C434" t="s">
        <v>45</v>
      </c>
      <c r="Y434" s="3">
        <v>19</v>
      </c>
      <c r="Z434" s="3" t="s">
        <v>53</v>
      </c>
      <c r="AA434" t="s">
        <v>45</v>
      </c>
    </row>
    <row r="435" spans="1:34" x14ac:dyDescent="0.35">
      <c r="B435" t="s">
        <v>0</v>
      </c>
      <c r="C435" t="s">
        <v>1</v>
      </c>
      <c r="D435" t="s">
        <v>2</v>
      </c>
      <c r="E435" t="s">
        <v>3</v>
      </c>
      <c r="F435" t="s">
        <v>4</v>
      </c>
      <c r="G435" t="s">
        <v>5</v>
      </c>
      <c r="H435" s="1">
        <v>2.5000000000000001E-2</v>
      </c>
      <c r="I435" s="1">
        <v>0.97499999999999998</v>
      </c>
      <c r="J435" t="s">
        <v>6</v>
      </c>
      <c r="Z435" t="s">
        <v>0</v>
      </c>
      <c r="AA435" t="s">
        <v>1</v>
      </c>
      <c r="AB435" t="s">
        <v>2</v>
      </c>
      <c r="AC435" t="s">
        <v>3</v>
      </c>
      <c r="AD435" t="s">
        <v>4</v>
      </c>
      <c r="AE435" t="s">
        <v>5</v>
      </c>
      <c r="AF435" s="1">
        <v>2.5000000000000001E-2</v>
      </c>
      <c r="AG435" s="1">
        <v>0.97499999999999998</v>
      </c>
      <c r="AH435" t="s">
        <v>6</v>
      </c>
    </row>
    <row r="436" spans="1:34" x14ac:dyDescent="0.35">
      <c r="B436" t="s">
        <v>7</v>
      </c>
      <c r="C436" t="s">
        <v>8</v>
      </c>
      <c r="D436">
        <v>1.3140713000000001E-3</v>
      </c>
      <c r="E436">
        <v>1.3101443E-3</v>
      </c>
      <c r="F436">
        <v>1.9721604000000001E-4</v>
      </c>
      <c r="G436">
        <v>15.008016</v>
      </c>
      <c r="H436">
        <v>9.4360734999999996E-4</v>
      </c>
      <c r="I436">
        <v>1.6922211000000001E-3</v>
      </c>
      <c r="J436" s="2">
        <v>8.8197693999999998E-6</v>
      </c>
      <c r="Z436" t="s">
        <v>78</v>
      </c>
      <c r="AA436" t="s">
        <v>23</v>
      </c>
      <c r="AB436">
        <v>5.6805322999999995E-4</v>
      </c>
      <c r="AC436">
        <v>5.6158532999999995E-4</v>
      </c>
      <c r="AD436" s="2">
        <v>7.2458488000000005E-5</v>
      </c>
      <c r="AE436">
        <v>12.755580999999999</v>
      </c>
      <c r="AF436">
        <v>4.3517718000000001E-4</v>
      </c>
      <c r="AG436">
        <v>7.2336457999999995E-4</v>
      </c>
      <c r="AH436" s="2">
        <v>3.2404421000000002E-6</v>
      </c>
    </row>
    <row r="437" spans="1:34" x14ac:dyDescent="0.35">
      <c r="B437" t="s">
        <v>9</v>
      </c>
      <c r="C437" t="s">
        <v>10</v>
      </c>
      <c r="D437" s="2">
        <v>1.1025095E-8</v>
      </c>
      <c r="E437" s="2">
        <v>9.8239864999999998E-9</v>
      </c>
      <c r="F437" s="2">
        <v>6.3151437999999995E-8</v>
      </c>
      <c r="G437">
        <v>572.79722000000004</v>
      </c>
      <c r="H437" s="2">
        <v>-7.7855847999999997E-8</v>
      </c>
      <c r="I437" s="2">
        <v>1.0671026E-7</v>
      </c>
      <c r="J437" s="2">
        <v>2.8242180999999998E-9</v>
      </c>
      <c r="Z437" t="s">
        <v>79</v>
      </c>
      <c r="AA437" t="s">
        <v>80</v>
      </c>
      <c r="AB437">
        <v>8.2182750999999998E-2</v>
      </c>
      <c r="AC437">
        <v>7.7138359000000004E-2</v>
      </c>
      <c r="AD437">
        <v>2.7002229999999999E-2</v>
      </c>
      <c r="AE437">
        <v>32.856323000000003</v>
      </c>
      <c r="AF437">
        <v>4.4450811E-2</v>
      </c>
      <c r="AG437">
        <v>0.15269088</v>
      </c>
      <c r="AH437">
        <v>1.2075764000000001E-3</v>
      </c>
    </row>
    <row r="438" spans="1:34" x14ac:dyDescent="0.35">
      <c r="B438" t="s">
        <v>11</v>
      </c>
      <c r="C438" t="s">
        <v>12</v>
      </c>
      <c r="D438">
        <v>0.99802477999999994</v>
      </c>
      <c r="E438">
        <v>0.97752002000000005</v>
      </c>
      <c r="F438">
        <v>0.91492733999999998</v>
      </c>
      <c r="G438">
        <v>91.673810000000003</v>
      </c>
      <c r="H438">
        <v>-0.53339166000000005</v>
      </c>
      <c r="I438">
        <v>2.7196110999999998</v>
      </c>
      <c r="J438">
        <v>4.0916794999999999E-2</v>
      </c>
      <c r="Z438" t="s">
        <v>81</v>
      </c>
      <c r="AA438" t="s">
        <v>82</v>
      </c>
      <c r="AB438">
        <v>4.8345046999999997E-3</v>
      </c>
      <c r="AC438">
        <v>4.2788417E-3</v>
      </c>
      <c r="AD438">
        <v>2.0973277000000002E-3</v>
      </c>
      <c r="AE438">
        <v>43.382472999999997</v>
      </c>
      <c r="AF438">
        <v>2.6499101000000001E-3</v>
      </c>
      <c r="AG438">
        <v>1.0826970999999999E-2</v>
      </c>
      <c r="AH438" s="2">
        <v>9.3795346000000006E-5</v>
      </c>
    </row>
    <row r="439" spans="1:34" x14ac:dyDescent="0.35">
      <c r="B439" t="s">
        <v>13</v>
      </c>
      <c r="C439" t="s">
        <v>14</v>
      </c>
      <c r="D439">
        <v>6.1009197000000002E-4</v>
      </c>
      <c r="E439">
        <v>5.3947496000000003E-4</v>
      </c>
      <c r="F439">
        <v>3.1719339000000002E-4</v>
      </c>
      <c r="G439">
        <v>51.991076999999997</v>
      </c>
      <c r="H439">
        <v>2.7524472000000001E-4</v>
      </c>
      <c r="I439">
        <v>1.3358961999999999E-3</v>
      </c>
      <c r="J439" s="2">
        <v>1.4185319999999999E-5</v>
      </c>
      <c r="Z439" t="s">
        <v>83</v>
      </c>
      <c r="AA439" t="s">
        <v>84</v>
      </c>
      <c r="AB439" s="2">
        <v>9.0563141999999995E-5</v>
      </c>
      <c r="AC439" s="2">
        <v>7.5044073000000002E-5</v>
      </c>
      <c r="AD439" s="2">
        <v>6.4410421999999996E-5</v>
      </c>
      <c r="AE439">
        <v>71.122116000000005</v>
      </c>
      <c r="AF439" s="2">
        <v>2.7727531E-5</v>
      </c>
      <c r="AG439">
        <v>2.3644391E-4</v>
      </c>
      <c r="AH439" s="2">
        <v>2.8805217000000001E-6</v>
      </c>
    </row>
    <row r="440" spans="1:34" x14ac:dyDescent="0.35">
      <c r="B440" t="s">
        <v>15</v>
      </c>
      <c r="C440" t="s">
        <v>16</v>
      </c>
      <c r="D440">
        <v>0.40579889000000002</v>
      </c>
      <c r="E440">
        <v>0.36598487000000002</v>
      </c>
      <c r="F440">
        <v>0.17470703000000001</v>
      </c>
      <c r="G440">
        <v>43.052613999999998</v>
      </c>
      <c r="H440">
        <v>0.19216256000000001</v>
      </c>
      <c r="I440">
        <v>0.83020059000000002</v>
      </c>
      <c r="J440">
        <v>7.813136E-3</v>
      </c>
      <c r="Z440" t="s">
        <v>17</v>
      </c>
      <c r="AA440" t="s">
        <v>18</v>
      </c>
      <c r="AB440">
        <v>0.47059680999999998</v>
      </c>
      <c r="AC440">
        <v>0.46604085000000001</v>
      </c>
      <c r="AD440">
        <v>5.5522079000000002E-2</v>
      </c>
      <c r="AE440">
        <v>11.798227000000001</v>
      </c>
      <c r="AF440">
        <v>0.37270646000000002</v>
      </c>
      <c r="AG440">
        <v>0.59065073999999995</v>
      </c>
      <c r="AH440">
        <v>2.4830227999999999E-3</v>
      </c>
    </row>
    <row r="441" spans="1:34" x14ac:dyDescent="0.35">
      <c r="B441" t="s">
        <v>17</v>
      </c>
      <c r="C441" t="s">
        <v>18</v>
      </c>
      <c r="D441">
        <v>0.37989796999999997</v>
      </c>
      <c r="E441">
        <v>0.37710697999999998</v>
      </c>
      <c r="F441">
        <v>4.1246566999999998E-2</v>
      </c>
      <c r="G441">
        <v>10.857275</v>
      </c>
      <c r="H441">
        <v>0.30516185000000001</v>
      </c>
      <c r="I441">
        <v>0.47230137999999999</v>
      </c>
      <c r="J441">
        <v>1.8446025E-3</v>
      </c>
      <c r="Z441" t="s">
        <v>85</v>
      </c>
      <c r="AA441" t="s">
        <v>82</v>
      </c>
      <c r="AB441">
        <v>8.5734238000000004E-3</v>
      </c>
      <c r="AC441">
        <v>6.2165184E-3</v>
      </c>
      <c r="AD441">
        <v>1.2533593000000001E-2</v>
      </c>
      <c r="AE441">
        <v>146.19121999999999</v>
      </c>
      <c r="AF441">
        <v>1.7144299E-3</v>
      </c>
      <c r="AG441">
        <v>2.9906044999999999E-2</v>
      </c>
      <c r="AH441">
        <v>5.6051932999999997E-4</v>
      </c>
    </row>
    <row r="442" spans="1:34" x14ac:dyDescent="0.35">
      <c r="B442" t="s">
        <v>19</v>
      </c>
      <c r="C442" t="s">
        <v>10</v>
      </c>
      <c r="D442" s="2">
        <v>6.5744298000000005E-8</v>
      </c>
      <c r="E442" s="2">
        <v>-3.5836638000000002E-8</v>
      </c>
      <c r="F442" s="2">
        <v>2.1450729E-6</v>
      </c>
      <c r="G442">
        <v>3262.7512999999999</v>
      </c>
      <c r="H442" s="2">
        <v>-4.0570148999999997E-6</v>
      </c>
      <c r="I442" s="2">
        <v>4.5934646999999996E-6</v>
      </c>
      <c r="J442" s="2">
        <v>9.5930578000000005E-8</v>
      </c>
      <c r="Z442" t="s">
        <v>86</v>
      </c>
      <c r="AA442" t="s">
        <v>82</v>
      </c>
      <c r="AB442">
        <v>0.14991298</v>
      </c>
      <c r="AC442">
        <v>0.15235557</v>
      </c>
      <c r="AD442">
        <v>1.5299079</v>
      </c>
      <c r="AE442">
        <v>1020.5307</v>
      </c>
      <c r="AF442">
        <v>-3.0178989000000001</v>
      </c>
      <c r="AG442">
        <v>3.1243124999999998</v>
      </c>
      <c r="AH442">
        <v>6.8419563000000003E-2</v>
      </c>
    </row>
    <row r="443" spans="1:34" x14ac:dyDescent="0.35">
      <c r="B443" t="s">
        <v>20</v>
      </c>
      <c r="C443" t="s">
        <v>21</v>
      </c>
      <c r="D443" s="2">
        <v>7.3103523000000004E-9</v>
      </c>
      <c r="E443" s="2">
        <v>6.8092071999999998E-9</v>
      </c>
      <c r="F443" s="2">
        <v>2.2827278000000002E-9</v>
      </c>
      <c r="G443">
        <v>31.225961000000002</v>
      </c>
      <c r="H443" s="2">
        <v>4.2107232999999999E-9</v>
      </c>
      <c r="I443" s="2">
        <v>1.340336E-8</v>
      </c>
      <c r="J443" s="2">
        <v>1.0208669E-10</v>
      </c>
      <c r="Z443" t="s">
        <v>87</v>
      </c>
      <c r="AA443" t="s">
        <v>88</v>
      </c>
      <c r="AB443">
        <v>4.6536855000000002E-2</v>
      </c>
      <c r="AC443">
        <v>2.4474780000000002E-2</v>
      </c>
      <c r="AD443">
        <v>7.9067479999999996E-2</v>
      </c>
      <c r="AE443">
        <v>169.90293</v>
      </c>
      <c r="AF443">
        <v>5.3628673E-3</v>
      </c>
      <c r="AG443">
        <v>0.22885602999999999</v>
      </c>
      <c r="AH443">
        <v>3.5360052000000001E-3</v>
      </c>
    </row>
    <row r="444" spans="1:34" x14ac:dyDescent="0.35">
      <c r="B444" t="s">
        <v>22</v>
      </c>
      <c r="C444" t="s">
        <v>23</v>
      </c>
      <c r="D444">
        <v>3.0332408E-4</v>
      </c>
      <c r="E444">
        <v>3.0191486E-4</v>
      </c>
      <c r="F444" s="2">
        <v>4.2303757999999998E-5</v>
      </c>
      <c r="G444">
        <v>13.946719999999999</v>
      </c>
      <c r="H444">
        <v>2.2534342E-4</v>
      </c>
      <c r="I444">
        <v>3.9784607999999999E-4</v>
      </c>
      <c r="J444" s="2">
        <v>1.8918816E-6</v>
      </c>
      <c r="Z444" t="s">
        <v>89</v>
      </c>
      <c r="AA444" t="s">
        <v>90</v>
      </c>
      <c r="AB444">
        <v>3.6656375E-3</v>
      </c>
      <c r="AC444">
        <v>3.6569869E-3</v>
      </c>
      <c r="AD444">
        <v>2.2780765000000001E-3</v>
      </c>
      <c r="AE444">
        <v>62.146802000000001</v>
      </c>
      <c r="AF444">
        <v>-7.0423836000000001E-4</v>
      </c>
      <c r="AG444">
        <v>9.1643733000000005E-3</v>
      </c>
      <c r="AH444">
        <v>1.0187868E-4</v>
      </c>
    </row>
    <row r="445" spans="1:34" x14ac:dyDescent="0.35">
      <c r="B445" t="s">
        <v>24</v>
      </c>
      <c r="C445" t="s">
        <v>25</v>
      </c>
      <c r="D445">
        <v>3.4694729000000001E-2</v>
      </c>
      <c r="E445">
        <v>3.4255542E-2</v>
      </c>
      <c r="F445">
        <v>6.3809912E-3</v>
      </c>
      <c r="G445">
        <v>18.391817</v>
      </c>
      <c r="H445">
        <v>2.2642578999999999E-2</v>
      </c>
      <c r="I445">
        <v>4.7792884000000001E-2</v>
      </c>
      <c r="J445">
        <v>2.8536659999999999E-4</v>
      </c>
      <c r="Z445" t="s">
        <v>91</v>
      </c>
      <c r="AA445" t="s">
        <v>82</v>
      </c>
      <c r="AB445">
        <v>6.4179648000000002E-3</v>
      </c>
      <c r="AC445">
        <v>5.6573832999999999E-3</v>
      </c>
      <c r="AD445">
        <v>2.9250943000000001E-3</v>
      </c>
      <c r="AE445">
        <v>45.576664999999998</v>
      </c>
      <c r="AF445">
        <v>3.4795824999999999E-3</v>
      </c>
      <c r="AG445">
        <v>1.4877223E-2</v>
      </c>
      <c r="AH445">
        <v>1.3081419000000001E-4</v>
      </c>
    </row>
    <row r="446" spans="1:34" x14ac:dyDescent="0.35">
      <c r="Z446" t="s">
        <v>92</v>
      </c>
      <c r="AA446" t="s">
        <v>14</v>
      </c>
      <c r="AB446" s="2">
        <v>1.1339535E-5</v>
      </c>
      <c r="AC446" s="2">
        <v>1.1107173E-5</v>
      </c>
      <c r="AD446" s="2">
        <v>2.7537869000000001E-6</v>
      </c>
      <c r="AE446">
        <v>24.284831000000001</v>
      </c>
      <c r="AF446" s="2">
        <v>6.9851281000000001E-6</v>
      </c>
      <c r="AG446" s="2">
        <v>1.709599E-5</v>
      </c>
      <c r="AH446" s="2">
        <v>1.2315309E-7</v>
      </c>
    </row>
    <row r="447" spans="1:34" x14ac:dyDescent="0.35">
      <c r="B447" t="s">
        <v>26</v>
      </c>
      <c r="C447">
        <v>95</v>
      </c>
      <c r="Z447" t="s">
        <v>93</v>
      </c>
      <c r="AA447" t="s">
        <v>94</v>
      </c>
      <c r="AB447">
        <v>2.7227285999999998E-4</v>
      </c>
      <c r="AC447">
        <v>2.5591650999999999E-4</v>
      </c>
      <c r="AD447" s="2">
        <v>7.0650786999999996E-5</v>
      </c>
      <c r="AE447">
        <v>25.948523999999999</v>
      </c>
      <c r="AF447">
        <v>1.7692101000000001E-4</v>
      </c>
      <c r="AG447">
        <v>4.6705865000000002E-4</v>
      </c>
      <c r="AH447" s="2">
        <v>3.1595991999999998E-6</v>
      </c>
    </row>
    <row r="448" spans="1:34" x14ac:dyDescent="0.35">
      <c r="Z448" t="s">
        <v>95</v>
      </c>
      <c r="AA448" t="s">
        <v>96</v>
      </c>
      <c r="AB448">
        <v>1.4622266000000001E-3</v>
      </c>
      <c r="AC448">
        <v>1.4569441E-3</v>
      </c>
      <c r="AD448">
        <v>2.431751E-4</v>
      </c>
      <c r="AE448">
        <v>16.630465999999998</v>
      </c>
      <c r="AF448">
        <v>1.0159273999999999E-3</v>
      </c>
      <c r="AG448">
        <v>1.9240755999999999E-3</v>
      </c>
      <c r="AH448" s="2">
        <v>1.0875120999999999E-5</v>
      </c>
    </row>
    <row r="449" spans="1:34" x14ac:dyDescent="0.35">
      <c r="Z449" t="s">
        <v>97</v>
      </c>
      <c r="AA449" t="s">
        <v>96</v>
      </c>
      <c r="AB449">
        <v>1.4911395E-3</v>
      </c>
      <c r="AC449">
        <v>1.4865194000000001E-3</v>
      </c>
      <c r="AD449">
        <v>2.4649623999999998E-4</v>
      </c>
      <c r="AE449">
        <v>16.530729000000001</v>
      </c>
      <c r="AF449">
        <v>1.0363185E-3</v>
      </c>
      <c r="AG449">
        <v>1.9601849000000001E-3</v>
      </c>
      <c r="AH449" s="2">
        <v>1.1023646999999999E-5</v>
      </c>
    </row>
    <row r="450" spans="1:34" x14ac:dyDescent="0.35">
      <c r="Z450" t="s">
        <v>98</v>
      </c>
      <c r="AA450" t="s">
        <v>99</v>
      </c>
      <c r="AB450" s="2">
        <v>3.8594013999999998E-6</v>
      </c>
      <c r="AC450" s="2">
        <v>3.8244504E-6</v>
      </c>
      <c r="AD450" s="2">
        <v>6.7530812999999997E-7</v>
      </c>
      <c r="AE450">
        <v>17.497743</v>
      </c>
      <c r="AF450" s="2">
        <v>2.7199539999999998E-6</v>
      </c>
      <c r="AG450" s="2">
        <v>5.3739001000000003E-6</v>
      </c>
      <c r="AH450" s="2">
        <v>3.0200698000000003E-8</v>
      </c>
    </row>
    <row r="451" spans="1:34" x14ac:dyDescent="0.35">
      <c r="Z451" t="s">
        <v>100</v>
      </c>
      <c r="AA451" t="s">
        <v>8</v>
      </c>
      <c r="AB451">
        <v>8.7926173999999997E-4</v>
      </c>
      <c r="AC451">
        <v>8.7271560000000002E-4</v>
      </c>
      <c r="AD451">
        <v>1.0882804E-4</v>
      </c>
      <c r="AE451">
        <v>12.377207</v>
      </c>
      <c r="AF451">
        <v>6.6340826000000003E-4</v>
      </c>
      <c r="AG451">
        <v>1.1135193E-3</v>
      </c>
      <c r="AH451" s="2">
        <v>4.8669378999999998E-6</v>
      </c>
    </row>
    <row r="452" spans="1:34" x14ac:dyDescent="0.35">
      <c r="Z452" t="s">
        <v>101</v>
      </c>
      <c r="AA452" t="s">
        <v>82</v>
      </c>
      <c r="AB452">
        <v>0.20995116</v>
      </c>
      <c r="AC452">
        <v>0.19555392999999999</v>
      </c>
      <c r="AD452">
        <v>6.9140721000000002E-2</v>
      </c>
      <c r="AE452">
        <v>32.931811000000003</v>
      </c>
      <c r="AF452">
        <v>0.12301655</v>
      </c>
      <c r="AG452">
        <v>0.39455852000000002</v>
      </c>
      <c r="AH452">
        <v>3.092067E-3</v>
      </c>
    </row>
    <row r="453" spans="1:34" x14ac:dyDescent="0.35">
      <c r="Z453" t="s">
        <v>102</v>
      </c>
      <c r="AA453" t="s">
        <v>103</v>
      </c>
      <c r="AB453">
        <v>-1.0320509E-2</v>
      </c>
      <c r="AC453">
        <v>1.1115470000000001E-2</v>
      </c>
      <c r="AD453">
        <v>0.19939995999999999</v>
      </c>
      <c r="AE453">
        <v>-1932.0748000000001</v>
      </c>
      <c r="AF453">
        <v>-0.46137022999999999</v>
      </c>
      <c r="AG453">
        <v>0.3507826</v>
      </c>
      <c r="AH453">
        <v>8.9174370999999999E-3</v>
      </c>
    </row>
    <row r="455" spans="1:34" x14ac:dyDescent="0.35">
      <c r="Z455" t="s">
        <v>26</v>
      </c>
      <c r="AA455">
        <v>95</v>
      </c>
    </row>
    <row r="458" spans="1:34" x14ac:dyDescent="0.35">
      <c r="A458" s="3">
        <v>20</v>
      </c>
      <c r="B458" s="3" t="s">
        <v>29</v>
      </c>
      <c r="C458" s="3" t="s">
        <v>43</v>
      </c>
      <c r="Y458" s="3">
        <v>20</v>
      </c>
      <c r="Z458" s="3" t="s">
        <v>29</v>
      </c>
      <c r="AA458" s="3" t="s">
        <v>43</v>
      </c>
    </row>
    <row r="459" spans="1:34" x14ac:dyDescent="0.35">
      <c r="B459" t="s">
        <v>0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 s="1">
        <v>2.5000000000000001E-2</v>
      </c>
      <c r="I459" s="1">
        <v>0.97499999999999998</v>
      </c>
      <c r="J459" t="s">
        <v>6</v>
      </c>
      <c r="Z459" t="s">
        <v>0</v>
      </c>
      <c r="AA459" t="s">
        <v>1</v>
      </c>
      <c r="AB459" t="s">
        <v>2</v>
      </c>
      <c r="AC459" t="s">
        <v>3</v>
      </c>
      <c r="AD459" t="s">
        <v>4</v>
      </c>
      <c r="AE459" t="s">
        <v>5</v>
      </c>
      <c r="AF459" s="1">
        <v>2.5000000000000001E-2</v>
      </c>
      <c r="AG459" s="1">
        <v>0.97499999999999998</v>
      </c>
      <c r="AH459" t="s">
        <v>6</v>
      </c>
    </row>
    <row r="460" spans="1:34" x14ac:dyDescent="0.35">
      <c r="B460" t="s">
        <v>7</v>
      </c>
      <c r="C460" t="s">
        <v>8</v>
      </c>
      <c r="D460">
        <v>6.5355046999999999E-3</v>
      </c>
      <c r="E460">
        <v>6.5033249000000003E-3</v>
      </c>
      <c r="F460">
        <v>4.6215196999999997E-4</v>
      </c>
      <c r="G460">
        <v>7.0714043999999996</v>
      </c>
      <c r="H460">
        <v>5.7463879000000002E-3</v>
      </c>
      <c r="I460">
        <v>7.5113180000000003E-3</v>
      </c>
      <c r="J460" s="2">
        <v>2.0668064000000001E-5</v>
      </c>
      <c r="Z460" t="s">
        <v>78</v>
      </c>
      <c r="AA460" t="s">
        <v>23</v>
      </c>
      <c r="AB460">
        <v>2.7732281E-3</v>
      </c>
      <c r="AC460">
        <v>2.6977898999999998E-3</v>
      </c>
      <c r="AD460">
        <v>4.0518093000000002E-4</v>
      </c>
      <c r="AE460">
        <v>14.610443</v>
      </c>
      <c r="AF460">
        <v>2.2580881000000001E-3</v>
      </c>
      <c r="AG460">
        <v>3.8046842000000001E-3</v>
      </c>
      <c r="AH460" s="2">
        <v>1.8120242000000001E-5</v>
      </c>
    </row>
    <row r="461" spans="1:34" x14ac:dyDescent="0.35">
      <c r="B461" t="s">
        <v>9</v>
      </c>
      <c r="C461" t="s">
        <v>10</v>
      </c>
      <c r="D461" s="2">
        <v>3.0226260000000002E-7</v>
      </c>
      <c r="E461" s="2">
        <v>3.5664961000000002E-7</v>
      </c>
      <c r="F461" s="2">
        <v>1.8678695E-6</v>
      </c>
      <c r="G461">
        <v>617.96249999999998</v>
      </c>
      <c r="H461" s="2">
        <v>-3.1737213E-6</v>
      </c>
      <c r="I461" s="2">
        <v>4.1023914E-6</v>
      </c>
      <c r="J461" s="2">
        <v>8.3533665000000001E-8</v>
      </c>
      <c r="Z461" t="s">
        <v>79</v>
      </c>
      <c r="AA461" t="s">
        <v>80</v>
      </c>
      <c r="AB461">
        <v>0.37916095999999999</v>
      </c>
      <c r="AC461">
        <v>0.37604483</v>
      </c>
      <c r="AD461">
        <v>4.0002844000000003E-2</v>
      </c>
      <c r="AE461">
        <v>10.55036</v>
      </c>
      <c r="AF461">
        <v>0.31241069999999999</v>
      </c>
      <c r="AG461">
        <v>0.47106643999999998</v>
      </c>
      <c r="AH461">
        <v>1.7889816E-3</v>
      </c>
    </row>
    <row r="462" spans="1:34" x14ac:dyDescent="0.35">
      <c r="B462" t="s">
        <v>11</v>
      </c>
      <c r="C462" t="s">
        <v>12</v>
      </c>
      <c r="D462">
        <v>18.996559999999999</v>
      </c>
      <c r="E462">
        <v>18.661678999999999</v>
      </c>
      <c r="F462">
        <v>31.465861</v>
      </c>
      <c r="G462">
        <v>165.63978</v>
      </c>
      <c r="H462">
        <v>-40.719183000000001</v>
      </c>
      <c r="I462">
        <v>83.225159000000005</v>
      </c>
      <c r="J462">
        <v>1.4071960999999999</v>
      </c>
      <c r="Z462" t="s">
        <v>81</v>
      </c>
      <c r="AA462" t="s">
        <v>82</v>
      </c>
      <c r="AB462">
        <v>4.9836825000000001E-2</v>
      </c>
      <c r="AC462">
        <v>4.6975212000000002E-2</v>
      </c>
      <c r="AD462">
        <v>1.1667844E-2</v>
      </c>
      <c r="AE462">
        <v>23.412092999999999</v>
      </c>
      <c r="AF462">
        <v>3.4692436E-2</v>
      </c>
      <c r="AG462">
        <v>8.0242833999999999E-2</v>
      </c>
      <c r="AH462">
        <v>5.2180182999999995E-4</v>
      </c>
    </row>
    <row r="463" spans="1:34" x14ac:dyDescent="0.35">
      <c r="B463" t="s">
        <v>13</v>
      </c>
      <c r="C463" t="s">
        <v>14</v>
      </c>
      <c r="D463">
        <v>6.5915193999999998E-3</v>
      </c>
      <c r="E463">
        <v>5.8258444999999999E-3</v>
      </c>
      <c r="F463">
        <v>3.0212781000000001E-3</v>
      </c>
      <c r="G463">
        <v>45.835838000000003</v>
      </c>
      <c r="H463">
        <v>3.6148739000000001E-3</v>
      </c>
      <c r="I463">
        <v>1.4371343E-2</v>
      </c>
      <c r="J463">
        <v>1.3511567E-4</v>
      </c>
      <c r="Z463" t="s">
        <v>83</v>
      </c>
      <c r="AA463" t="s">
        <v>84</v>
      </c>
      <c r="AB463">
        <v>8.3326620999999996E-4</v>
      </c>
      <c r="AC463">
        <v>7.1631126999999997E-4</v>
      </c>
      <c r="AD463">
        <v>4.2921917999999998E-4</v>
      </c>
      <c r="AE463">
        <v>51.510449999999999</v>
      </c>
      <c r="AF463">
        <v>4.1322441E-4</v>
      </c>
      <c r="AG463">
        <v>2.0140364E-3</v>
      </c>
      <c r="AH463" s="2">
        <v>1.9195265E-5</v>
      </c>
    </row>
    <row r="464" spans="1:34" x14ac:dyDescent="0.35">
      <c r="B464" t="s">
        <v>15</v>
      </c>
      <c r="C464" t="s">
        <v>16</v>
      </c>
      <c r="D464">
        <v>1.7888271</v>
      </c>
      <c r="E464">
        <v>1.7742796000000001</v>
      </c>
      <c r="F464">
        <v>0.17389924000000001</v>
      </c>
      <c r="G464">
        <v>9.7214110999999992</v>
      </c>
      <c r="H464">
        <v>1.458596</v>
      </c>
      <c r="I464">
        <v>2.1604413</v>
      </c>
      <c r="J464">
        <v>7.7770102999999997E-3</v>
      </c>
      <c r="Z464" t="s">
        <v>17</v>
      </c>
      <c r="AA464" t="s">
        <v>18</v>
      </c>
      <c r="AB464">
        <v>1.3237570000000001</v>
      </c>
      <c r="AC464">
        <v>1.318316</v>
      </c>
      <c r="AD464">
        <v>9.5258985000000004E-2</v>
      </c>
      <c r="AE464">
        <v>7.1961084</v>
      </c>
      <c r="AF464">
        <v>1.1525398</v>
      </c>
      <c r="AG464">
        <v>1.5363384</v>
      </c>
      <c r="AH464">
        <v>4.2601113000000001E-3</v>
      </c>
    </row>
    <row r="465" spans="2:34" x14ac:dyDescent="0.35">
      <c r="B465" t="s">
        <v>17</v>
      </c>
      <c r="C465" t="s">
        <v>18</v>
      </c>
      <c r="D465">
        <v>1.2700206999999999</v>
      </c>
      <c r="E465">
        <v>1.2638062999999999</v>
      </c>
      <c r="F465">
        <v>9.6933763000000006E-2</v>
      </c>
      <c r="G465">
        <v>7.6324550999999996</v>
      </c>
      <c r="H465">
        <v>1.1104449000000001</v>
      </c>
      <c r="I465">
        <v>1.4861169000000001</v>
      </c>
      <c r="J465">
        <v>4.3350096999999997E-3</v>
      </c>
      <c r="Z465" t="s">
        <v>85</v>
      </c>
      <c r="AA465" t="s">
        <v>82</v>
      </c>
      <c r="AB465">
        <v>6.6021973999999997E-2</v>
      </c>
      <c r="AC465">
        <v>6.3943741999999998E-2</v>
      </c>
      <c r="AD465">
        <v>7.9421282999999995E-2</v>
      </c>
      <c r="AE465">
        <v>120.29523</v>
      </c>
      <c r="AF465">
        <v>-8.6642959000000005E-2</v>
      </c>
      <c r="AG465">
        <v>0.2200771</v>
      </c>
      <c r="AH465">
        <v>3.5518276999999998E-3</v>
      </c>
    </row>
    <row r="466" spans="2:34" x14ac:dyDescent="0.35">
      <c r="B466" t="s">
        <v>19</v>
      </c>
      <c r="C466" t="s">
        <v>10</v>
      </c>
      <c r="D466" s="2">
        <v>-2.5222205999999999E-6</v>
      </c>
      <c r="E466" s="2">
        <v>2.7039655000000001E-6</v>
      </c>
      <c r="F466" s="2">
        <v>8.9316739999999994E-5</v>
      </c>
      <c r="G466">
        <v>-3541.1945999999998</v>
      </c>
      <c r="H466">
        <v>-1.9160762000000001E-4</v>
      </c>
      <c r="I466">
        <v>1.6629144999999999E-4</v>
      </c>
      <c r="J466" s="2">
        <v>3.9943659999999997E-6</v>
      </c>
      <c r="Z466" t="s">
        <v>86</v>
      </c>
      <c r="AA466" t="s">
        <v>82</v>
      </c>
      <c r="AB466">
        <v>3.6693953000000001</v>
      </c>
      <c r="AC466">
        <v>6.9150165000000001</v>
      </c>
      <c r="AD466">
        <v>65.463864999999998</v>
      </c>
      <c r="AE466">
        <v>1784.0505000000001</v>
      </c>
      <c r="AF466">
        <v>-127.78565999999999</v>
      </c>
      <c r="AG466">
        <v>127.73004</v>
      </c>
      <c r="AH466">
        <v>2.9276330000000002</v>
      </c>
    </row>
    <row r="467" spans="2:34" x14ac:dyDescent="0.35">
      <c r="B467" t="s">
        <v>20</v>
      </c>
      <c r="C467" t="s">
        <v>21</v>
      </c>
      <c r="D467" s="2">
        <v>4.3640539000000002E-8</v>
      </c>
      <c r="E467" s="2">
        <v>4.2641147000000002E-8</v>
      </c>
      <c r="F467" s="2">
        <v>7.9907776000000005E-9</v>
      </c>
      <c r="G467">
        <v>18.310447</v>
      </c>
      <c r="H467" s="2">
        <v>3.0991970999999998E-8</v>
      </c>
      <c r="I467" s="2">
        <v>6.2214777999999994E-8</v>
      </c>
      <c r="J467" s="2">
        <v>3.5735844000000002E-10</v>
      </c>
      <c r="Z467" t="s">
        <v>87</v>
      </c>
      <c r="AA467" t="s">
        <v>88</v>
      </c>
      <c r="AB467">
        <v>4.4378526000000001E-2</v>
      </c>
      <c r="AC467">
        <v>2.4692664E-2</v>
      </c>
      <c r="AD467">
        <v>5.6628039999999998E-2</v>
      </c>
      <c r="AE467">
        <v>127.60235</v>
      </c>
      <c r="AF467">
        <v>6.0500761999999998E-3</v>
      </c>
      <c r="AG467">
        <v>0.20078953999999999</v>
      </c>
      <c r="AH467">
        <v>2.5324828999999998E-3</v>
      </c>
    </row>
    <row r="468" spans="2:34" x14ac:dyDescent="0.35">
      <c r="B468" t="s">
        <v>22</v>
      </c>
      <c r="C468" t="s">
        <v>23</v>
      </c>
      <c r="D468">
        <v>1.7295126999999999E-3</v>
      </c>
      <c r="E468">
        <v>1.6264719999999999E-3</v>
      </c>
      <c r="F468">
        <v>3.8972036E-4</v>
      </c>
      <c r="G468">
        <v>22.533535000000001</v>
      </c>
      <c r="H468">
        <v>1.2517890999999999E-3</v>
      </c>
      <c r="I468">
        <v>2.6986523999999999E-3</v>
      </c>
      <c r="J468" s="2">
        <v>1.7428824000000001E-5</v>
      </c>
      <c r="Z468" t="s">
        <v>89</v>
      </c>
      <c r="AA468" t="s">
        <v>90</v>
      </c>
      <c r="AB468">
        <v>0.99756166999999996</v>
      </c>
      <c r="AC468">
        <v>1.0282716000000001</v>
      </c>
      <c r="AD468">
        <v>1.09948</v>
      </c>
      <c r="AE468">
        <v>110.21674</v>
      </c>
      <c r="AF468">
        <v>-1.6404444</v>
      </c>
      <c r="AG468">
        <v>3.0976642000000001</v>
      </c>
      <c r="AH468">
        <v>4.9170239999999997E-2</v>
      </c>
    </row>
    <row r="469" spans="2:34" x14ac:dyDescent="0.35">
      <c r="B469" t="s">
        <v>24</v>
      </c>
      <c r="C469" t="s">
        <v>25</v>
      </c>
      <c r="D469">
        <v>0.11070505999999999</v>
      </c>
      <c r="E469">
        <v>0.10917640000000001</v>
      </c>
      <c r="F469">
        <v>1.1695235E-2</v>
      </c>
      <c r="G469">
        <v>10.564318</v>
      </c>
      <c r="H469">
        <v>9.2448485999999996E-2</v>
      </c>
      <c r="I469">
        <v>0.13840421999999999</v>
      </c>
      <c r="J469">
        <v>5.2302679999999995E-4</v>
      </c>
      <c r="Z469" t="s">
        <v>91</v>
      </c>
      <c r="AA469" t="s">
        <v>82</v>
      </c>
      <c r="AB469">
        <v>6.6256363999999998E-2</v>
      </c>
      <c r="AC469">
        <v>6.2118151000000003E-2</v>
      </c>
      <c r="AD469">
        <v>1.5894511E-2</v>
      </c>
      <c r="AE469">
        <v>23.989411</v>
      </c>
      <c r="AF469">
        <v>4.7046825E-2</v>
      </c>
      <c r="AG469">
        <v>0.10727011</v>
      </c>
      <c r="AH469">
        <v>7.1082415999999999E-4</v>
      </c>
    </row>
    <row r="470" spans="2:34" x14ac:dyDescent="0.35">
      <c r="Z470" t="s">
        <v>92</v>
      </c>
      <c r="AA470" t="s">
        <v>14</v>
      </c>
      <c r="AB470">
        <v>1.6396832000000001E-4</v>
      </c>
      <c r="AC470">
        <v>1.5958722E-4</v>
      </c>
      <c r="AD470" s="2">
        <v>2.6003467999999998E-5</v>
      </c>
      <c r="AE470">
        <v>15.858836</v>
      </c>
      <c r="AF470">
        <v>1.2021514E-4</v>
      </c>
      <c r="AG470">
        <v>2.3086617000000001E-4</v>
      </c>
      <c r="AH470" s="2">
        <v>1.1629103999999999E-6</v>
      </c>
    </row>
    <row r="471" spans="2:34" x14ac:dyDescent="0.35">
      <c r="B471" t="s">
        <v>26</v>
      </c>
      <c r="C471">
        <v>95</v>
      </c>
      <c r="Z471" t="s">
        <v>93</v>
      </c>
      <c r="AA471" t="s">
        <v>94</v>
      </c>
      <c r="AB471">
        <v>3.3844159999999999E-3</v>
      </c>
      <c r="AC471">
        <v>3.3490783999999998E-3</v>
      </c>
      <c r="AD471">
        <v>5.2609654E-4</v>
      </c>
      <c r="AE471">
        <v>15.544677</v>
      </c>
      <c r="AF471">
        <v>2.5023497999999999E-3</v>
      </c>
      <c r="AG471">
        <v>4.5977094999999999E-3</v>
      </c>
      <c r="AH471" s="2">
        <v>2.3527753E-5</v>
      </c>
    </row>
    <row r="472" spans="2:34" x14ac:dyDescent="0.35">
      <c r="Z472" t="s">
        <v>95</v>
      </c>
      <c r="AA472" t="s">
        <v>96</v>
      </c>
      <c r="AB472">
        <v>4.6691557999999998E-3</v>
      </c>
      <c r="AC472">
        <v>4.6602489000000004E-3</v>
      </c>
      <c r="AD472">
        <v>4.8418056E-4</v>
      </c>
      <c r="AE472">
        <v>10.369767</v>
      </c>
      <c r="AF472">
        <v>3.7052832999999999E-3</v>
      </c>
      <c r="AG472">
        <v>5.7174799999999996E-3</v>
      </c>
      <c r="AH472" s="2">
        <v>2.1653213E-5</v>
      </c>
    </row>
    <row r="473" spans="2:34" x14ac:dyDescent="0.35">
      <c r="Z473" t="s">
        <v>97</v>
      </c>
      <c r="AA473" t="s">
        <v>96</v>
      </c>
      <c r="AB473">
        <v>4.8188730000000004E-3</v>
      </c>
      <c r="AC473">
        <v>4.8011125000000003E-3</v>
      </c>
      <c r="AD473">
        <v>4.9191939999999998E-4</v>
      </c>
      <c r="AE473">
        <v>10.208183</v>
      </c>
      <c r="AF473">
        <v>3.8513047000000001E-3</v>
      </c>
      <c r="AG473">
        <v>5.8797668000000001E-3</v>
      </c>
      <c r="AH473" s="2">
        <v>2.1999303999999999E-5</v>
      </c>
    </row>
    <row r="474" spans="2:34" x14ac:dyDescent="0.35">
      <c r="Z474" t="s">
        <v>98</v>
      </c>
      <c r="AA474" t="s">
        <v>99</v>
      </c>
      <c r="AB474" s="2">
        <v>9.0796620999999996E-7</v>
      </c>
      <c r="AC474" s="2">
        <v>8.8348957999999999E-7</v>
      </c>
      <c r="AD474" s="2">
        <v>1.5667161E-7</v>
      </c>
      <c r="AE474">
        <v>17.255224999999999</v>
      </c>
      <c r="AF474" s="2">
        <v>6.5927512000000004E-7</v>
      </c>
      <c r="AG474" s="2">
        <v>1.2516339E-6</v>
      </c>
      <c r="AH474" s="2">
        <v>7.0065672999999997E-9</v>
      </c>
    </row>
    <row r="475" spans="2:34" x14ac:dyDescent="0.35">
      <c r="Z475" t="s">
        <v>100</v>
      </c>
      <c r="AA475" t="s">
        <v>8</v>
      </c>
      <c r="AB475">
        <v>4.9133672000000001E-3</v>
      </c>
      <c r="AC475">
        <v>4.8980526000000002E-3</v>
      </c>
      <c r="AD475">
        <v>3.3668130000000002E-4</v>
      </c>
      <c r="AE475">
        <v>6.8523537000000001</v>
      </c>
      <c r="AF475">
        <v>4.2893369999999998E-3</v>
      </c>
      <c r="AG475">
        <v>5.5926696999999996E-3</v>
      </c>
      <c r="AH475" s="2">
        <v>1.5056844999999999E-5</v>
      </c>
    </row>
    <row r="476" spans="2:34" x14ac:dyDescent="0.35">
      <c r="Z476" t="s">
        <v>101</v>
      </c>
      <c r="AA476" t="s">
        <v>82</v>
      </c>
      <c r="AB476">
        <v>5.4177014999999997</v>
      </c>
      <c r="AC476">
        <v>5.3143929999999999</v>
      </c>
      <c r="AD476">
        <v>1.1195885000000001</v>
      </c>
      <c r="AE476">
        <v>20.665379000000001</v>
      </c>
      <c r="AF476">
        <v>3.7177728000000001</v>
      </c>
      <c r="AG476">
        <v>7.8976284000000003</v>
      </c>
      <c r="AH476">
        <v>5.0069520999999999E-2</v>
      </c>
    </row>
    <row r="477" spans="2:34" x14ac:dyDescent="0.35">
      <c r="Z477" t="s">
        <v>102</v>
      </c>
      <c r="AA477" t="s">
        <v>103</v>
      </c>
      <c r="AB477">
        <v>4.3955385E-2</v>
      </c>
      <c r="AC477">
        <v>8.3233207000000003E-2</v>
      </c>
      <c r="AD477">
        <v>0.53822561999999996</v>
      </c>
      <c r="AE477">
        <v>1224.4816000000001</v>
      </c>
      <c r="AF477">
        <v>-1.1521299</v>
      </c>
      <c r="AG477">
        <v>0.99738738999999998</v>
      </c>
      <c r="AH477">
        <v>2.4070181E-2</v>
      </c>
    </row>
    <row r="479" spans="2:34" x14ac:dyDescent="0.35">
      <c r="Z479" t="s">
        <v>26</v>
      </c>
      <c r="AA479">
        <v>95</v>
      </c>
    </row>
    <row r="482" spans="1:34" x14ac:dyDescent="0.35">
      <c r="A482" s="3">
        <v>21</v>
      </c>
      <c r="B482" s="3" t="s">
        <v>30</v>
      </c>
      <c r="C482" t="s">
        <v>43</v>
      </c>
      <c r="Y482" s="3">
        <v>21</v>
      </c>
      <c r="Z482" s="3" t="s">
        <v>30</v>
      </c>
      <c r="AA482" t="s">
        <v>43</v>
      </c>
    </row>
    <row r="483" spans="1:34" x14ac:dyDescent="0.35">
      <c r="B483" t="s">
        <v>0</v>
      </c>
      <c r="C483" t="s">
        <v>1</v>
      </c>
      <c r="D483" t="s">
        <v>2</v>
      </c>
      <c r="E483" t="s">
        <v>3</v>
      </c>
      <c r="F483" t="s">
        <v>4</v>
      </c>
      <c r="G483" t="s">
        <v>5</v>
      </c>
      <c r="H483" s="1">
        <v>2.5000000000000001E-2</v>
      </c>
      <c r="I483" s="1">
        <v>0.97499999999999998</v>
      </c>
      <c r="J483" t="s">
        <v>6</v>
      </c>
      <c r="Z483" t="s">
        <v>0</v>
      </c>
      <c r="AA483" t="s">
        <v>1</v>
      </c>
      <c r="AB483" t="s">
        <v>2</v>
      </c>
      <c r="AC483" t="s">
        <v>3</v>
      </c>
      <c r="AD483" t="s">
        <v>4</v>
      </c>
      <c r="AE483" t="s">
        <v>5</v>
      </c>
      <c r="AF483" s="1">
        <v>2.5000000000000001E-2</v>
      </c>
      <c r="AG483" s="1">
        <v>0.97499999999999998</v>
      </c>
      <c r="AH483" t="s">
        <v>6</v>
      </c>
    </row>
    <row r="484" spans="1:34" x14ac:dyDescent="0.35">
      <c r="B484" t="s">
        <v>7</v>
      </c>
      <c r="C484" t="s">
        <v>8</v>
      </c>
      <c r="D484">
        <v>1.1860895999999999E-2</v>
      </c>
      <c r="E484">
        <v>1.1641466E-2</v>
      </c>
      <c r="F484">
        <v>2.1779767000000001E-3</v>
      </c>
      <c r="G484">
        <v>18.362666000000001</v>
      </c>
      <c r="H484">
        <v>8.2060368999999998E-3</v>
      </c>
      <c r="I484">
        <v>1.6587528000000001E-2</v>
      </c>
      <c r="J484" s="2">
        <v>9.7402077000000004E-5</v>
      </c>
      <c r="Z484" t="s">
        <v>78</v>
      </c>
      <c r="AA484" t="s">
        <v>23</v>
      </c>
      <c r="AB484">
        <v>4.0707410000000001E-3</v>
      </c>
      <c r="AC484">
        <v>4.0024956000000002E-3</v>
      </c>
      <c r="AD484">
        <v>6.8471777000000001E-4</v>
      </c>
      <c r="AE484">
        <v>16.82047</v>
      </c>
      <c r="AF484">
        <v>2.9023208000000002E-3</v>
      </c>
      <c r="AG484">
        <v>5.5297048000000001E-3</v>
      </c>
      <c r="AH484" s="2">
        <v>3.0621509000000003E-5</v>
      </c>
    </row>
    <row r="485" spans="1:34" x14ac:dyDescent="0.35">
      <c r="B485" t="s">
        <v>9</v>
      </c>
      <c r="C485" t="s">
        <v>10</v>
      </c>
      <c r="D485" s="2">
        <v>1.5818794999999999E-7</v>
      </c>
      <c r="E485" s="2">
        <v>1.8488095999999999E-7</v>
      </c>
      <c r="F485" s="2">
        <v>3.3387989999999999E-6</v>
      </c>
      <c r="G485">
        <v>2110.6531</v>
      </c>
      <c r="H485" s="2">
        <v>-6.5640188999999997E-6</v>
      </c>
      <c r="I485" s="2">
        <v>6.7206156000000003E-6</v>
      </c>
      <c r="J485" s="2">
        <v>1.4931562999999999E-7</v>
      </c>
      <c r="Z485" t="s">
        <v>79</v>
      </c>
      <c r="AA485" t="s">
        <v>80</v>
      </c>
      <c r="AB485">
        <v>1.9039731</v>
      </c>
      <c r="AC485">
        <v>1.8409622000000001</v>
      </c>
      <c r="AD485">
        <v>0.41302058000000003</v>
      </c>
      <c r="AE485">
        <v>21.692564000000001</v>
      </c>
      <c r="AF485">
        <v>1.2569657999999999</v>
      </c>
      <c r="AG485">
        <v>2.8843893999999999</v>
      </c>
      <c r="AH485">
        <v>1.8470842000000001E-2</v>
      </c>
    </row>
    <row r="486" spans="1:34" x14ac:dyDescent="0.35">
      <c r="B486" t="s">
        <v>11</v>
      </c>
      <c r="C486" t="s">
        <v>12</v>
      </c>
      <c r="D486">
        <v>27.295006999999998</v>
      </c>
      <c r="E486">
        <v>25.219507</v>
      </c>
      <c r="F486">
        <v>55.155949999999997</v>
      </c>
      <c r="G486">
        <v>202.07339999999999</v>
      </c>
      <c r="H486">
        <v>-81.169998000000007</v>
      </c>
      <c r="I486">
        <v>143.05355</v>
      </c>
      <c r="J486">
        <v>2.4666491000000001</v>
      </c>
      <c r="Z486" t="s">
        <v>81</v>
      </c>
      <c r="AA486" t="s">
        <v>82</v>
      </c>
      <c r="AB486">
        <v>8.1479948999999996E-2</v>
      </c>
      <c r="AC486">
        <v>7.4637754000000001E-2</v>
      </c>
      <c r="AD486">
        <v>3.2017166E-2</v>
      </c>
      <c r="AE486">
        <v>39.294533999999999</v>
      </c>
      <c r="AF486">
        <v>4.2578735999999999E-2</v>
      </c>
      <c r="AG486">
        <v>0.16832217999999999</v>
      </c>
      <c r="AH486">
        <v>1.4318511999999999E-3</v>
      </c>
    </row>
    <row r="487" spans="1:34" x14ac:dyDescent="0.35">
      <c r="B487" t="s">
        <v>13</v>
      </c>
      <c r="C487" t="s">
        <v>14</v>
      </c>
      <c r="D487">
        <v>6.9795037000000004E-3</v>
      </c>
      <c r="E487">
        <v>6.4026695000000003E-3</v>
      </c>
      <c r="F487">
        <v>2.9417136000000001E-3</v>
      </c>
      <c r="G487">
        <v>42.147891000000001</v>
      </c>
      <c r="H487">
        <v>3.2035369999999998E-3</v>
      </c>
      <c r="I487">
        <v>1.4843755E-2</v>
      </c>
      <c r="J487">
        <v>1.3155742999999999E-4</v>
      </c>
      <c r="Z487" t="s">
        <v>83</v>
      </c>
      <c r="AA487" t="s">
        <v>84</v>
      </c>
      <c r="AB487">
        <v>9.2066144999999996E-4</v>
      </c>
      <c r="AC487">
        <v>8.0985674000000004E-4</v>
      </c>
      <c r="AD487">
        <v>4.8236625E-4</v>
      </c>
      <c r="AE487">
        <v>52.393445</v>
      </c>
      <c r="AF487">
        <v>3.9064941000000001E-4</v>
      </c>
      <c r="AG487">
        <v>2.0707606999999999E-3</v>
      </c>
      <c r="AH487" s="2">
        <v>2.1572075000000001E-5</v>
      </c>
    </row>
    <row r="488" spans="1:34" x14ac:dyDescent="0.35">
      <c r="B488" t="s">
        <v>15</v>
      </c>
      <c r="C488" t="s">
        <v>16</v>
      </c>
      <c r="D488">
        <v>11.084389</v>
      </c>
      <c r="E488">
        <v>10.925464</v>
      </c>
      <c r="F488">
        <v>2.6538116999999999</v>
      </c>
      <c r="G488">
        <v>23.941886</v>
      </c>
      <c r="H488">
        <v>6.6174936999999998</v>
      </c>
      <c r="I488">
        <v>17.215696999999999</v>
      </c>
      <c r="J488">
        <v>0.11868207</v>
      </c>
      <c r="Z488" t="s">
        <v>17</v>
      </c>
      <c r="AA488" t="s">
        <v>18</v>
      </c>
      <c r="AB488">
        <v>3.2333770999999998</v>
      </c>
      <c r="AC488">
        <v>3.1666919</v>
      </c>
      <c r="AD488">
        <v>0.56282036000000002</v>
      </c>
      <c r="AE488">
        <v>17.406580000000002</v>
      </c>
      <c r="AF488">
        <v>2.3036162</v>
      </c>
      <c r="AG488">
        <v>4.4952893999999999</v>
      </c>
      <c r="AH488">
        <v>2.5170092000000002E-2</v>
      </c>
    </row>
    <row r="489" spans="1:34" x14ac:dyDescent="0.35">
      <c r="B489" t="s">
        <v>17</v>
      </c>
      <c r="C489" t="s">
        <v>18</v>
      </c>
      <c r="D489">
        <v>3.0401775999999998</v>
      </c>
      <c r="E489">
        <v>3.0060701000000001</v>
      </c>
      <c r="F489">
        <v>0.57101793000000001</v>
      </c>
      <c r="G489">
        <v>18.782388000000001</v>
      </c>
      <c r="H489">
        <v>2.0665456</v>
      </c>
      <c r="I489">
        <v>4.3281976999999996</v>
      </c>
      <c r="J489">
        <v>2.5536698E-2</v>
      </c>
      <c r="Z489" t="s">
        <v>85</v>
      </c>
      <c r="AA489" t="s">
        <v>82</v>
      </c>
      <c r="AB489">
        <v>0.11312800000000001</v>
      </c>
      <c r="AC489">
        <v>0.10605953999999999</v>
      </c>
      <c r="AD489">
        <v>0.1404453</v>
      </c>
      <c r="AE489">
        <v>124.14726</v>
      </c>
      <c r="AF489">
        <v>-0.13090217000000001</v>
      </c>
      <c r="AG489">
        <v>0.43154144999999999</v>
      </c>
      <c r="AH489">
        <v>6.2809049000000002E-3</v>
      </c>
    </row>
    <row r="490" spans="1:34" x14ac:dyDescent="0.35">
      <c r="B490" t="s">
        <v>19</v>
      </c>
      <c r="C490" t="s">
        <v>10</v>
      </c>
      <c r="D490" s="2">
        <v>-7.1492017999999998E-6</v>
      </c>
      <c r="E490" s="2">
        <v>-8.2759120999999992E-6</v>
      </c>
      <c r="F490">
        <v>1.6143613000000001E-4</v>
      </c>
      <c r="G490">
        <v>-2258.1001000000001</v>
      </c>
      <c r="H490">
        <v>-3.6608758999999999E-4</v>
      </c>
      <c r="I490">
        <v>2.9705648E-4</v>
      </c>
      <c r="J490" s="2">
        <v>7.2196434000000002E-6</v>
      </c>
      <c r="Z490" t="s">
        <v>86</v>
      </c>
      <c r="AA490" t="s">
        <v>82</v>
      </c>
      <c r="AB490">
        <v>-6.2863357000000004</v>
      </c>
      <c r="AC490">
        <v>-9.6600950000000001</v>
      </c>
      <c r="AD490">
        <v>112.91061000000001</v>
      </c>
      <c r="AE490">
        <v>-1796.1276</v>
      </c>
      <c r="AF490">
        <v>-219.68723</v>
      </c>
      <c r="AG490">
        <v>221.17456999999999</v>
      </c>
      <c r="AH490">
        <v>5.0495161</v>
      </c>
    </row>
    <row r="491" spans="1:34" x14ac:dyDescent="0.35">
      <c r="B491" t="s">
        <v>20</v>
      </c>
      <c r="C491" t="s">
        <v>21</v>
      </c>
      <c r="D491" s="2">
        <v>2.6040128000000001E-8</v>
      </c>
      <c r="E491" s="2">
        <v>2.5435277000000001E-8</v>
      </c>
      <c r="F491" s="2">
        <v>4.6917739999999998E-9</v>
      </c>
      <c r="G491">
        <v>18.017477</v>
      </c>
      <c r="H491" s="2">
        <v>1.8497097000000001E-8</v>
      </c>
      <c r="I491" s="2">
        <v>3.6348649999999998E-8</v>
      </c>
      <c r="J491" s="2">
        <v>2.0982250999999999E-10</v>
      </c>
      <c r="Z491" t="s">
        <v>87</v>
      </c>
      <c r="AA491" t="s">
        <v>88</v>
      </c>
      <c r="AB491">
        <v>0.19672455999999999</v>
      </c>
      <c r="AC491">
        <v>0.12635182</v>
      </c>
      <c r="AD491">
        <v>0.22694723</v>
      </c>
      <c r="AE491">
        <v>115.36293999999999</v>
      </c>
      <c r="AF491">
        <v>2.3076276999999999E-2</v>
      </c>
      <c r="AG491">
        <v>0.73467015000000002</v>
      </c>
      <c r="AH491">
        <v>1.0149389E-2</v>
      </c>
    </row>
    <row r="492" spans="1:34" x14ac:dyDescent="0.35">
      <c r="B492" t="s">
        <v>22</v>
      </c>
      <c r="C492" t="s">
        <v>23</v>
      </c>
      <c r="D492">
        <v>2.0097873E-3</v>
      </c>
      <c r="E492">
        <v>1.9551385000000001E-3</v>
      </c>
      <c r="F492">
        <v>4.0488224999999999E-4</v>
      </c>
      <c r="G492">
        <v>20.145527000000001</v>
      </c>
      <c r="H492">
        <v>1.3806481E-3</v>
      </c>
      <c r="I492">
        <v>3.0229873000000001E-3</v>
      </c>
      <c r="J492" s="2">
        <v>1.8106885E-5</v>
      </c>
      <c r="Z492" t="s">
        <v>89</v>
      </c>
      <c r="AA492" t="s">
        <v>90</v>
      </c>
      <c r="AB492">
        <v>9.7335547999999994E-2</v>
      </c>
      <c r="AC492">
        <v>9.1468724000000001E-2</v>
      </c>
      <c r="AD492">
        <v>3.5815773000000002E-2</v>
      </c>
      <c r="AE492">
        <v>36.796190000000003</v>
      </c>
      <c r="AF492">
        <v>4.1770832000000001E-2</v>
      </c>
      <c r="AG492">
        <v>0.18536649999999999</v>
      </c>
      <c r="AH492">
        <v>1.6017301E-3</v>
      </c>
    </row>
    <row r="493" spans="1:34" x14ac:dyDescent="0.35">
      <c r="B493" t="s">
        <v>24</v>
      </c>
      <c r="C493" t="s">
        <v>25</v>
      </c>
      <c r="D493">
        <v>0.1755042</v>
      </c>
      <c r="E493">
        <v>0.17244983999999999</v>
      </c>
      <c r="F493">
        <v>3.1711965000000002E-2</v>
      </c>
      <c r="G493">
        <v>18.069064000000001</v>
      </c>
      <c r="H493">
        <v>0.12175811</v>
      </c>
      <c r="I493">
        <v>0.24770322</v>
      </c>
      <c r="J493">
        <v>1.4182022E-3</v>
      </c>
      <c r="Z493" t="s">
        <v>91</v>
      </c>
      <c r="AA493" t="s">
        <v>82</v>
      </c>
      <c r="AB493">
        <v>0.10896508000000001</v>
      </c>
      <c r="AC493">
        <v>9.8521442000000001E-2</v>
      </c>
      <c r="AD493">
        <v>4.2366042E-2</v>
      </c>
      <c r="AE493">
        <v>38.880383999999999</v>
      </c>
      <c r="AF493">
        <v>5.9348810000000002E-2</v>
      </c>
      <c r="AG493">
        <v>0.22286528999999999</v>
      </c>
      <c r="AH493">
        <v>1.8946670000000001E-3</v>
      </c>
    </row>
    <row r="494" spans="1:34" x14ac:dyDescent="0.35">
      <c r="Z494" t="s">
        <v>92</v>
      </c>
      <c r="AA494" t="s">
        <v>14</v>
      </c>
      <c r="AB494">
        <v>1.007892E-4</v>
      </c>
      <c r="AC494" s="2">
        <v>9.8994323000000005E-5</v>
      </c>
      <c r="AD494" s="2">
        <v>1.6570797999999998E-5</v>
      </c>
      <c r="AE494">
        <v>16.441044999999999</v>
      </c>
      <c r="AF494" s="2">
        <v>7.4067772999999995E-5</v>
      </c>
      <c r="AG494">
        <v>1.3647619000000001E-4</v>
      </c>
      <c r="AH494" s="2">
        <v>7.4106861000000004E-7</v>
      </c>
    </row>
    <row r="495" spans="1:34" x14ac:dyDescent="0.35">
      <c r="B495" t="s">
        <v>26</v>
      </c>
      <c r="C495">
        <v>95</v>
      </c>
      <c r="Z495" t="s">
        <v>93</v>
      </c>
      <c r="AA495" t="s">
        <v>94</v>
      </c>
      <c r="AB495">
        <v>5.6395137000000003E-3</v>
      </c>
      <c r="AC495">
        <v>5.1252822999999998E-3</v>
      </c>
      <c r="AD495">
        <v>2.0781251000000001E-3</v>
      </c>
      <c r="AE495">
        <v>36.849367999999998</v>
      </c>
      <c r="AF495">
        <v>2.9139630999999999E-3</v>
      </c>
      <c r="AG495">
        <v>1.1098182E-2</v>
      </c>
      <c r="AH495" s="2">
        <v>9.2936581999999998E-5</v>
      </c>
    </row>
    <row r="496" spans="1:34" x14ac:dyDescent="0.35">
      <c r="Z496" t="s">
        <v>95</v>
      </c>
      <c r="AA496" t="s">
        <v>96</v>
      </c>
      <c r="AB496">
        <v>7.8556280999999995E-3</v>
      </c>
      <c r="AC496">
        <v>7.7131652000000002E-3</v>
      </c>
      <c r="AD496">
        <v>1.2878417000000001E-3</v>
      </c>
      <c r="AE496">
        <v>16.393872999999999</v>
      </c>
      <c r="AF496">
        <v>5.6386578999999999E-3</v>
      </c>
      <c r="AG496">
        <v>1.0745947E-2</v>
      </c>
      <c r="AH496" s="2">
        <v>5.7594031000000003E-5</v>
      </c>
    </row>
    <row r="497" spans="1:34" x14ac:dyDescent="0.35">
      <c r="Z497" t="s">
        <v>97</v>
      </c>
      <c r="AA497" t="s">
        <v>96</v>
      </c>
      <c r="AB497">
        <v>8.5526639999999998E-3</v>
      </c>
      <c r="AC497">
        <v>8.4040247000000002E-3</v>
      </c>
      <c r="AD497">
        <v>1.4142600000000001E-3</v>
      </c>
      <c r="AE497">
        <v>16.535900000000002</v>
      </c>
      <c r="AF497">
        <v>6.1472371000000003E-3</v>
      </c>
      <c r="AG497">
        <v>1.1730253E-2</v>
      </c>
      <c r="AH497" s="2">
        <v>6.3247628999999993E-5</v>
      </c>
    </row>
    <row r="498" spans="1:34" x14ac:dyDescent="0.35">
      <c r="Z498" t="s">
        <v>98</v>
      </c>
      <c r="AA498" t="s">
        <v>99</v>
      </c>
      <c r="AB498" s="2">
        <v>5.9100881000000002E-7</v>
      </c>
      <c r="AC498" s="2">
        <v>5.8383205999999996E-7</v>
      </c>
      <c r="AD498" s="2">
        <v>9.6487762999999997E-8</v>
      </c>
      <c r="AE498">
        <v>16.325942999999999</v>
      </c>
      <c r="AF498" s="2">
        <v>4.2972371000000002E-7</v>
      </c>
      <c r="AG498" s="2">
        <v>8.2981563999999996E-7</v>
      </c>
      <c r="AH498" s="2">
        <v>4.3150639999999998E-9</v>
      </c>
    </row>
    <row r="499" spans="1:34" x14ac:dyDescent="0.35">
      <c r="Z499" t="s">
        <v>100</v>
      </c>
      <c r="AA499" t="s">
        <v>8</v>
      </c>
      <c r="AB499">
        <v>9.1346460999999993E-3</v>
      </c>
      <c r="AC499">
        <v>9.0315055999999998E-3</v>
      </c>
      <c r="AD499">
        <v>1.5131828999999999E-3</v>
      </c>
      <c r="AE499">
        <v>16.565315999999999</v>
      </c>
      <c r="AF499">
        <v>6.5868074000000002E-3</v>
      </c>
      <c r="AG499">
        <v>1.2449814E-2</v>
      </c>
      <c r="AH499" s="2">
        <v>6.7671598000000006E-5</v>
      </c>
    </row>
    <row r="500" spans="1:34" x14ac:dyDescent="0.35">
      <c r="Z500" t="s">
        <v>101</v>
      </c>
      <c r="AA500" t="s">
        <v>82</v>
      </c>
      <c r="AB500">
        <v>6.963686</v>
      </c>
      <c r="AC500">
        <v>6.3575263</v>
      </c>
      <c r="AD500">
        <v>2.8988901</v>
      </c>
      <c r="AE500">
        <v>41.628673999999997</v>
      </c>
      <c r="AF500">
        <v>3.8364398999999998</v>
      </c>
      <c r="AG500">
        <v>13.441182</v>
      </c>
      <c r="AH500">
        <v>0.12964231000000001</v>
      </c>
    </row>
    <row r="501" spans="1:34" x14ac:dyDescent="0.35">
      <c r="Z501" t="s">
        <v>102</v>
      </c>
      <c r="AA501" t="s">
        <v>103</v>
      </c>
      <c r="AB501">
        <v>0.12459703</v>
      </c>
      <c r="AC501">
        <v>0.11156241</v>
      </c>
      <c r="AD501">
        <v>1.0933748000000001</v>
      </c>
      <c r="AE501">
        <v>877.52880000000005</v>
      </c>
      <c r="AF501">
        <v>-1.9197827999999999</v>
      </c>
      <c r="AG501">
        <v>2.2651151</v>
      </c>
      <c r="AH501">
        <v>4.8897208999999997E-2</v>
      </c>
    </row>
    <row r="503" spans="1:34" x14ac:dyDescent="0.35">
      <c r="Z503" t="s">
        <v>26</v>
      </c>
      <c r="AA503">
        <v>95</v>
      </c>
    </row>
    <row r="506" spans="1:34" x14ac:dyDescent="0.35">
      <c r="A506" s="3">
        <v>22</v>
      </c>
      <c r="B506" s="3" t="s">
        <v>31</v>
      </c>
      <c r="Y506" s="3">
        <v>22</v>
      </c>
      <c r="Z506" s="3" t="s">
        <v>31</v>
      </c>
    </row>
    <row r="507" spans="1:34" x14ac:dyDescent="0.35">
      <c r="B507" t="s">
        <v>0</v>
      </c>
      <c r="C507" t="s">
        <v>1</v>
      </c>
      <c r="D507" t="s">
        <v>2</v>
      </c>
      <c r="E507" t="s">
        <v>3</v>
      </c>
      <c r="F507" t="s">
        <v>4</v>
      </c>
      <c r="G507" t="s">
        <v>5</v>
      </c>
      <c r="H507" s="1">
        <v>2.5000000000000001E-2</v>
      </c>
      <c r="I507" s="1">
        <v>0.97499999999999998</v>
      </c>
      <c r="J507" t="s">
        <v>6</v>
      </c>
      <c r="Z507" t="s">
        <v>0</v>
      </c>
      <c r="AA507" t="s">
        <v>1</v>
      </c>
      <c r="AB507" t="s">
        <v>2</v>
      </c>
      <c r="AC507" t="s">
        <v>3</v>
      </c>
      <c r="AD507" t="s">
        <v>4</v>
      </c>
      <c r="AE507" t="s">
        <v>5</v>
      </c>
      <c r="AF507" s="1">
        <v>2.5000000000000001E-2</v>
      </c>
      <c r="AG507" s="1">
        <v>0.97499999999999998</v>
      </c>
      <c r="AH507" t="s">
        <v>6</v>
      </c>
    </row>
    <row r="508" spans="1:34" x14ac:dyDescent="0.35">
      <c r="B508" t="s">
        <v>7</v>
      </c>
      <c r="C508" t="s">
        <v>8</v>
      </c>
      <c r="D508">
        <v>6.2804838999999998E-3</v>
      </c>
      <c r="E508">
        <v>6.1714760000000004E-3</v>
      </c>
      <c r="F508">
        <v>8.6419972000000001E-4</v>
      </c>
      <c r="G508">
        <v>13.760082000000001</v>
      </c>
      <c r="H508">
        <v>4.8946051000000003E-3</v>
      </c>
      <c r="I508">
        <v>8.1932120999999997E-3</v>
      </c>
      <c r="J508" s="2">
        <v>3.8648186999999998E-5</v>
      </c>
      <c r="Z508" t="s">
        <v>78</v>
      </c>
      <c r="AA508" t="s">
        <v>23</v>
      </c>
      <c r="AB508">
        <v>1.8633254E-3</v>
      </c>
      <c r="AC508">
        <v>1.8218125999999999E-3</v>
      </c>
      <c r="AD508">
        <v>3.0443372E-4</v>
      </c>
      <c r="AE508">
        <v>16.338194000000001</v>
      </c>
      <c r="AF508">
        <v>1.4163406999999999E-3</v>
      </c>
      <c r="AG508">
        <v>2.4699597000000001E-3</v>
      </c>
      <c r="AH508" s="2">
        <v>1.361469E-5</v>
      </c>
    </row>
    <row r="509" spans="1:34" x14ac:dyDescent="0.35">
      <c r="B509" t="s">
        <v>9</v>
      </c>
      <c r="C509" t="s">
        <v>10</v>
      </c>
      <c r="D509" s="2">
        <v>5.7655616999999997E-8</v>
      </c>
      <c r="E509" s="2">
        <v>4.3705790999999997E-8</v>
      </c>
      <c r="F509" s="2">
        <v>7.3846359000000004E-8</v>
      </c>
      <c r="G509">
        <v>128.08180999999999</v>
      </c>
      <c r="H509" s="2">
        <v>2.6115891999999999E-8</v>
      </c>
      <c r="I509" s="2">
        <v>1.8910828999999999E-7</v>
      </c>
      <c r="J509" s="2">
        <v>3.3025095999999999E-9</v>
      </c>
      <c r="Z509" t="s">
        <v>79</v>
      </c>
      <c r="AA509" t="s">
        <v>80</v>
      </c>
      <c r="AB509">
        <v>0.32214975000000001</v>
      </c>
      <c r="AC509">
        <v>0.30578307999999998</v>
      </c>
      <c r="AD509">
        <v>7.4368898000000003E-2</v>
      </c>
      <c r="AE509">
        <v>23.085194999999999</v>
      </c>
      <c r="AF509">
        <v>0.23546898999999999</v>
      </c>
      <c r="AG509">
        <v>0.52012895999999997</v>
      </c>
      <c r="AH509">
        <v>3.3258782000000001E-3</v>
      </c>
    </row>
    <row r="510" spans="1:34" x14ac:dyDescent="0.35">
      <c r="B510" t="s">
        <v>11</v>
      </c>
      <c r="C510" t="s">
        <v>12</v>
      </c>
      <c r="D510">
        <v>7.7117008</v>
      </c>
      <c r="E510">
        <v>6.9150691000000002</v>
      </c>
      <c r="F510">
        <v>2.7943665000000002</v>
      </c>
      <c r="G510">
        <v>36.235410999999999</v>
      </c>
      <c r="H510">
        <v>4.8519652000000004</v>
      </c>
      <c r="I510">
        <v>15.210872999999999</v>
      </c>
      <c r="J510">
        <v>0.12496786999999999</v>
      </c>
      <c r="Z510" t="s">
        <v>81</v>
      </c>
      <c r="AA510" t="s">
        <v>82</v>
      </c>
      <c r="AB510">
        <v>2.6493325000000002E-2</v>
      </c>
      <c r="AC510">
        <v>2.4316157000000001E-2</v>
      </c>
      <c r="AD510">
        <v>9.4832095000000009E-3</v>
      </c>
      <c r="AE510">
        <v>35.794711999999997</v>
      </c>
      <c r="AF510">
        <v>1.4858408E-2</v>
      </c>
      <c r="AG510">
        <v>4.9933469000000001E-2</v>
      </c>
      <c r="AH510">
        <v>4.2410202000000001E-4</v>
      </c>
    </row>
    <row r="511" spans="1:34" x14ac:dyDescent="0.35">
      <c r="B511" t="s">
        <v>13</v>
      </c>
      <c r="C511" t="s">
        <v>14</v>
      </c>
      <c r="D511">
        <v>5.9658994999999999E-3</v>
      </c>
      <c r="E511">
        <v>5.3404419999999999E-3</v>
      </c>
      <c r="F511">
        <v>2.3441121999999998E-3</v>
      </c>
      <c r="G511">
        <v>39.291848999999999</v>
      </c>
      <c r="H511">
        <v>3.5901381000000001E-3</v>
      </c>
      <c r="I511">
        <v>1.2276764000000001E-2</v>
      </c>
      <c r="J511">
        <v>1.0483187999999999E-4</v>
      </c>
      <c r="Z511" t="s">
        <v>83</v>
      </c>
      <c r="AA511" t="s">
        <v>84</v>
      </c>
      <c r="AB511">
        <v>6.7989082999999999E-4</v>
      </c>
      <c r="AC511">
        <v>6.0534032999999998E-4</v>
      </c>
      <c r="AD511">
        <v>3.1548429000000002E-4</v>
      </c>
      <c r="AE511">
        <v>46.402197999999999</v>
      </c>
      <c r="AF511">
        <v>3.6286703E-4</v>
      </c>
      <c r="AG511">
        <v>1.6059652000000001E-3</v>
      </c>
      <c r="AH511" s="2">
        <v>1.4108886E-5</v>
      </c>
    </row>
    <row r="512" spans="1:34" x14ac:dyDescent="0.35">
      <c r="B512" t="s">
        <v>15</v>
      </c>
      <c r="C512" t="s">
        <v>16</v>
      </c>
      <c r="D512">
        <v>1.5605051000000001</v>
      </c>
      <c r="E512">
        <v>1.5306993</v>
      </c>
      <c r="F512">
        <v>0.22924797999999999</v>
      </c>
      <c r="G512">
        <v>14.690626999999999</v>
      </c>
      <c r="H512">
        <v>1.1770604</v>
      </c>
      <c r="I512">
        <v>2.0872711000000002</v>
      </c>
      <c r="J512">
        <v>1.0252282E-2</v>
      </c>
      <c r="Z512" t="s">
        <v>17</v>
      </c>
      <c r="AA512" t="s">
        <v>18</v>
      </c>
      <c r="AB512">
        <v>1.2399503000000001</v>
      </c>
      <c r="AC512">
        <v>1.225508</v>
      </c>
      <c r="AD512">
        <v>0.15616398000000001</v>
      </c>
      <c r="AE512">
        <v>12.594372999999999</v>
      </c>
      <c r="AF512">
        <v>0.96726628999999997</v>
      </c>
      <c r="AG512">
        <v>1.5822582999999999</v>
      </c>
      <c r="AH512">
        <v>6.9838653000000002E-3</v>
      </c>
    </row>
    <row r="513" spans="2:34" x14ac:dyDescent="0.35">
      <c r="B513" t="s">
        <v>17</v>
      </c>
      <c r="C513" t="s">
        <v>18</v>
      </c>
      <c r="D513">
        <v>1.2036514</v>
      </c>
      <c r="E513">
        <v>1.1760136000000001</v>
      </c>
      <c r="F513">
        <v>0.15962508</v>
      </c>
      <c r="G513">
        <v>13.261736000000001</v>
      </c>
      <c r="H513">
        <v>0.95383474999999995</v>
      </c>
      <c r="I513">
        <v>1.591761</v>
      </c>
      <c r="J513">
        <v>7.1386504999999996E-3</v>
      </c>
      <c r="Z513" t="s">
        <v>85</v>
      </c>
      <c r="AA513" t="s">
        <v>82</v>
      </c>
      <c r="AB513">
        <v>3.8833438999999997E-2</v>
      </c>
      <c r="AC513">
        <v>2.8451816000000001E-2</v>
      </c>
      <c r="AD513">
        <v>4.8815604999999998E-2</v>
      </c>
      <c r="AE513">
        <v>125.70508</v>
      </c>
      <c r="AF513">
        <v>1.5899973000000001E-2</v>
      </c>
      <c r="AG513">
        <v>0.12598703999999999</v>
      </c>
      <c r="AH513">
        <v>2.1831002E-3</v>
      </c>
    </row>
    <row r="514" spans="2:34" x14ac:dyDescent="0.35">
      <c r="B514" t="s">
        <v>19</v>
      </c>
      <c r="C514" t="s">
        <v>10</v>
      </c>
      <c r="D514" s="2">
        <v>2.7444360999999998E-7</v>
      </c>
      <c r="E514" s="2">
        <v>2.2039983999999999E-7</v>
      </c>
      <c r="F514" s="2">
        <v>3.1292748E-7</v>
      </c>
      <c r="G514">
        <v>114.02249999999999</v>
      </c>
      <c r="H514" s="2">
        <v>1.3907131E-7</v>
      </c>
      <c r="I514" s="2">
        <v>6.3234885000000003E-7</v>
      </c>
      <c r="J514" s="2">
        <v>1.3994542E-8</v>
      </c>
      <c r="Z514" t="s">
        <v>86</v>
      </c>
      <c r="AA514" t="s">
        <v>82</v>
      </c>
      <c r="AB514">
        <v>0.91392437000000004</v>
      </c>
      <c r="AC514">
        <v>0.79605115000000004</v>
      </c>
      <c r="AD514">
        <v>0.46289868000000001</v>
      </c>
      <c r="AE514">
        <v>50.649560999999999</v>
      </c>
      <c r="AF514">
        <v>0.39791333000000001</v>
      </c>
      <c r="AG514">
        <v>2.1588159999999998</v>
      </c>
      <c r="AH514">
        <v>2.0701458999999998E-2</v>
      </c>
    </row>
    <row r="515" spans="2:34" x14ac:dyDescent="0.35">
      <c r="B515" t="s">
        <v>20</v>
      </c>
      <c r="C515" t="s">
        <v>21</v>
      </c>
      <c r="D515" s="2">
        <v>7.9174219000000005E-8</v>
      </c>
      <c r="E515" s="2">
        <v>7.5359543999999995E-8</v>
      </c>
      <c r="F515" s="2">
        <v>2.2537142000000001E-8</v>
      </c>
      <c r="G515">
        <v>28.465253000000001</v>
      </c>
      <c r="H515" s="2">
        <v>4.5425734999999998E-8</v>
      </c>
      <c r="I515" s="2">
        <v>1.3076701999999999E-7</v>
      </c>
      <c r="J515" s="2">
        <v>1.0078916E-9</v>
      </c>
      <c r="Z515" t="s">
        <v>87</v>
      </c>
      <c r="AA515" t="s">
        <v>88</v>
      </c>
      <c r="AB515">
        <v>0.19140489999999999</v>
      </c>
      <c r="AC515">
        <v>9.0700665E-2</v>
      </c>
      <c r="AD515">
        <v>0.3092743</v>
      </c>
      <c r="AE515">
        <v>161.58117999999999</v>
      </c>
      <c r="AF515">
        <v>1.3575131000000001E-2</v>
      </c>
      <c r="AG515">
        <v>1.1133759999999999</v>
      </c>
      <c r="AH515">
        <v>1.3831167E-2</v>
      </c>
    </row>
    <row r="516" spans="2:34" x14ac:dyDescent="0.35">
      <c r="B516" t="s">
        <v>22</v>
      </c>
      <c r="C516" t="s">
        <v>23</v>
      </c>
      <c r="D516">
        <v>7.7331809000000002E-4</v>
      </c>
      <c r="E516">
        <v>7.3493205999999997E-4</v>
      </c>
      <c r="F516">
        <v>1.8124309999999999E-4</v>
      </c>
      <c r="G516">
        <v>23.437069999999999</v>
      </c>
      <c r="H516">
        <v>5.2532996000000001E-4</v>
      </c>
      <c r="I516">
        <v>1.2004615000000001E-3</v>
      </c>
      <c r="J516" s="2">
        <v>8.1054380999999992E-6</v>
      </c>
      <c r="Z516" t="s">
        <v>89</v>
      </c>
      <c r="AA516" t="s">
        <v>90</v>
      </c>
      <c r="AB516">
        <v>1.9845969000000001</v>
      </c>
      <c r="AC516">
        <v>1.9696994999999999</v>
      </c>
      <c r="AD516">
        <v>0.63174764999999999</v>
      </c>
      <c r="AE516">
        <v>31.832543000000001</v>
      </c>
      <c r="AF516">
        <v>0.87027823999999998</v>
      </c>
      <c r="AG516">
        <v>3.2944027</v>
      </c>
      <c r="AH516">
        <v>2.8252613999999999E-2</v>
      </c>
    </row>
    <row r="517" spans="2:34" x14ac:dyDescent="0.35">
      <c r="B517" t="s">
        <v>24</v>
      </c>
      <c r="C517" t="s">
        <v>25</v>
      </c>
      <c r="D517">
        <v>8.4357718999999998E-2</v>
      </c>
      <c r="E517">
        <v>8.3062502999999996E-2</v>
      </c>
      <c r="F517">
        <v>1.0984778000000001E-2</v>
      </c>
      <c r="G517">
        <v>13.021663</v>
      </c>
      <c r="H517">
        <v>6.5133449999999996E-2</v>
      </c>
      <c r="I517">
        <v>0.10935284000000001</v>
      </c>
      <c r="J517">
        <v>4.9125419999999996E-4</v>
      </c>
      <c r="Z517" t="s">
        <v>91</v>
      </c>
      <c r="AA517" t="s">
        <v>82</v>
      </c>
      <c r="AB517">
        <v>4.0515795E-2</v>
      </c>
      <c r="AC517">
        <v>3.7820976999999999E-2</v>
      </c>
      <c r="AD517">
        <v>1.4383679999999999E-2</v>
      </c>
      <c r="AE517">
        <v>35.501412999999999</v>
      </c>
      <c r="AF517">
        <v>2.1426548E-2</v>
      </c>
      <c r="AG517">
        <v>7.8260013000000003E-2</v>
      </c>
      <c r="AH517">
        <v>6.4325771000000003E-4</v>
      </c>
    </row>
    <row r="518" spans="2:34" x14ac:dyDescent="0.35">
      <c r="Z518" t="s">
        <v>92</v>
      </c>
      <c r="AA518" t="s">
        <v>14</v>
      </c>
      <c r="AB518">
        <v>2.1073169999999999E-4</v>
      </c>
      <c r="AC518">
        <v>2.0948295000000001E-4</v>
      </c>
      <c r="AD518" s="2">
        <v>2.3603284000000001E-5</v>
      </c>
      <c r="AE518">
        <v>11.200633</v>
      </c>
      <c r="AF518">
        <v>1.6714333E-4</v>
      </c>
      <c r="AG518">
        <v>2.6266168999999998E-4</v>
      </c>
      <c r="AH518" s="2">
        <v>1.0555709999999999E-6</v>
      </c>
    </row>
    <row r="519" spans="2:34" x14ac:dyDescent="0.35">
      <c r="B519" t="s">
        <v>26</v>
      </c>
      <c r="C519">
        <v>95</v>
      </c>
      <c r="Z519" t="s">
        <v>93</v>
      </c>
      <c r="AA519" t="s">
        <v>94</v>
      </c>
      <c r="AB519">
        <v>4.0260443999999996E-3</v>
      </c>
      <c r="AC519">
        <v>3.8031804999999999E-3</v>
      </c>
      <c r="AD519">
        <v>1.0844098E-3</v>
      </c>
      <c r="AE519">
        <v>26.93487</v>
      </c>
      <c r="AF519">
        <v>2.5754226000000002E-3</v>
      </c>
      <c r="AG519">
        <v>6.7471453000000001E-3</v>
      </c>
      <c r="AH519" s="2">
        <v>4.8496281E-5</v>
      </c>
    </row>
    <row r="520" spans="2:34" x14ac:dyDescent="0.35">
      <c r="Z520" t="s">
        <v>95</v>
      </c>
      <c r="AA520" t="s">
        <v>96</v>
      </c>
      <c r="AB520">
        <v>6.4390067000000004E-3</v>
      </c>
      <c r="AC520">
        <v>6.3447979999999996E-3</v>
      </c>
      <c r="AD520">
        <v>1.0853377E-3</v>
      </c>
      <c r="AE520">
        <v>16.85567</v>
      </c>
      <c r="AF520">
        <v>4.6506152000000004E-3</v>
      </c>
      <c r="AG520">
        <v>9.0986877000000001E-3</v>
      </c>
      <c r="AH520" s="2">
        <v>4.8537778999999997E-5</v>
      </c>
    </row>
    <row r="521" spans="2:34" x14ac:dyDescent="0.35">
      <c r="Z521" t="s">
        <v>97</v>
      </c>
      <c r="AA521" t="s">
        <v>96</v>
      </c>
      <c r="AB521">
        <v>8.3379069000000007E-3</v>
      </c>
      <c r="AC521">
        <v>8.1668486999999998E-3</v>
      </c>
      <c r="AD521">
        <v>1.5964360999999999E-3</v>
      </c>
      <c r="AE521">
        <v>19.146725</v>
      </c>
      <c r="AF521">
        <v>5.8311617000000003E-3</v>
      </c>
      <c r="AG521">
        <v>1.2197337000000001E-2</v>
      </c>
      <c r="AH521" s="2">
        <v>7.1394790999999998E-5</v>
      </c>
    </row>
    <row r="522" spans="2:34" x14ac:dyDescent="0.35">
      <c r="Z522" t="s">
        <v>98</v>
      </c>
      <c r="AA522" t="s">
        <v>99</v>
      </c>
      <c r="AB522" s="2">
        <v>6.2977062999999996E-7</v>
      </c>
      <c r="AC522" s="2">
        <v>6.2661812000000004E-7</v>
      </c>
      <c r="AD522" s="2">
        <v>7.5956089000000001E-8</v>
      </c>
      <c r="AE522">
        <v>12.060912999999999</v>
      </c>
      <c r="AF522" s="2">
        <v>4.9110484000000003E-7</v>
      </c>
      <c r="AG522" s="2">
        <v>7.9316023999999996E-7</v>
      </c>
      <c r="AH522" s="2">
        <v>3.3968596000000001E-9</v>
      </c>
    </row>
    <row r="523" spans="2:34" x14ac:dyDescent="0.35">
      <c r="Z523" t="s">
        <v>100</v>
      </c>
      <c r="AA523" t="s">
        <v>8</v>
      </c>
      <c r="AB523">
        <v>4.8433694999999999E-3</v>
      </c>
      <c r="AC523">
        <v>4.6951666E-3</v>
      </c>
      <c r="AD523">
        <v>8.8849173000000005E-4</v>
      </c>
      <c r="AE523">
        <v>18.344495999999999</v>
      </c>
      <c r="AF523">
        <v>3.6699661999999998E-3</v>
      </c>
      <c r="AG523">
        <v>6.7148694999999998E-3</v>
      </c>
      <c r="AH523" s="2">
        <v>3.9734558000000003E-5</v>
      </c>
    </row>
    <row r="524" spans="2:34" x14ac:dyDescent="0.35">
      <c r="Z524" t="s">
        <v>101</v>
      </c>
      <c r="AA524" t="s">
        <v>82</v>
      </c>
      <c r="AB524">
        <v>2.8162368</v>
      </c>
      <c r="AC524">
        <v>2.6958182000000002</v>
      </c>
      <c r="AD524">
        <v>0.68440453000000001</v>
      </c>
      <c r="AE524">
        <v>24.302094</v>
      </c>
      <c r="AF524">
        <v>1.8663552999999999</v>
      </c>
      <c r="AG524">
        <v>4.3005462000000003</v>
      </c>
      <c r="AH524">
        <v>3.0607500999999999E-2</v>
      </c>
    </row>
    <row r="525" spans="2:34" x14ac:dyDescent="0.35">
      <c r="Z525" t="s">
        <v>102</v>
      </c>
      <c r="AA525" t="s">
        <v>103</v>
      </c>
      <c r="AB525">
        <v>8.4655947999999995E-2</v>
      </c>
      <c r="AC525">
        <v>8.1131664000000006E-2</v>
      </c>
      <c r="AD525">
        <v>5.4563334999999998E-2</v>
      </c>
      <c r="AE525">
        <v>64.453042999999994</v>
      </c>
      <c r="AF525">
        <v>-1.6643297000000001E-2</v>
      </c>
      <c r="AG525">
        <v>0.20778562</v>
      </c>
      <c r="AH525">
        <v>2.4401465E-3</v>
      </c>
    </row>
    <row r="527" spans="2:34" x14ac:dyDescent="0.35">
      <c r="Z527" t="s">
        <v>26</v>
      </c>
      <c r="AA527">
        <v>95</v>
      </c>
    </row>
    <row r="530" spans="1:36" s="24" customFormat="1" x14ac:dyDescent="0.35">
      <c r="A530" s="5">
        <v>24</v>
      </c>
      <c r="B530" s="5" t="s">
        <v>61</v>
      </c>
      <c r="C530" s="5" t="s">
        <v>43</v>
      </c>
      <c r="L530" s="25"/>
      <c r="X530" s="25"/>
      <c r="Y530" s="5">
        <v>24</v>
      </c>
      <c r="Z530" s="5" t="s">
        <v>112</v>
      </c>
      <c r="AA530" s="5" t="s">
        <v>43</v>
      </c>
      <c r="AJ530" s="25"/>
    </row>
    <row r="531" spans="1:36" x14ac:dyDescent="0.35">
      <c r="B531" t="s">
        <v>0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 s="1">
        <v>2.5000000000000001E-2</v>
      </c>
      <c r="I531" s="1">
        <v>0.97499999999999998</v>
      </c>
      <c r="J531" t="s">
        <v>6</v>
      </c>
      <c r="Z531" t="s">
        <v>0</v>
      </c>
      <c r="AA531" t="s">
        <v>1</v>
      </c>
      <c r="AB531" t="s">
        <v>2</v>
      </c>
      <c r="AC531" t="s">
        <v>3</v>
      </c>
      <c r="AD531" t="s">
        <v>4</v>
      </c>
      <c r="AE531" t="s">
        <v>5</v>
      </c>
      <c r="AF531" s="1">
        <v>2.5000000000000001E-2</v>
      </c>
      <c r="AG531" s="1">
        <v>0.97499999999999998</v>
      </c>
      <c r="AH531" t="s">
        <v>6</v>
      </c>
    </row>
    <row r="532" spans="1:36" x14ac:dyDescent="0.35">
      <c r="B532" t="s">
        <v>7</v>
      </c>
      <c r="C532" t="s">
        <v>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Z532" t="s">
        <v>78</v>
      </c>
      <c r="AA532" t="s">
        <v>23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1:36" x14ac:dyDescent="0.35">
      <c r="B533" t="s">
        <v>9</v>
      </c>
      <c r="C533" t="s">
        <v>10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Z533" t="s">
        <v>79</v>
      </c>
      <c r="AA533" t="s">
        <v>80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1:36" x14ac:dyDescent="0.35">
      <c r="B534" t="s">
        <v>11</v>
      </c>
      <c r="C534" t="s">
        <v>12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Z534" t="s">
        <v>81</v>
      </c>
      <c r="AA534" t="s">
        <v>82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6" x14ac:dyDescent="0.35">
      <c r="B535" t="s">
        <v>13</v>
      </c>
      <c r="C535" t="s">
        <v>14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Z535" t="s">
        <v>83</v>
      </c>
      <c r="AA535" t="s">
        <v>84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1:36" x14ac:dyDescent="0.35">
      <c r="B536" t="s">
        <v>15</v>
      </c>
      <c r="C536" t="s">
        <v>16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Z536" t="s">
        <v>17</v>
      </c>
      <c r="AA536" t="s">
        <v>18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1:36" x14ac:dyDescent="0.35">
      <c r="B537" t="s">
        <v>17</v>
      </c>
      <c r="C537" t="s">
        <v>18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Z537" t="s">
        <v>85</v>
      </c>
      <c r="AA537" t="s">
        <v>82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1:36" x14ac:dyDescent="0.35">
      <c r="B538" t="s">
        <v>19</v>
      </c>
      <c r="C538" t="s">
        <v>10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Z538" t="s">
        <v>86</v>
      </c>
      <c r="AA538" t="s">
        <v>82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</row>
    <row r="539" spans="1:36" x14ac:dyDescent="0.35">
      <c r="B539" t="s">
        <v>20</v>
      </c>
      <c r="C539" t="s">
        <v>21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Z539" t="s">
        <v>87</v>
      </c>
      <c r="AA539" t="s">
        <v>88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1:36" x14ac:dyDescent="0.35">
      <c r="B540" t="s">
        <v>22</v>
      </c>
      <c r="C540" t="s">
        <v>23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Z540" t="s">
        <v>89</v>
      </c>
      <c r="AA540" t="s">
        <v>90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1:36" x14ac:dyDescent="0.35">
      <c r="B541" t="s">
        <v>24</v>
      </c>
      <c r="C541" t="s">
        <v>25</v>
      </c>
      <c r="D541">
        <v>3.5953590000000002</v>
      </c>
      <c r="E541">
        <v>3.5953590000000002</v>
      </c>
      <c r="F541" s="2">
        <v>2.3443296000000001E-7</v>
      </c>
      <c r="G541" s="2">
        <v>6.5204326999999999E-6</v>
      </c>
      <c r="H541">
        <v>3.5953590000000002</v>
      </c>
      <c r="I541">
        <v>3.5953590000000002</v>
      </c>
      <c r="J541" s="2">
        <v>1.0484161E-8</v>
      </c>
      <c r="Z541" t="s">
        <v>91</v>
      </c>
      <c r="AA541" t="s">
        <v>82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1:36" x14ac:dyDescent="0.35">
      <c r="Z542" t="s">
        <v>92</v>
      </c>
      <c r="AA542" t="s">
        <v>14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1:36" x14ac:dyDescent="0.35">
      <c r="B543" t="s">
        <v>26</v>
      </c>
      <c r="C543">
        <v>95</v>
      </c>
      <c r="Z543" t="s">
        <v>93</v>
      </c>
      <c r="AA543" t="s">
        <v>94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1:36" x14ac:dyDescent="0.35">
      <c r="Z544" t="s">
        <v>95</v>
      </c>
      <c r="AA544" t="s">
        <v>96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1:36" x14ac:dyDescent="0.35">
      <c r="Z545" t="s">
        <v>97</v>
      </c>
      <c r="AA545" t="s">
        <v>96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1:36" x14ac:dyDescent="0.35">
      <c r="Z546" t="s">
        <v>98</v>
      </c>
      <c r="AA546" t="s">
        <v>99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1:36" x14ac:dyDescent="0.35">
      <c r="Z547" t="s">
        <v>100</v>
      </c>
      <c r="AA547" t="s">
        <v>8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1:36" x14ac:dyDescent="0.35">
      <c r="Z548" t="s">
        <v>101</v>
      </c>
      <c r="AA548" t="s">
        <v>82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1:36" x14ac:dyDescent="0.35">
      <c r="Z549" t="s">
        <v>102</v>
      </c>
      <c r="AA549" t="s">
        <v>103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1" spans="1:36" x14ac:dyDescent="0.35">
      <c r="Z551" t="s">
        <v>26</v>
      </c>
      <c r="AA551">
        <v>95</v>
      </c>
    </row>
    <row r="554" spans="1:36" s="27" customFormat="1" x14ac:dyDescent="0.35">
      <c r="A554" s="26">
        <v>25</v>
      </c>
      <c r="B554" s="26" t="s">
        <v>109</v>
      </c>
      <c r="C554" s="26" t="s">
        <v>43</v>
      </c>
      <c r="L554" s="28"/>
      <c r="X554" s="28"/>
      <c r="Y554" s="26">
        <v>25</v>
      </c>
      <c r="Z554" s="26" t="s">
        <v>109</v>
      </c>
      <c r="AA554" s="26" t="s">
        <v>43</v>
      </c>
      <c r="AJ554" s="28"/>
    </row>
    <row r="555" spans="1:36" x14ac:dyDescent="0.35">
      <c r="B555" t="s">
        <v>0</v>
      </c>
      <c r="C555" t="s">
        <v>1</v>
      </c>
      <c r="D555" t="s">
        <v>2</v>
      </c>
      <c r="E555" t="s">
        <v>3</v>
      </c>
      <c r="F555" t="s">
        <v>4</v>
      </c>
      <c r="G555" t="s">
        <v>5</v>
      </c>
      <c r="H555" s="1">
        <v>2.5000000000000001E-2</v>
      </c>
      <c r="I555" s="1">
        <v>0.97499999999999998</v>
      </c>
      <c r="J555" t="s">
        <v>6</v>
      </c>
      <c r="T555" s="1"/>
      <c r="U555" s="1"/>
      <c r="Z555" t="s">
        <v>0</v>
      </c>
      <c r="AA555" t="s">
        <v>1</v>
      </c>
      <c r="AB555" t="s">
        <v>2</v>
      </c>
      <c r="AC555" t="s">
        <v>3</v>
      </c>
      <c r="AD555" t="s">
        <v>4</v>
      </c>
      <c r="AE555" t="s">
        <v>5</v>
      </c>
      <c r="AF555" s="1">
        <v>2.5000000000000001E-2</v>
      </c>
      <c r="AG555" s="1">
        <v>0.97499999999999998</v>
      </c>
      <c r="AH555" t="s">
        <v>6</v>
      </c>
    </row>
    <row r="556" spans="1:36" x14ac:dyDescent="0.35">
      <c r="B556" t="s">
        <v>7</v>
      </c>
      <c r="C556" t="s">
        <v>8</v>
      </c>
      <c r="D556">
        <v>1.88</v>
      </c>
      <c r="E556">
        <v>1.88</v>
      </c>
      <c r="F556" s="2">
        <v>4.0275859999999998E-8</v>
      </c>
      <c r="G556" s="2">
        <v>2.1423330000000001E-6</v>
      </c>
      <c r="H556">
        <v>1.88</v>
      </c>
      <c r="I556">
        <v>1.88</v>
      </c>
      <c r="J556" s="2">
        <v>1.8011912E-9</v>
      </c>
      <c r="R556" s="2"/>
      <c r="S556" s="2"/>
      <c r="V556" s="2"/>
      <c r="Z556" t="s">
        <v>78</v>
      </c>
      <c r="AA556" t="s">
        <v>23</v>
      </c>
      <c r="AB556">
        <v>0.24</v>
      </c>
      <c r="AC556">
        <v>0.24</v>
      </c>
      <c r="AD556" t="s">
        <v>38</v>
      </c>
      <c r="AE556" t="s">
        <v>38</v>
      </c>
      <c r="AF556">
        <v>0.24</v>
      </c>
      <c r="AG556">
        <v>0.24</v>
      </c>
      <c r="AH556" t="s">
        <v>38</v>
      </c>
    </row>
    <row r="557" spans="1:36" x14ac:dyDescent="0.35">
      <c r="B557" t="s">
        <v>9</v>
      </c>
      <c r="C557" t="s">
        <v>10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Z557" t="s">
        <v>79</v>
      </c>
      <c r="AA557" t="s">
        <v>80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6" x14ac:dyDescent="0.35">
      <c r="B558" t="s">
        <v>11</v>
      </c>
      <c r="C558" t="s">
        <v>12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Z558" t="s">
        <v>81</v>
      </c>
      <c r="AA558" t="s">
        <v>82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6" x14ac:dyDescent="0.35">
      <c r="B559" t="s">
        <v>13</v>
      </c>
      <c r="C559" t="s">
        <v>14</v>
      </c>
      <c r="D559">
        <v>0.1186</v>
      </c>
      <c r="E559">
        <v>0.1186</v>
      </c>
      <c r="F559" t="s">
        <v>38</v>
      </c>
      <c r="G559" t="s">
        <v>38</v>
      </c>
      <c r="H559">
        <v>0.1186</v>
      </c>
      <c r="I559">
        <v>0.1186</v>
      </c>
      <c r="J559" t="s">
        <v>38</v>
      </c>
      <c r="Z559" t="s">
        <v>83</v>
      </c>
      <c r="AA559" t="s">
        <v>84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6" x14ac:dyDescent="0.35">
      <c r="B560" t="s">
        <v>15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Z560" t="s">
        <v>17</v>
      </c>
      <c r="AA560" t="s">
        <v>18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2:34" x14ac:dyDescent="0.35">
      <c r="B561" t="s">
        <v>17</v>
      </c>
      <c r="C561" t="s">
        <v>18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Z561" t="s">
        <v>85</v>
      </c>
      <c r="AA561" t="s">
        <v>82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2:34" x14ac:dyDescent="0.35">
      <c r="B562" t="s">
        <v>19</v>
      </c>
      <c r="C562" t="s">
        <v>10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Z562" t="s">
        <v>86</v>
      </c>
      <c r="AA562" t="s">
        <v>82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2:34" x14ac:dyDescent="0.35">
      <c r="B563" t="s">
        <v>20</v>
      </c>
      <c r="C563" t="s">
        <v>21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Z563" t="s">
        <v>87</v>
      </c>
      <c r="AA563" t="s">
        <v>88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</row>
    <row r="564" spans="2:34" x14ac:dyDescent="0.35">
      <c r="B564" t="s">
        <v>22</v>
      </c>
      <c r="C564" t="s">
        <v>23</v>
      </c>
      <c r="D564">
        <v>6.6666666999999999E-2</v>
      </c>
      <c r="E564">
        <v>6.6666666999999999E-2</v>
      </c>
      <c r="F564" t="s">
        <v>38</v>
      </c>
      <c r="G564" t="s">
        <v>38</v>
      </c>
      <c r="H564">
        <v>6.6666666999999999E-2</v>
      </c>
      <c r="I564">
        <v>6.6666666999999999E-2</v>
      </c>
      <c r="J564" t="s">
        <v>38</v>
      </c>
      <c r="Z564" t="s">
        <v>89</v>
      </c>
      <c r="AA564" t="s">
        <v>90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2:34" x14ac:dyDescent="0.35">
      <c r="B565" t="s">
        <v>24</v>
      </c>
      <c r="C565" t="s">
        <v>25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Z565" t="s">
        <v>91</v>
      </c>
      <c r="AA565" t="s">
        <v>82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2:34" x14ac:dyDescent="0.35">
      <c r="Z566" t="s">
        <v>92</v>
      </c>
      <c r="AA566" t="s">
        <v>14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2:34" x14ac:dyDescent="0.35">
      <c r="B567" t="s">
        <v>26</v>
      </c>
      <c r="C567">
        <v>95</v>
      </c>
      <c r="Z567" t="s">
        <v>93</v>
      </c>
      <c r="AA567" t="s">
        <v>94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2:34" x14ac:dyDescent="0.35">
      <c r="Z568" t="s">
        <v>95</v>
      </c>
      <c r="AA568" t="s">
        <v>96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2:34" x14ac:dyDescent="0.35">
      <c r="Z569" t="s">
        <v>97</v>
      </c>
      <c r="AA569" t="s">
        <v>96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2:34" x14ac:dyDescent="0.35">
      <c r="Z570" t="s">
        <v>98</v>
      </c>
      <c r="AA570" t="s">
        <v>99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2:34" x14ac:dyDescent="0.35">
      <c r="Z571" t="s">
        <v>100</v>
      </c>
      <c r="AA571" t="s">
        <v>8</v>
      </c>
      <c r="AB571">
        <v>1.96</v>
      </c>
      <c r="AC571">
        <v>1.96</v>
      </c>
      <c r="AD571" t="s">
        <v>38</v>
      </c>
      <c r="AE571" t="s">
        <v>38</v>
      </c>
      <c r="AF571">
        <v>1.96</v>
      </c>
      <c r="AG571">
        <v>1.96</v>
      </c>
      <c r="AH571" t="s">
        <v>38</v>
      </c>
    </row>
    <row r="572" spans="2:34" x14ac:dyDescent="0.35">
      <c r="Z572" t="s">
        <v>101</v>
      </c>
      <c r="AA572" t="s">
        <v>82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2:34" x14ac:dyDescent="0.35">
      <c r="Z573" t="s">
        <v>102</v>
      </c>
      <c r="AA573" t="s">
        <v>103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5" spans="2:34" x14ac:dyDescent="0.35">
      <c r="Z575" t="s">
        <v>26</v>
      </c>
      <c r="AA575">
        <v>95</v>
      </c>
    </row>
    <row r="578" spans="1:36" s="27" customFormat="1" x14ac:dyDescent="0.35">
      <c r="A578" s="26">
        <v>26</v>
      </c>
      <c r="B578" s="26" t="s">
        <v>54</v>
      </c>
      <c r="C578" s="26" t="s">
        <v>43</v>
      </c>
      <c r="L578" s="28"/>
      <c r="X578" s="28"/>
      <c r="Y578" s="26">
        <v>26</v>
      </c>
      <c r="Z578" s="26" t="s">
        <v>54</v>
      </c>
      <c r="AA578" s="26" t="s">
        <v>43</v>
      </c>
      <c r="AJ578" s="28"/>
    </row>
    <row r="579" spans="1:36" x14ac:dyDescent="0.35">
      <c r="B579" t="s">
        <v>0</v>
      </c>
      <c r="C579" t="s">
        <v>1</v>
      </c>
      <c r="D579" t="s">
        <v>2</v>
      </c>
      <c r="E579" t="s">
        <v>3</v>
      </c>
      <c r="F579" t="s">
        <v>4</v>
      </c>
      <c r="G579" t="s">
        <v>5</v>
      </c>
      <c r="H579" s="1">
        <v>2.5000000000000001E-2</v>
      </c>
      <c r="I579" s="1">
        <v>0.97499999999999998</v>
      </c>
      <c r="J579" t="s">
        <v>6</v>
      </c>
      <c r="Z579" t="s">
        <v>0</v>
      </c>
      <c r="AA579" t="s">
        <v>1</v>
      </c>
      <c r="AB579" t="s">
        <v>2</v>
      </c>
      <c r="AC579" t="s">
        <v>3</v>
      </c>
      <c r="AD579" t="s">
        <v>4</v>
      </c>
      <c r="AE579" t="s">
        <v>5</v>
      </c>
      <c r="AF579" s="1">
        <v>2.5000000000000001E-2</v>
      </c>
      <c r="AG579" s="1">
        <v>0.97499999999999998</v>
      </c>
      <c r="AH579" t="s">
        <v>6</v>
      </c>
    </row>
    <row r="580" spans="1:36" x14ac:dyDescent="0.35">
      <c r="B580" t="s">
        <v>7</v>
      </c>
      <c r="C580" t="s">
        <v>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Z580" t="s">
        <v>78</v>
      </c>
      <c r="AA580" t="s">
        <v>23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6" x14ac:dyDescent="0.35">
      <c r="B581" t="s">
        <v>9</v>
      </c>
      <c r="C581" t="s">
        <v>10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Z581" t="s">
        <v>79</v>
      </c>
      <c r="AA581" t="s">
        <v>80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6" x14ac:dyDescent="0.35">
      <c r="B582" t="s">
        <v>11</v>
      </c>
      <c r="C582" t="s">
        <v>12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Z582" t="s">
        <v>81</v>
      </c>
      <c r="AA582" t="s">
        <v>82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6" x14ac:dyDescent="0.35">
      <c r="B583" t="s">
        <v>13</v>
      </c>
      <c r="C583" t="s">
        <v>14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Z583" t="s">
        <v>83</v>
      </c>
      <c r="AA583" t="s">
        <v>84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6" x14ac:dyDescent="0.35">
      <c r="B584" t="s">
        <v>15</v>
      </c>
      <c r="C584" t="s"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Z584" t="s">
        <v>17</v>
      </c>
      <c r="AA584" t="s">
        <v>18</v>
      </c>
      <c r="AB584">
        <v>36</v>
      </c>
      <c r="AC584">
        <v>36</v>
      </c>
      <c r="AD584">
        <v>0</v>
      </c>
      <c r="AE584">
        <v>0</v>
      </c>
      <c r="AF584">
        <v>36</v>
      </c>
      <c r="AG584">
        <v>36</v>
      </c>
      <c r="AH584">
        <v>0</v>
      </c>
    </row>
    <row r="585" spans="1:36" x14ac:dyDescent="0.35">
      <c r="B585" t="s">
        <v>17</v>
      </c>
      <c r="C585" t="s">
        <v>18</v>
      </c>
      <c r="D585">
        <v>25</v>
      </c>
      <c r="E585">
        <v>25</v>
      </c>
      <c r="F585">
        <v>0</v>
      </c>
      <c r="G585">
        <v>0</v>
      </c>
      <c r="H585">
        <v>25</v>
      </c>
      <c r="I585">
        <v>25</v>
      </c>
      <c r="J585">
        <v>0</v>
      </c>
      <c r="Z585" t="s">
        <v>85</v>
      </c>
      <c r="AA585" t="s">
        <v>82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1:36" x14ac:dyDescent="0.35">
      <c r="B586" t="s">
        <v>19</v>
      </c>
      <c r="C586" t="s">
        <v>10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Z586" t="s">
        <v>86</v>
      </c>
      <c r="AA586" t="s">
        <v>82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1:36" x14ac:dyDescent="0.35">
      <c r="B587" t="s">
        <v>20</v>
      </c>
      <c r="C587" t="s">
        <v>21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Z587" t="s">
        <v>87</v>
      </c>
      <c r="AA587" t="s">
        <v>88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1:36" x14ac:dyDescent="0.35">
      <c r="B588" t="s">
        <v>22</v>
      </c>
      <c r="C588" t="s">
        <v>23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Z588" t="s">
        <v>89</v>
      </c>
      <c r="AA588" t="s">
        <v>90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1:36" x14ac:dyDescent="0.35">
      <c r="B589" t="s">
        <v>24</v>
      </c>
      <c r="C589" t="s">
        <v>25</v>
      </c>
      <c r="D589">
        <v>1.4379487E-2</v>
      </c>
      <c r="E589">
        <v>1.4379487E-2</v>
      </c>
      <c r="F589" t="s">
        <v>38</v>
      </c>
      <c r="G589" t="s">
        <v>38</v>
      </c>
      <c r="H589">
        <v>1.4379487E-2</v>
      </c>
      <c r="I589">
        <v>1.4379487E-2</v>
      </c>
      <c r="J589" s="2" t="s">
        <v>38</v>
      </c>
      <c r="Z589" t="s">
        <v>91</v>
      </c>
      <c r="AA589" t="s">
        <v>82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1:36" x14ac:dyDescent="0.35">
      <c r="Z590" t="s">
        <v>92</v>
      </c>
      <c r="AA590" t="s">
        <v>14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1:36" x14ac:dyDescent="0.35">
      <c r="B591" t="s">
        <v>26</v>
      </c>
      <c r="C591">
        <v>95</v>
      </c>
      <c r="Z591" t="s">
        <v>93</v>
      </c>
      <c r="AA591" t="s">
        <v>94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1:36" x14ac:dyDescent="0.35">
      <c r="Z592" t="s">
        <v>95</v>
      </c>
      <c r="AA592" t="s">
        <v>96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1:36" x14ac:dyDescent="0.35">
      <c r="Z593" t="s">
        <v>97</v>
      </c>
      <c r="AA593" t="s">
        <v>96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</row>
    <row r="594" spans="1:36" x14ac:dyDescent="0.35">
      <c r="Z594" t="s">
        <v>98</v>
      </c>
      <c r="AA594" t="s">
        <v>99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1:36" x14ac:dyDescent="0.35">
      <c r="Z595" t="s">
        <v>100</v>
      </c>
      <c r="AA595" t="s">
        <v>8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1:36" x14ac:dyDescent="0.35">
      <c r="Z596" t="s">
        <v>101</v>
      </c>
      <c r="AA596" t="s">
        <v>82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1:36" x14ac:dyDescent="0.35">
      <c r="Z597" t="s">
        <v>102</v>
      </c>
      <c r="AA597" t="s">
        <v>103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9" spans="1:36" x14ac:dyDescent="0.35">
      <c r="Z599" t="s">
        <v>26</v>
      </c>
      <c r="AA599">
        <v>95</v>
      </c>
    </row>
    <row r="602" spans="1:36" s="27" customFormat="1" x14ac:dyDescent="0.35">
      <c r="A602" s="26">
        <v>27</v>
      </c>
      <c r="B602" s="26" t="s">
        <v>55</v>
      </c>
      <c r="C602" s="26" t="s">
        <v>43</v>
      </c>
      <c r="L602" s="28"/>
      <c r="X602" s="28"/>
      <c r="Y602" s="26">
        <v>27</v>
      </c>
      <c r="Z602" s="26" t="s">
        <v>55</v>
      </c>
      <c r="AA602" s="26" t="s">
        <v>43</v>
      </c>
      <c r="AJ602" s="28"/>
    </row>
    <row r="603" spans="1:36" x14ac:dyDescent="0.35">
      <c r="B603" t="s">
        <v>0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 s="1">
        <v>2.5000000000000001E-2</v>
      </c>
      <c r="I603" s="1">
        <v>0.97499999999999998</v>
      </c>
      <c r="J603" t="s">
        <v>6</v>
      </c>
      <c r="Z603" t="s">
        <v>0</v>
      </c>
      <c r="AA603" t="s">
        <v>1</v>
      </c>
      <c r="AB603" t="s">
        <v>2</v>
      </c>
      <c r="AC603" t="s">
        <v>3</v>
      </c>
      <c r="AD603" t="s">
        <v>4</v>
      </c>
      <c r="AE603" t="s">
        <v>5</v>
      </c>
      <c r="AF603" s="1">
        <v>2.5000000000000001E-2</v>
      </c>
      <c r="AG603" s="1">
        <v>0.97499999999999998</v>
      </c>
      <c r="AH603" t="s">
        <v>6</v>
      </c>
    </row>
    <row r="604" spans="1:36" x14ac:dyDescent="0.35">
      <c r="B604" t="s">
        <v>7</v>
      </c>
      <c r="C604" t="s">
        <v>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Z604" t="s">
        <v>78</v>
      </c>
      <c r="AA604" t="s">
        <v>23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</row>
    <row r="605" spans="1:36" x14ac:dyDescent="0.35">
      <c r="A605" s="3"/>
      <c r="B605" t="s">
        <v>9</v>
      </c>
      <c r="C605" t="s">
        <v>10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Z605" t="s">
        <v>79</v>
      </c>
      <c r="AA605" t="s">
        <v>80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</row>
    <row r="606" spans="1:36" x14ac:dyDescent="0.35">
      <c r="B606" t="s">
        <v>11</v>
      </c>
      <c r="C606" t="s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Z606" t="s">
        <v>81</v>
      </c>
      <c r="AA606" t="s">
        <v>82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</row>
    <row r="607" spans="1:36" x14ac:dyDescent="0.35">
      <c r="B607" t="s">
        <v>13</v>
      </c>
      <c r="C607" t="s">
        <v>14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Z607" t="s">
        <v>83</v>
      </c>
      <c r="AA607" t="s">
        <v>84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</row>
    <row r="608" spans="1:36" x14ac:dyDescent="0.35">
      <c r="B608" t="s">
        <v>15</v>
      </c>
      <c r="C608" t="s">
        <v>16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Z608" t="s">
        <v>17</v>
      </c>
      <c r="AA608" t="s">
        <v>18</v>
      </c>
      <c r="AB608">
        <v>298</v>
      </c>
      <c r="AC608">
        <v>298</v>
      </c>
      <c r="AD608">
        <v>0</v>
      </c>
      <c r="AE608">
        <v>0</v>
      </c>
      <c r="AF608">
        <v>298</v>
      </c>
      <c r="AG608">
        <v>298</v>
      </c>
      <c r="AH608">
        <v>0</v>
      </c>
    </row>
    <row r="609" spans="2:34" x14ac:dyDescent="0.35">
      <c r="B609" t="s">
        <v>17</v>
      </c>
      <c r="C609" t="s">
        <v>18</v>
      </c>
      <c r="D609">
        <v>298</v>
      </c>
      <c r="E609">
        <v>298</v>
      </c>
      <c r="F609">
        <v>0</v>
      </c>
      <c r="G609">
        <v>0</v>
      </c>
      <c r="H609">
        <v>298</v>
      </c>
      <c r="I609">
        <v>298</v>
      </c>
      <c r="J609">
        <v>0</v>
      </c>
      <c r="Z609" t="s">
        <v>85</v>
      </c>
      <c r="AA609" t="s">
        <v>82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</row>
    <row r="610" spans="2:34" x14ac:dyDescent="0.35">
      <c r="B610" t="s">
        <v>19</v>
      </c>
      <c r="C610" t="s">
        <v>10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Z610" t="s">
        <v>86</v>
      </c>
      <c r="AA610" t="s">
        <v>82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</row>
    <row r="611" spans="2:34" x14ac:dyDescent="0.35">
      <c r="B611" t="s">
        <v>20</v>
      </c>
      <c r="C611" t="s">
        <v>21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Z611" t="s">
        <v>87</v>
      </c>
      <c r="AA611" t="s">
        <v>88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</row>
    <row r="612" spans="2:34" x14ac:dyDescent="0.35">
      <c r="B612" t="s">
        <v>22</v>
      </c>
      <c r="C612" t="s">
        <v>23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Z612" t="s">
        <v>89</v>
      </c>
      <c r="AA612" t="s">
        <v>90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2:34" x14ac:dyDescent="0.35">
      <c r="B613" t="s">
        <v>24</v>
      </c>
      <c r="C613" t="s">
        <v>25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Z613" t="s">
        <v>91</v>
      </c>
      <c r="AA613" t="s">
        <v>82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2:34" x14ac:dyDescent="0.35">
      <c r="Z614" t="s">
        <v>92</v>
      </c>
      <c r="AA614" t="s">
        <v>14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</row>
    <row r="615" spans="2:34" x14ac:dyDescent="0.35">
      <c r="B615" t="s">
        <v>26</v>
      </c>
      <c r="C615">
        <v>95</v>
      </c>
      <c r="Z615" t="s">
        <v>93</v>
      </c>
      <c r="AA615" t="s">
        <v>94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</row>
    <row r="616" spans="2:34" x14ac:dyDescent="0.35">
      <c r="Z616" t="s">
        <v>95</v>
      </c>
      <c r="AA616" t="s">
        <v>96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</row>
    <row r="617" spans="2:34" x14ac:dyDescent="0.35">
      <c r="Z617" t="s">
        <v>97</v>
      </c>
      <c r="AA617" t="s">
        <v>96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</row>
    <row r="618" spans="2:34" x14ac:dyDescent="0.35">
      <c r="Z618" t="s">
        <v>98</v>
      </c>
      <c r="AA618" t="s">
        <v>99</v>
      </c>
      <c r="AB618">
        <v>1.0999999999999999E-2</v>
      </c>
      <c r="AC618">
        <v>1.0999999999999999E-2</v>
      </c>
      <c r="AD618" t="s">
        <v>38</v>
      </c>
      <c r="AE618" t="s">
        <v>38</v>
      </c>
      <c r="AF618">
        <v>1.0999999999999999E-2</v>
      </c>
      <c r="AG618">
        <v>1.0999999999999999E-2</v>
      </c>
      <c r="AH618" t="s">
        <v>38</v>
      </c>
    </row>
    <row r="619" spans="2:34" x14ac:dyDescent="0.35">
      <c r="Z619" t="s">
        <v>100</v>
      </c>
      <c r="AA619" t="s">
        <v>8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</row>
    <row r="620" spans="2:34" x14ac:dyDescent="0.35">
      <c r="Z620" t="s">
        <v>101</v>
      </c>
      <c r="AA620" t="s">
        <v>82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2:34" x14ac:dyDescent="0.35">
      <c r="Z621" t="s">
        <v>102</v>
      </c>
      <c r="AA621" t="s">
        <v>103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</row>
    <row r="623" spans="2:34" x14ac:dyDescent="0.35">
      <c r="Z623" t="s">
        <v>26</v>
      </c>
      <c r="AA623">
        <v>95</v>
      </c>
    </row>
    <row r="626" spans="1:36" s="24" customFormat="1" x14ac:dyDescent="0.35">
      <c r="A626" s="5">
        <v>28</v>
      </c>
      <c r="B626" s="5" t="s">
        <v>110</v>
      </c>
      <c r="C626" s="5" t="s">
        <v>43</v>
      </c>
      <c r="L626" s="25"/>
      <c r="X626" s="25"/>
      <c r="Y626" s="5">
        <v>28</v>
      </c>
      <c r="Z626" s="5" t="s">
        <v>111</v>
      </c>
      <c r="AA626" s="5" t="s">
        <v>43</v>
      </c>
      <c r="AJ626" s="25"/>
    </row>
    <row r="627" spans="1:36" x14ac:dyDescent="0.35">
      <c r="B627" t="s">
        <v>0</v>
      </c>
      <c r="C627" t="s">
        <v>1</v>
      </c>
      <c r="D627" t="s">
        <v>2</v>
      </c>
      <c r="E627" t="s">
        <v>3</v>
      </c>
      <c r="F627" t="s">
        <v>4</v>
      </c>
      <c r="G627" t="s">
        <v>5</v>
      </c>
      <c r="H627" s="1">
        <v>2.5000000000000001E-2</v>
      </c>
      <c r="I627" s="1">
        <v>0.97499999999999998</v>
      </c>
      <c r="J627" t="s">
        <v>6</v>
      </c>
      <c r="Z627" t="s">
        <v>0</v>
      </c>
      <c r="AA627" t="s">
        <v>1</v>
      </c>
      <c r="AB627" t="s">
        <v>2</v>
      </c>
      <c r="AC627" t="s">
        <v>3</v>
      </c>
      <c r="AD627" t="s">
        <v>4</v>
      </c>
      <c r="AE627" t="s">
        <v>5</v>
      </c>
      <c r="AF627" s="1">
        <v>2.5000000000000001E-2</v>
      </c>
      <c r="AG627" s="1">
        <v>0.97499999999999998</v>
      </c>
      <c r="AH627" t="s">
        <v>6</v>
      </c>
    </row>
    <row r="628" spans="1:36" x14ac:dyDescent="0.35">
      <c r="B628" t="s">
        <v>7</v>
      </c>
      <c r="C628" t="s">
        <v>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Z628" t="s">
        <v>78</v>
      </c>
      <c r="AA628" t="s">
        <v>23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</row>
    <row r="629" spans="1:36" x14ac:dyDescent="0.35">
      <c r="B629" t="s">
        <v>9</v>
      </c>
      <c r="C629" t="s">
        <v>10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Z629" t="s">
        <v>79</v>
      </c>
      <c r="AA629" t="s">
        <v>80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</row>
    <row r="630" spans="1:36" x14ac:dyDescent="0.35">
      <c r="B630" t="s">
        <v>11</v>
      </c>
      <c r="C630" t="s">
        <v>12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Z630" t="s">
        <v>81</v>
      </c>
      <c r="AA630" t="s">
        <v>82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</row>
    <row r="631" spans="1:36" x14ac:dyDescent="0.35">
      <c r="B631" t="s">
        <v>13</v>
      </c>
      <c r="C631" t="s">
        <v>14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Z631" t="s">
        <v>83</v>
      </c>
      <c r="AA631" t="s">
        <v>84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</row>
    <row r="632" spans="1:36" x14ac:dyDescent="0.35">
      <c r="B632" t="s">
        <v>15</v>
      </c>
      <c r="C632" t="s">
        <v>16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Z632" t="s">
        <v>17</v>
      </c>
      <c r="AA632" t="s">
        <v>18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</row>
    <row r="633" spans="1:36" x14ac:dyDescent="0.35">
      <c r="B633" t="s">
        <v>17</v>
      </c>
      <c r="C633" t="s">
        <v>18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Z633" t="s">
        <v>85</v>
      </c>
      <c r="AA633" t="s">
        <v>82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</row>
    <row r="634" spans="1:36" x14ac:dyDescent="0.35">
      <c r="B634" t="s">
        <v>19</v>
      </c>
      <c r="C634" t="s">
        <v>10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Z634" t="s">
        <v>86</v>
      </c>
      <c r="AA634" t="s">
        <v>82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</row>
    <row r="635" spans="1:36" x14ac:dyDescent="0.35">
      <c r="B635" t="s">
        <v>20</v>
      </c>
      <c r="C635" t="s">
        <v>21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Z635" t="s">
        <v>87</v>
      </c>
      <c r="AA635" t="s">
        <v>88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36" x14ac:dyDescent="0.35">
      <c r="B636" t="s">
        <v>22</v>
      </c>
      <c r="C636" t="s">
        <v>23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Z636" t="s">
        <v>89</v>
      </c>
      <c r="AA636" t="s">
        <v>90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</row>
    <row r="637" spans="1:36" x14ac:dyDescent="0.35">
      <c r="B637" t="s">
        <v>24</v>
      </c>
      <c r="C637" t="s">
        <v>25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Z637" t="s">
        <v>91</v>
      </c>
      <c r="AA637" t="s">
        <v>82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</row>
    <row r="638" spans="1:36" x14ac:dyDescent="0.35">
      <c r="Z638" t="s">
        <v>92</v>
      </c>
      <c r="AA638" t="s">
        <v>14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</row>
    <row r="639" spans="1:36" x14ac:dyDescent="0.35">
      <c r="B639" t="s">
        <v>26</v>
      </c>
      <c r="C639">
        <v>95</v>
      </c>
      <c r="Z639" t="s">
        <v>93</v>
      </c>
      <c r="AA639" t="s">
        <v>94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</row>
    <row r="640" spans="1:36" x14ac:dyDescent="0.35">
      <c r="Z640" t="s">
        <v>95</v>
      </c>
      <c r="AA640" t="s">
        <v>96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</row>
    <row r="641" spans="26:34" x14ac:dyDescent="0.35">
      <c r="Z641" t="s">
        <v>97</v>
      </c>
      <c r="AA641" t="s">
        <v>96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26:34" x14ac:dyDescent="0.35">
      <c r="Z642" t="s">
        <v>98</v>
      </c>
      <c r="AA642" t="s">
        <v>99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</row>
    <row r="643" spans="26:34" x14ac:dyDescent="0.35">
      <c r="Z643" t="s">
        <v>100</v>
      </c>
      <c r="AA643" t="s">
        <v>8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</row>
    <row r="644" spans="26:34" x14ac:dyDescent="0.35">
      <c r="Z644" t="s">
        <v>101</v>
      </c>
      <c r="AA644" t="s">
        <v>82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</row>
    <row r="645" spans="26:34" x14ac:dyDescent="0.35">
      <c r="Z645" t="s">
        <v>102</v>
      </c>
      <c r="AA645" t="s">
        <v>103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7" spans="26:34" x14ac:dyDescent="0.35">
      <c r="Z647" t="s">
        <v>26</v>
      </c>
      <c r="AA647">
        <v>95</v>
      </c>
    </row>
  </sheetData>
  <mergeCells count="4">
    <mergeCell ref="A1:K1"/>
    <mergeCell ref="M1:W1"/>
    <mergeCell ref="Y1:AI1"/>
    <mergeCell ref="AK1:AU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55BE-A769-452F-8097-1BB5936B44C8}">
  <sheetPr>
    <tabColor rgb="FFEE0000"/>
  </sheetPr>
  <dimension ref="A1:R38"/>
  <sheetViews>
    <sheetView topLeftCell="A9" zoomScale="78" zoomScaleNormal="100" workbookViewId="0">
      <selection activeCell="B38" sqref="B38"/>
    </sheetView>
  </sheetViews>
  <sheetFormatPr defaultRowHeight="14.5" x14ac:dyDescent="0.35"/>
  <cols>
    <col min="1" max="1" width="8.90625" bestFit="1" customWidth="1"/>
    <col min="2" max="2" width="114.453125" bestFit="1" customWidth="1"/>
    <col min="3" max="3" width="12" customWidth="1"/>
    <col min="4" max="4" width="8.90625" customWidth="1"/>
    <col min="5" max="5" width="11.54296875" customWidth="1"/>
    <col min="6" max="6" width="11.36328125" customWidth="1"/>
    <col min="7" max="7" width="13.1796875" customWidth="1"/>
    <col min="8" max="8" width="12.08984375" customWidth="1"/>
    <col min="9" max="10" width="13.1796875" customWidth="1"/>
    <col min="11" max="14" width="8.7265625" customWidth="1"/>
  </cols>
  <sheetData>
    <row r="1" spans="1:18" x14ac:dyDescent="0.35">
      <c r="A1" s="53" t="s">
        <v>104</v>
      </c>
      <c r="B1" s="53" t="s">
        <v>63</v>
      </c>
      <c r="C1" s="47" t="s">
        <v>71</v>
      </c>
      <c r="D1" s="47"/>
      <c r="E1" s="47"/>
      <c r="F1" s="47"/>
      <c r="G1" s="47"/>
      <c r="H1" s="47"/>
      <c r="I1" s="47"/>
      <c r="J1" s="47"/>
      <c r="K1" s="47" t="s">
        <v>72</v>
      </c>
      <c r="L1" s="47"/>
      <c r="M1" s="47"/>
      <c r="N1" s="47"/>
      <c r="O1" s="47" t="s">
        <v>73</v>
      </c>
      <c r="P1" s="47"/>
      <c r="Q1" s="47"/>
      <c r="R1" s="47"/>
    </row>
    <row r="2" spans="1:18" x14ac:dyDescent="0.35">
      <c r="A2" s="53"/>
      <c r="B2" s="53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19.5" x14ac:dyDescent="0.45">
      <c r="A3" s="53"/>
      <c r="B3" s="53"/>
      <c r="C3" s="48" t="s">
        <v>64</v>
      </c>
      <c r="D3" s="49"/>
      <c r="E3" s="49"/>
      <c r="F3" s="50"/>
      <c r="G3" s="51" t="s">
        <v>65</v>
      </c>
      <c r="H3" s="52"/>
      <c r="I3" s="52"/>
      <c r="J3" s="52"/>
      <c r="K3" s="55" t="s">
        <v>64</v>
      </c>
      <c r="L3" s="55"/>
      <c r="M3" s="56" t="s">
        <v>65</v>
      </c>
      <c r="N3" s="56"/>
      <c r="O3" s="55" t="s">
        <v>64</v>
      </c>
      <c r="P3" s="55"/>
      <c r="Q3" s="56" t="s">
        <v>65</v>
      </c>
      <c r="R3" s="56"/>
    </row>
    <row r="4" spans="1:18" ht="14.5" customHeight="1" x14ac:dyDescent="0.35">
      <c r="A4" s="54"/>
      <c r="B4" s="54"/>
      <c r="C4" s="6" t="s">
        <v>66</v>
      </c>
      <c r="D4" s="6" t="s">
        <v>67</v>
      </c>
      <c r="E4" s="6" t="s">
        <v>68</v>
      </c>
      <c r="F4" s="6" t="s">
        <v>69</v>
      </c>
      <c r="G4" s="12" t="s">
        <v>66</v>
      </c>
      <c r="H4" s="6" t="s">
        <v>70</v>
      </c>
      <c r="I4" s="6" t="s">
        <v>68</v>
      </c>
      <c r="J4" s="6" t="s">
        <v>69</v>
      </c>
      <c r="K4" s="6" t="s">
        <v>74</v>
      </c>
      <c r="L4" s="6" t="s">
        <v>75</v>
      </c>
      <c r="M4" s="6" t="s">
        <v>74</v>
      </c>
      <c r="N4" s="6" t="s">
        <v>75</v>
      </c>
      <c r="O4" s="6" t="s">
        <v>76</v>
      </c>
      <c r="P4" s="6" t="s">
        <v>77</v>
      </c>
      <c r="Q4" s="6" t="s">
        <v>76</v>
      </c>
      <c r="R4" s="6" t="s">
        <v>77</v>
      </c>
    </row>
    <row r="5" spans="1:18" s="17" customFormat="1" x14ac:dyDescent="0.35">
      <c r="A5" s="29">
        <v>1</v>
      </c>
      <c r="B5" s="13" t="s">
        <v>32</v>
      </c>
      <c r="C5" s="13">
        <v>16.684170000000002</v>
      </c>
      <c r="D5" s="13">
        <v>1.1399999999999999</v>
      </c>
      <c r="E5" s="13">
        <f>'Beef Burger_SimaPro'!D9</f>
        <v>4.6412938000000001E-2</v>
      </c>
      <c r="F5" s="13">
        <f>'Beef Burger_SimaPro'!F9</f>
        <v>3.9705827E-4</v>
      </c>
      <c r="G5" s="30">
        <f>LN(C5)-(0.5*H5^2)</f>
        <v>2.8058761629111877</v>
      </c>
      <c r="H5" s="13">
        <f>LN(D5)</f>
        <v>0.131028262406404</v>
      </c>
      <c r="I5" s="13">
        <f>LN((E5^2)/SQRT((E5^2)+(F5^2)))</f>
        <v>-3.0702136142704153</v>
      </c>
      <c r="J5" s="13">
        <f>SQRT(LN(((E5^2)+(F5^2))/(E5^2)))</f>
        <v>8.5547483650284719E-3</v>
      </c>
      <c r="K5" s="9">
        <f>'Beef Burger_SimaPro'!D7</f>
        <v>1.6164253E-3</v>
      </c>
      <c r="L5" s="9">
        <f>'Beef Burger_SimaPro'!F7</f>
        <v>3.9616072000000002E-6</v>
      </c>
      <c r="M5" s="9">
        <f t="shared" ref="M5:M33" si="0">LN((K5^2)/SQRT((K5^2)+(L5^2)))</f>
        <v>-6.4275411761267076</v>
      </c>
      <c r="N5" s="9">
        <f t="shared" ref="N5:N33" si="1">SQRT(LN(((K5^2)+(L5^2))/(K5^2)))</f>
        <v>2.4508409086633825E-3</v>
      </c>
      <c r="O5" s="9">
        <f>'Beef Burger_SimaPro'!AB21</f>
        <v>-3.7020343E-3</v>
      </c>
      <c r="P5" s="9">
        <f>'Beef Burger_SimaPro'!AD21</f>
        <v>1.6077188E-3</v>
      </c>
      <c r="Q5" s="9">
        <f>LN((O5^2)/SQRT((O5^2)+(P5^2)))</f>
        <v>-5.6852604360059438</v>
      </c>
      <c r="R5" s="9">
        <f>SQRT(LN(((O5^2)+(P5^2))/(O5^2)))</f>
        <v>0.41566245053940354</v>
      </c>
    </row>
    <row r="6" spans="1:18" s="17" customFormat="1" x14ac:dyDescent="0.35">
      <c r="A6" s="29">
        <v>2</v>
      </c>
      <c r="B6" s="13" t="s">
        <v>33</v>
      </c>
      <c r="C6" s="9">
        <v>3.2230780000000001</v>
      </c>
      <c r="D6" s="13">
        <v>1.1399999999999999</v>
      </c>
      <c r="E6" s="9">
        <f>'Beef Burger_SimaPro'!D33</f>
        <v>5.888524E-3</v>
      </c>
      <c r="F6" s="9">
        <f>'Beef Burger_SimaPro'!F33</f>
        <v>2.0614765E-2</v>
      </c>
      <c r="G6" s="30">
        <f t="shared" ref="G6:G15" si="2">LN(C6)-(0.5*H6^2)</f>
        <v>1.161752600820757</v>
      </c>
      <c r="H6" s="13">
        <f t="shared" ref="H6:H15" si="3">LN(D6)</f>
        <v>0.131028262406404</v>
      </c>
      <c r="I6" s="13">
        <f t="shared" ref="I6:I33" si="4">LN((E6^2)/SQRT((E6^2)+(F6^2)))</f>
        <v>-6.4269698584589987</v>
      </c>
      <c r="J6" s="13">
        <f t="shared" ref="J6:J33" si="5">SQRT(LN(((E6^2)+(F6^2))/(E6^2)))</f>
        <v>1.6076193277694024</v>
      </c>
      <c r="K6" s="9">
        <f>'Beef Burger_SimaPro'!D31</f>
        <v>5.0010245000000004E-4</v>
      </c>
      <c r="L6" s="9">
        <f>'Beef Burger_SimaPro'!F31</f>
        <v>1.7801906E-4</v>
      </c>
      <c r="M6" s="9">
        <f t="shared" si="0"/>
        <v>-7.6603490588906382</v>
      </c>
      <c r="N6" s="9">
        <f t="shared" si="1"/>
        <v>0.34540260091498443</v>
      </c>
      <c r="O6" s="9">
        <f>'Beef Burger_SimaPro'!AB45</f>
        <v>0.31378288999999998</v>
      </c>
      <c r="P6" s="9">
        <f>'Beef Burger_SimaPro'!AD45</f>
        <v>0.12575900000000001</v>
      </c>
      <c r="Q6" s="9">
        <f t="shared" ref="Q6:Q33" si="6">LN((O6^2)/SQRT((O6^2)+(P6^2)))</f>
        <v>-1.2335343264220819</v>
      </c>
      <c r="R6" s="9">
        <f t="shared" ref="R6:R33" si="7">SQRT(LN(((O6^2)+(P6^2))/(O6^2)))</f>
        <v>0.38595430060320574</v>
      </c>
    </row>
    <row r="7" spans="1:18" s="17" customFormat="1" x14ac:dyDescent="0.35">
      <c r="A7" s="29">
        <v>3</v>
      </c>
      <c r="B7" s="13" t="s">
        <v>34</v>
      </c>
      <c r="C7" s="9">
        <f>3.223078</f>
        <v>3.2230780000000001</v>
      </c>
      <c r="D7" s="13">
        <v>1.1399999999999999</v>
      </c>
      <c r="E7" s="9">
        <f>'Beef Burger_SimaPro'!D57</f>
        <v>0.12211236</v>
      </c>
      <c r="F7" s="9">
        <f>'Beef Burger_SimaPro'!F57</f>
        <v>3.1053022E-2</v>
      </c>
      <c r="G7" s="30">
        <f t="shared" si="2"/>
        <v>1.161752600820757</v>
      </c>
      <c r="H7" s="13">
        <f t="shared" si="3"/>
        <v>0.131028262406404</v>
      </c>
      <c r="I7" s="13">
        <f t="shared" si="4"/>
        <v>-2.1341451156949525</v>
      </c>
      <c r="J7" s="13">
        <f t="shared" si="5"/>
        <v>0.25032555286044594</v>
      </c>
      <c r="K7" s="9">
        <f>'Beef Burger_SimaPro'!D55</f>
        <v>1.8397207E-3</v>
      </c>
      <c r="L7" s="9">
        <f>'Beef Burger_SimaPro'!F55</f>
        <v>1.8366064E-4</v>
      </c>
      <c r="M7" s="9">
        <f t="shared" si="0"/>
        <v>-6.3030999311856508</v>
      </c>
      <c r="N7" s="9">
        <f t="shared" si="1"/>
        <v>9.9583320132957689E-2</v>
      </c>
      <c r="O7" s="9">
        <f>'Beef Burger_SimaPro'!AB69</f>
        <v>0.11938905</v>
      </c>
      <c r="P7" s="9">
        <f>'Beef Burger_SimaPro'!AD69</f>
        <v>8.7090767999999999E-2</v>
      </c>
      <c r="Q7" s="9">
        <f t="shared" si="6"/>
        <v>-2.338696254725507</v>
      </c>
      <c r="R7" s="9">
        <f t="shared" si="7"/>
        <v>0.65318981001493348</v>
      </c>
    </row>
    <row r="8" spans="1:18" s="17" customFormat="1" x14ac:dyDescent="0.35">
      <c r="A8" s="29">
        <v>4</v>
      </c>
      <c r="B8" s="13" t="s">
        <v>35</v>
      </c>
      <c r="C8" s="9">
        <v>3.286276</v>
      </c>
      <c r="D8" s="13">
        <v>1.1399999999999999</v>
      </c>
      <c r="E8" s="9">
        <f>'Beef Burger_SimaPro'!D81</f>
        <v>0.29515823000000002</v>
      </c>
      <c r="F8" s="9">
        <f>'Beef Burger_SimaPro'!F81</f>
        <v>2.1454719000000001E-2</v>
      </c>
      <c r="G8" s="30">
        <f t="shared" si="2"/>
        <v>1.1811708060095538</v>
      </c>
      <c r="H8" s="13">
        <f t="shared" si="3"/>
        <v>0.131028262406404</v>
      </c>
      <c r="I8" s="13">
        <f t="shared" si="4"/>
        <v>-1.2228785748521913</v>
      </c>
      <c r="J8" s="13">
        <f t="shared" si="5"/>
        <v>7.2593130456162516E-2</v>
      </c>
      <c r="K8" s="9">
        <f>'Beef Burger_SimaPro'!D79</f>
        <v>5.3708975000000001E-3</v>
      </c>
      <c r="L8" s="9">
        <f>'Beef Burger_SimaPro'!F79</f>
        <v>1.8663648000000001E-4</v>
      </c>
      <c r="M8" s="9">
        <f t="shared" si="0"/>
        <v>-5.2273636549324243</v>
      </c>
      <c r="N8" s="9">
        <f t="shared" si="1"/>
        <v>3.4739105401325771E-2</v>
      </c>
      <c r="O8" s="9">
        <f>'Beef Burger_SimaPro'!AB93</f>
        <v>0.16383885000000001</v>
      </c>
      <c r="P8" s="9">
        <f>'Beef Burger_SimaPro'!AD93</f>
        <v>9.0538935000000001E-2</v>
      </c>
      <c r="Q8" s="9">
        <f t="shared" si="6"/>
        <v>-1.9421180771322546</v>
      </c>
      <c r="R8" s="9">
        <f t="shared" si="7"/>
        <v>0.51622886578272287</v>
      </c>
    </row>
    <row r="9" spans="1:18" s="17" customFormat="1" x14ac:dyDescent="0.35">
      <c r="A9" s="29">
        <v>5</v>
      </c>
      <c r="B9" s="13" t="s">
        <v>36</v>
      </c>
      <c r="C9" s="9">
        <v>1.8959280000000001</v>
      </c>
      <c r="D9" s="13">
        <v>1.1399999999999999</v>
      </c>
      <c r="E9" s="9">
        <f>'Beef Burger_SimaPro'!D105</f>
        <v>0.20294629</v>
      </c>
      <c r="F9" s="9">
        <f>'Beef Burger_SimaPro'!F105</f>
        <v>1.0334588E-2</v>
      </c>
      <c r="G9" s="30">
        <f t="shared" si="2"/>
        <v>0.63112422565360859</v>
      </c>
      <c r="H9" s="13">
        <f t="shared" si="3"/>
        <v>0.131028262406404</v>
      </c>
      <c r="I9" s="13">
        <f t="shared" si="4"/>
        <v>-1.596108802491041</v>
      </c>
      <c r="J9" s="13">
        <f t="shared" si="5"/>
        <v>5.0889807665209008E-2</v>
      </c>
      <c r="K9" s="9">
        <f>'Beef Burger_SimaPro'!D103</f>
        <v>1.7338950000000001E-4</v>
      </c>
      <c r="L9" s="9">
        <f>'Beef Burger_SimaPro'!F103</f>
        <v>2.1913645999999999E-5</v>
      </c>
      <c r="M9" s="9">
        <f t="shared" si="0"/>
        <v>-8.6678933854602853</v>
      </c>
      <c r="N9" s="9">
        <f t="shared" si="1"/>
        <v>0.12588356823500932</v>
      </c>
      <c r="O9" s="9">
        <f>'Beef Burger_SimaPro'!AB117</f>
        <v>-2.9495539999999998E-4</v>
      </c>
      <c r="P9" s="9">
        <f>'Beef Burger_SimaPro'!AD117</f>
        <v>2.2514423999999999E-3</v>
      </c>
      <c r="Q9" s="9">
        <f t="shared" si="6"/>
        <v>-10.169697244906601</v>
      </c>
      <c r="R9" s="9">
        <f t="shared" si="7"/>
        <v>2.0204013687441646</v>
      </c>
    </row>
    <row r="10" spans="1:18" s="43" customFormat="1" x14ac:dyDescent="0.35">
      <c r="A10" s="40">
        <v>6</v>
      </c>
      <c r="B10" s="39" t="s">
        <v>37</v>
      </c>
      <c r="C10" s="41">
        <v>0.31598799999999999</v>
      </c>
      <c r="D10" s="39">
        <v>1.1399999999999999</v>
      </c>
      <c r="E10" s="41">
        <f>'Beef Burger_SimaPro'!D129</f>
        <v>3.1747882000000001</v>
      </c>
      <c r="F10" s="41" t="str">
        <f>'Beef Burger_SimaPro'!F129</f>
        <v>NAN</v>
      </c>
      <c r="G10" s="42">
        <f t="shared" si="2"/>
        <v>-1.1606352435744467</v>
      </c>
      <c r="H10" s="39">
        <f t="shared" si="3"/>
        <v>0.131028262406404</v>
      </c>
      <c r="I10" s="39" t="e">
        <f t="shared" si="4"/>
        <v>#VALUE!</v>
      </c>
      <c r="J10" s="39" t="e">
        <f t="shared" si="5"/>
        <v>#VALUE!</v>
      </c>
      <c r="K10" s="41">
        <f>'Beef Burger_SimaPro'!D127</f>
        <v>2.6072768999999998E-3</v>
      </c>
      <c r="L10" s="41" t="str">
        <f>'Beef Burger_SimaPro'!F127</f>
        <v>NAN</v>
      </c>
      <c r="M10" s="41" t="e">
        <f t="shared" si="0"/>
        <v>#VALUE!</v>
      </c>
      <c r="N10" s="41" t="e">
        <f t="shared" si="1"/>
        <v>#VALUE!</v>
      </c>
      <c r="O10" s="41">
        <f>'Beef Burger_SimaPro'!AB141</f>
        <v>0</v>
      </c>
      <c r="P10" s="41">
        <f>'Beef Burger_SimaPro'!AD141</f>
        <v>0</v>
      </c>
      <c r="Q10" s="41" t="e">
        <f t="shared" si="6"/>
        <v>#DIV/0!</v>
      </c>
      <c r="R10" s="41" t="e">
        <f t="shared" si="7"/>
        <v>#DIV/0!</v>
      </c>
    </row>
    <row r="11" spans="1:18" s="43" customFormat="1" x14ac:dyDescent="0.35">
      <c r="A11" s="40">
        <v>7</v>
      </c>
      <c r="B11" s="39" t="s">
        <v>39</v>
      </c>
      <c r="C11" s="41">
        <v>3.7919000000000001E-2</v>
      </c>
      <c r="D11" s="39">
        <v>1.1399999999999999</v>
      </c>
      <c r="E11" s="41">
        <f>'Beef Burger_SimaPro'!D153</f>
        <v>2.4036816000000001</v>
      </c>
      <c r="F11" s="41" t="str">
        <f>'Beef Burger_SimaPro'!F153</f>
        <v>NAN</v>
      </c>
      <c r="G11" s="42">
        <f t="shared" si="2"/>
        <v>-3.2808871760256824</v>
      </c>
      <c r="H11" s="39">
        <f t="shared" si="3"/>
        <v>0.131028262406404</v>
      </c>
      <c r="I11" s="39" t="e">
        <f t="shared" si="4"/>
        <v>#VALUE!</v>
      </c>
      <c r="J11" s="39" t="e">
        <f t="shared" si="5"/>
        <v>#VALUE!</v>
      </c>
      <c r="K11" s="41">
        <f>'Beef Burger_SimaPro'!D151</f>
        <v>2.0158183000000001E-4</v>
      </c>
      <c r="L11" s="41" t="str">
        <f>'Beef Burger_SimaPro'!F151</f>
        <v>NAN</v>
      </c>
      <c r="M11" s="41" t="e">
        <f t="shared" si="0"/>
        <v>#VALUE!</v>
      </c>
      <c r="N11" s="41" t="e">
        <f t="shared" si="1"/>
        <v>#VALUE!</v>
      </c>
      <c r="O11" s="41">
        <f>'Beef Burger_SimaPro'!AB165</f>
        <v>0</v>
      </c>
      <c r="P11" s="41">
        <f>'Beef Burger_SimaPro'!AD165</f>
        <v>0</v>
      </c>
      <c r="Q11" s="41" t="e">
        <f t="shared" si="6"/>
        <v>#DIV/0!</v>
      </c>
      <c r="R11" s="41" t="e">
        <f t="shared" si="7"/>
        <v>#DIV/0!</v>
      </c>
    </row>
    <row r="12" spans="1:18" x14ac:dyDescent="0.35">
      <c r="A12" s="20">
        <v>8</v>
      </c>
      <c r="B12" s="7" t="s">
        <v>113</v>
      </c>
      <c r="C12" s="8">
        <v>0.51822000000000001</v>
      </c>
      <c r="D12" s="7">
        <v>1.1399999999999999</v>
      </c>
      <c r="E12" s="8">
        <f>'Beef Burger_SimaPro'!D177</f>
        <v>0.46698497</v>
      </c>
      <c r="F12" s="8">
        <f>'Beef Burger_SimaPro'!F177</f>
        <v>3.0043199999999999E-2</v>
      </c>
      <c r="G12" s="36">
        <f t="shared" si="2"/>
        <v>-0.66593961923650846</v>
      </c>
      <c r="H12" s="7">
        <f t="shared" si="3"/>
        <v>0.131028262406404</v>
      </c>
      <c r="I12" s="7">
        <f t="shared" si="4"/>
        <v>-0.76352339291752147</v>
      </c>
      <c r="J12" s="7">
        <f t="shared" si="5"/>
        <v>6.4267984754231428E-2</v>
      </c>
      <c r="K12" s="8">
        <f>'Beef Burger_SimaPro'!D175</f>
        <v>2.3019055000000001E-3</v>
      </c>
      <c r="L12" s="8">
        <f>'Beef Burger_SimaPro'!F175</f>
        <v>1.492342E-3</v>
      </c>
      <c r="M12" s="8">
        <f t="shared" si="0"/>
        <v>-6.2494528806948253</v>
      </c>
      <c r="N12" s="8">
        <f t="shared" si="1"/>
        <v>0.59234256965033216</v>
      </c>
      <c r="O12" s="8">
        <f>'Beef Burger_SimaPro'!AB189</f>
        <v>2.4920589E-2</v>
      </c>
      <c r="P12" s="8">
        <f>'Beef Burger_SimaPro'!AD189</f>
        <v>0.68652891000000005</v>
      </c>
      <c r="Q12" s="8">
        <f t="shared" si="6"/>
        <v>-7.0086733465501183</v>
      </c>
      <c r="R12" s="8">
        <f t="shared" si="7"/>
        <v>2.5755047648342431</v>
      </c>
    </row>
    <row r="13" spans="1:18" x14ac:dyDescent="0.35">
      <c r="A13" s="20">
        <v>9</v>
      </c>
      <c r="B13" s="7" t="s">
        <v>114</v>
      </c>
      <c r="C13" s="8">
        <v>81.163787999999997</v>
      </c>
      <c r="D13" s="7">
        <v>1.1399999999999999</v>
      </c>
      <c r="E13" s="8">
        <f>'Beef Burger_SimaPro'!D201</f>
        <v>5.8200631999999995E-4</v>
      </c>
      <c r="F13" s="8">
        <f>'Beef Burger_SimaPro'!F201</f>
        <v>1.4269589E-4</v>
      </c>
      <c r="G13" s="36">
        <f t="shared" si="2"/>
        <v>4.3878849843318797</v>
      </c>
      <c r="H13" s="7">
        <f t="shared" si="3"/>
        <v>0.131028262406404</v>
      </c>
      <c r="I13" s="7">
        <f t="shared" si="4"/>
        <v>-7.4782169471888222</v>
      </c>
      <c r="J13" s="7">
        <f t="shared" si="5"/>
        <v>0.24160999980776846</v>
      </c>
      <c r="K13" s="15">
        <f>'Beef Burger_SimaPro'!D199</f>
        <v>2.4291826E-6</v>
      </c>
      <c r="L13" s="15">
        <f>'Beef Burger_SimaPro'!F199</f>
        <v>1.3624195000000001E-6</v>
      </c>
      <c r="M13" s="8">
        <f t="shared" si="0"/>
        <v>-13.064706156874918</v>
      </c>
      <c r="N13" s="8">
        <f t="shared" si="1"/>
        <v>0.52297307975517526</v>
      </c>
      <c r="O13" s="8">
        <f>'Beef Burger_SimaPro'!AB213</f>
        <v>1.1668674E-3</v>
      </c>
      <c r="P13" s="8">
        <f>'Beef Burger_SimaPro'!AD213</f>
        <v>8.4564177999999998E-4</v>
      </c>
      <c r="Q13" s="8">
        <f t="shared" si="6"/>
        <v>-6.964497366131134</v>
      </c>
      <c r="R13" s="8">
        <f t="shared" si="7"/>
        <v>0.6497150287918233</v>
      </c>
    </row>
    <row r="14" spans="1:18" x14ac:dyDescent="0.35">
      <c r="A14" s="20">
        <v>10</v>
      </c>
      <c r="B14" s="7" t="s">
        <v>40</v>
      </c>
      <c r="C14" s="8">
        <v>1.2999999999999999E-5</v>
      </c>
      <c r="D14" s="7">
        <v>1.1599999999999999</v>
      </c>
      <c r="E14" s="8">
        <f>'Beef Burger_SimaPro'!D225</f>
        <v>104.47176</v>
      </c>
      <c r="F14" s="8">
        <f>'Beef Burger_SimaPro'!F225</f>
        <v>23.010449999999999</v>
      </c>
      <c r="G14" s="36">
        <f t="shared" si="2"/>
        <v>-11.261575449462391</v>
      </c>
      <c r="H14" s="7">
        <f t="shared" si="3"/>
        <v>0.14842000511827322</v>
      </c>
      <c r="I14" s="7">
        <f t="shared" si="4"/>
        <v>4.6252306159161023</v>
      </c>
      <c r="J14" s="7">
        <f t="shared" si="5"/>
        <v>0.21765192272576692</v>
      </c>
      <c r="K14" s="8">
        <f>'Beef Burger_SimaPro'!D223</f>
        <v>1.0231519999999999E-2</v>
      </c>
      <c r="L14" s="8">
        <f>'Beef Burger_SimaPro'!F223</f>
        <v>8.5255907000000002E-3</v>
      </c>
      <c r="M14" s="8">
        <f t="shared" si="0"/>
        <v>-4.8459270985392662</v>
      </c>
      <c r="N14" s="8">
        <f t="shared" si="1"/>
        <v>0.72614732814155303</v>
      </c>
      <c r="O14" s="8">
        <f>'Beef Burger_SimaPro'!AB237</f>
        <v>0.45932044</v>
      </c>
      <c r="P14" s="8">
        <f>'Beef Burger_SimaPro'!AD237</f>
        <v>0.33137775000000003</v>
      </c>
      <c r="Q14" s="8">
        <f t="shared" si="6"/>
        <v>-0.98752459769879242</v>
      </c>
      <c r="R14" s="8">
        <f t="shared" si="7"/>
        <v>0.64732899141318578</v>
      </c>
    </row>
    <row r="15" spans="1:18" x14ac:dyDescent="0.35">
      <c r="A15" s="20">
        <v>11</v>
      </c>
      <c r="B15" s="7" t="s">
        <v>28</v>
      </c>
      <c r="C15" s="8">
        <v>1.1906E-2</v>
      </c>
      <c r="D15" s="7">
        <v>1.1599999999999999</v>
      </c>
      <c r="E15" s="8">
        <f>'Beef Burger_SimaPro'!D249</f>
        <v>0.81779990999999996</v>
      </c>
      <c r="F15" s="8">
        <f>'Beef Burger_SimaPro'!F249</f>
        <v>0.12096576000000001</v>
      </c>
      <c r="G15" s="36">
        <f t="shared" si="2"/>
        <v>-4.4417270532105926</v>
      </c>
      <c r="H15" s="7">
        <f t="shared" si="3"/>
        <v>0.14842000511827322</v>
      </c>
      <c r="I15" s="7">
        <f t="shared" si="4"/>
        <v>-0.21195920796052742</v>
      </c>
      <c r="J15" s="7">
        <f t="shared" si="5"/>
        <v>0.14711646310028573</v>
      </c>
      <c r="K15" s="8">
        <f>'Beef Burger_SimaPro'!D247</f>
        <v>1.8616681E-3</v>
      </c>
      <c r="L15" s="8">
        <f>'Beef Burger_SimaPro'!F247</f>
        <v>9.0031230999999996E-4</v>
      </c>
      <c r="M15" s="8">
        <f t="shared" si="0"/>
        <v>-6.3913617541529462</v>
      </c>
      <c r="N15" s="8">
        <f t="shared" si="1"/>
        <v>0.45843077763822476</v>
      </c>
      <c r="O15" s="8">
        <f>'Beef Burger_SimaPro'!AB261</f>
        <v>-2.3934293999999998E-2</v>
      </c>
      <c r="P15" s="8">
        <f>'Beef Burger_SimaPro'!AD261</f>
        <v>0.40483901</v>
      </c>
      <c r="Q15" s="8">
        <f t="shared" si="6"/>
        <v>-6.5623646802253672</v>
      </c>
      <c r="R15" s="8">
        <f t="shared" si="7"/>
        <v>2.379042549892501</v>
      </c>
    </row>
    <row r="16" spans="1:18" x14ac:dyDescent="0.35">
      <c r="A16" s="20">
        <v>12</v>
      </c>
      <c r="B16" s="7" t="s">
        <v>115</v>
      </c>
      <c r="C16" s="8">
        <f>(0.838004*0.278)+0.2694</f>
        <v>0.502365112</v>
      </c>
      <c r="D16" s="7">
        <v>1.1599999999999999</v>
      </c>
      <c r="E16" s="8">
        <f>'Beef Burger_SimaPro'!D177</f>
        <v>0.46698497</v>
      </c>
      <c r="F16" s="8">
        <f>'Beef Burger_SimaPro'!F177</f>
        <v>3.0043199999999999E-2</v>
      </c>
      <c r="G16" s="36">
        <f t="shared" ref="G16:G33" si="8">LN(C16)-(0.5*H16^2)</f>
        <v>-0.6994423578742156</v>
      </c>
      <c r="H16" s="7">
        <f t="shared" ref="H16:H33" si="9">LN(D16)</f>
        <v>0.14842000511827322</v>
      </c>
      <c r="I16" s="7">
        <f t="shared" si="4"/>
        <v>-0.76352339291752147</v>
      </c>
      <c r="J16" s="7">
        <f t="shared" si="5"/>
        <v>6.4267984754231428E-2</v>
      </c>
      <c r="K16" s="8">
        <f>'Beef Burger_SimaPro'!D175</f>
        <v>2.3019055000000001E-3</v>
      </c>
      <c r="L16" s="8">
        <f>'Beef Burger_SimaPro'!F175</f>
        <v>1.492342E-3</v>
      </c>
      <c r="M16" s="8">
        <f t="shared" si="0"/>
        <v>-6.2494528806948253</v>
      </c>
      <c r="N16" s="8">
        <f t="shared" si="1"/>
        <v>0.59234256965033216</v>
      </c>
      <c r="O16" s="8">
        <f>'Beef Burger_SimaPro'!AB189</f>
        <v>2.4920589E-2</v>
      </c>
      <c r="P16" s="8">
        <f>'Beef Burger_SimaPro'!AD189</f>
        <v>0.68652891000000005</v>
      </c>
      <c r="Q16" s="8">
        <f t="shared" si="6"/>
        <v>-7.0086733465501183</v>
      </c>
      <c r="R16" s="8">
        <f t="shared" si="7"/>
        <v>2.5755047648342431</v>
      </c>
    </row>
    <row r="17" spans="1:18" x14ac:dyDescent="0.35">
      <c r="A17" s="20">
        <v>13</v>
      </c>
      <c r="B17" s="7" t="s">
        <v>116</v>
      </c>
      <c r="C17" s="8">
        <f>1.272805+0.6076</f>
        <v>1.8804050000000001</v>
      </c>
      <c r="D17" s="7">
        <v>1.1599999999999999</v>
      </c>
      <c r="E17" s="8">
        <f>'Beef Burger_SimaPro'!D273</f>
        <v>8.2815964000000006E-2</v>
      </c>
      <c r="F17" s="8">
        <f>'Beef Burger_SimaPro'!F273</f>
        <v>7.1125644000000002E-3</v>
      </c>
      <c r="G17" s="36">
        <f t="shared" si="8"/>
        <v>0.6204729302133708</v>
      </c>
      <c r="H17" s="7">
        <f t="shared" si="9"/>
        <v>0.14842000511827322</v>
      </c>
      <c r="I17" s="7">
        <f t="shared" si="4"/>
        <v>-2.4948089280092596</v>
      </c>
      <c r="J17" s="7">
        <f t="shared" si="5"/>
        <v>8.5726235970090228E-2</v>
      </c>
      <c r="K17" s="15">
        <f>'Beef Burger_SimaPro'!D271</f>
        <v>8.9137476000000006E-6</v>
      </c>
      <c r="L17" s="15">
        <f>'Beef Burger_SimaPro'!F271</f>
        <v>4.0689205000000004E-6</v>
      </c>
      <c r="M17" s="8">
        <f t="shared" si="0"/>
        <v>-11.722552477557265</v>
      </c>
      <c r="N17" s="8">
        <f t="shared" si="1"/>
        <v>0.43505557968236935</v>
      </c>
      <c r="O17" s="15">
        <f>'Beef Burger_SimaPro'!AB285</f>
        <v>5.6944019000000001E-5</v>
      </c>
      <c r="P17" s="15">
        <f>'Beef Burger_SimaPro'!AD285</f>
        <v>1.3647039000000001E-4</v>
      </c>
      <c r="Q17" s="8">
        <f t="shared" si="6"/>
        <v>-10.72773536540655</v>
      </c>
      <c r="R17" s="8">
        <f t="shared" si="7"/>
        <v>1.3815161742601483</v>
      </c>
    </row>
    <row r="18" spans="1:18" x14ac:dyDescent="0.35">
      <c r="A18" s="20">
        <v>14</v>
      </c>
      <c r="B18" s="7" t="s">
        <v>47</v>
      </c>
      <c r="C18" s="8">
        <v>0.63700000000000001</v>
      </c>
      <c r="D18" s="7">
        <v>1.1599999999999999</v>
      </c>
      <c r="E18" s="8">
        <f>'Beef Burger_SimaPro'!D297</f>
        <v>0.95777394999999999</v>
      </c>
      <c r="F18" s="8">
        <f>'Beef Burger_SimaPro'!F297</f>
        <v>0.22454308000000001</v>
      </c>
      <c r="G18" s="36">
        <f t="shared" si="8"/>
        <v>-0.46199987236962781</v>
      </c>
      <c r="H18" s="7">
        <f t="shared" si="9"/>
        <v>0.14842000511827322</v>
      </c>
      <c r="I18" s="7">
        <f t="shared" si="4"/>
        <v>-6.9896509550571265E-2</v>
      </c>
      <c r="J18" s="7">
        <f t="shared" si="5"/>
        <v>0.23131372792052754</v>
      </c>
      <c r="K18" s="8">
        <f>'Beef Burger_SimaPro'!D295</f>
        <v>2.3046155E-3</v>
      </c>
      <c r="L18" s="8">
        <f>'Beef Burger_SimaPro'!F295</f>
        <v>3.6060888000000002E-3</v>
      </c>
      <c r="M18" s="8">
        <f t="shared" si="0"/>
        <v>-6.6917912972718581</v>
      </c>
      <c r="N18" s="8">
        <f t="shared" si="1"/>
        <v>1.1126094279161554</v>
      </c>
      <c r="O18" s="8">
        <f>'Beef Burger_SimaPro'!AB309</f>
        <v>6.0743543999999997E-2</v>
      </c>
      <c r="P18" s="8">
        <f>'Beef Burger_SimaPro'!AD309</f>
        <v>8.4399064999999995E-2</v>
      </c>
      <c r="Q18" s="8">
        <f t="shared" si="6"/>
        <v>-3.3386849550645881</v>
      </c>
      <c r="R18" s="8">
        <f t="shared" si="7"/>
        <v>1.036909331668824</v>
      </c>
    </row>
    <row r="19" spans="1:18" x14ac:dyDescent="0.35">
      <c r="A19" s="20">
        <v>15</v>
      </c>
      <c r="B19" s="7" t="s">
        <v>48</v>
      </c>
      <c r="C19" s="8">
        <v>0.63</v>
      </c>
      <c r="D19" s="7">
        <v>1.1599999999999999</v>
      </c>
      <c r="E19" s="8">
        <f>'Beef Burger_SimaPro'!D321</f>
        <v>1.2303786999999999</v>
      </c>
      <c r="F19" s="8">
        <f>'Beef Burger_SimaPro'!F321</f>
        <v>0.15365877</v>
      </c>
      <c r="G19" s="36">
        <f t="shared" si="8"/>
        <v>-0.47304970855621281</v>
      </c>
      <c r="H19" s="7">
        <f t="shared" si="9"/>
        <v>0.14842000511827322</v>
      </c>
      <c r="I19" s="7">
        <f t="shared" si="4"/>
        <v>0.1995837700039014</v>
      </c>
      <c r="J19" s="7">
        <f t="shared" si="5"/>
        <v>0.12440448683277629</v>
      </c>
      <c r="K19" s="8">
        <f>'Beef Burger_SimaPro'!D319</f>
        <v>1.6951408E-3</v>
      </c>
      <c r="L19" s="8">
        <f>'Beef Burger_SimaPro'!F319</f>
        <v>1.3788101000000001E-3</v>
      </c>
      <c r="M19" s="8">
        <f t="shared" si="0"/>
        <v>-6.6338808239233593</v>
      </c>
      <c r="N19" s="8">
        <f t="shared" si="1"/>
        <v>0.7125887315560091</v>
      </c>
      <c r="O19" s="8">
        <f>'Beef Burger_SimaPro'!AB333</f>
        <v>0.26774228999999999</v>
      </c>
      <c r="P19" s="8">
        <f>'Beef Burger_SimaPro'!AD333</f>
        <v>5.1600263E-2</v>
      </c>
      <c r="Q19" s="8">
        <f t="shared" si="6"/>
        <v>-1.3359649818107135</v>
      </c>
      <c r="R19" s="8">
        <f t="shared" si="7"/>
        <v>0.19096919240353019</v>
      </c>
    </row>
    <row r="20" spans="1:18" x14ac:dyDescent="0.35">
      <c r="A20" s="20">
        <v>16</v>
      </c>
      <c r="B20" s="7" t="s">
        <v>49</v>
      </c>
      <c r="C20" s="8">
        <v>0.59</v>
      </c>
      <c r="D20" s="7">
        <v>1.1599999999999999</v>
      </c>
      <c r="E20" s="8">
        <f>'Beef Burger_SimaPro'!D345</f>
        <v>1.9778587000000001</v>
      </c>
      <c r="F20" s="8">
        <f>'Beef Burger_SimaPro'!F345</f>
        <v>0.20418565</v>
      </c>
      <c r="G20" s="36">
        <f t="shared" si="8"/>
        <v>-0.53864699104202607</v>
      </c>
      <c r="H20" s="7">
        <f t="shared" si="9"/>
        <v>0.14842000511827322</v>
      </c>
      <c r="I20" s="7">
        <f t="shared" si="4"/>
        <v>0.67671418481414569</v>
      </c>
      <c r="J20" s="7">
        <f t="shared" si="5"/>
        <v>0.1029622264812277</v>
      </c>
      <c r="K20" s="8">
        <f>'Beef Burger_SimaPro'!D343</f>
        <v>3.4986738000000002E-3</v>
      </c>
      <c r="L20" s="8">
        <f>'Beef Burger_SimaPro'!F343</f>
        <v>1.4229485E-3</v>
      </c>
      <c r="M20" s="8">
        <f t="shared" si="0"/>
        <v>-5.731909359387946</v>
      </c>
      <c r="N20" s="8">
        <f t="shared" si="1"/>
        <v>0.39124944168472675</v>
      </c>
      <c r="O20" s="8">
        <f>'Beef Burger_SimaPro'!AB357</f>
        <v>3.4873924000000001E-2</v>
      </c>
      <c r="P20" s="8">
        <f>'Beef Burger_SimaPro'!AD357</f>
        <v>0.39748502000000002</v>
      </c>
      <c r="Q20" s="8">
        <f t="shared" si="6"/>
        <v>-5.7932678577922196</v>
      </c>
      <c r="R20" s="8">
        <f t="shared" si="7"/>
        <v>2.2078278761846688</v>
      </c>
    </row>
    <row r="21" spans="1:18" x14ac:dyDescent="0.35">
      <c r="A21" s="20">
        <v>17</v>
      </c>
      <c r="B21" s="7" t="s">
        <v>50</v>
      </c>
      <c r="C21" s="8">
        <v>1.64E-4</v>
      </c>
      <c r="D21" s="7">
        <v>1.1599999999999999</v>
      </c>
      <c r="E21" s="8">
        <f>'Beef Burger_SimaPro'!D369</f>
        <v>1.1125974999999999</v>
      </c>
      <c r="F21" s="8">
        <f>'Beef Burger_SimaPro'!F369</f>
        <v>0.16876857000000001</v>
      </c>
      <c r="G21" s="36">
        <f t="shared" si="8"/>
        <v>-8.7266583790997299</v>
      </c>
      <c r="H21" s="7">
        <f t="shared" si="9"/>
        <v>0.14842000511827322</v>
      </c>
      <c r="I21" s="7">
        <f t="shared" si="4"/>
        <v>9.5322990173009589E-2</v>
      </c>
      <c r="J21" s="7">
        <f t="shared" si="5"/>
        <v>0.15082693058261756</v>
      </c>
      <c r="K21" s="8">
        <f>'Beef Burger_SimaPro'!D367</f>
        <v>3.3087095000000001E-3</v>
      </c>
      <c r="L21" s="8">
        <f>'Beef Burger_SimaPro'!F367</f>
        <v>1.1073041E-3</v>
      </c>
      <c r="M21" s="8">
        <f t="shared" si="0"/>
        <v>-5.7642769706602577</v>
      </c>
      <c r="N21" s="8">
        <f t="shared" si="1"/>
        <v>0.32582180986046921</v>
      </c>
      <c r="O21" s="8">
        <f>'Beef Burger_SimaPro'!AB381</f>
        <v>2.0715800999999999E-2</v>
      </c>
      <c r="P21" s="8">
        <f>'Beef Burger_SimaPro'!AD381</f>
        <v>4.2740182000000002E-2</v>
      </c>
      <c r="Q21" s="8">
        <f t="shared" si="6"/>
        <v>-4.7066067486408825</v>
      </c>
      <c r="R21" s="8">
        <f t="shared" si="7"/>
        <v>1.2882144325171083</v>
      </c>
    </row>
    <row r="22" spans="1:18" x14ac:dyDescent="0.35">
      <c r="A22" s="20">
        <v>18</v>
      </c>
      <c r="B22" s="7" t="s">
        <v>117</v>
      </c>
      <c r="C22" s="8">
        <f>12.171909+1.84</f>
        <v>14.011908999999999</v>
      </c>
      <c r="D22" s="7">
        <v>1.1599999999999999</v>
      </c>
      <c r="E22" s="8">
        <f>'Beef Burger_SimaPro'!D201</f>
        <v>5.8200631999999995E-4</v>
      </c>
      <c r="F22" s="8">
        <f>'Beef Burger_SimaPro'!F201</f>
        <v>1.4269589E-4</v>
      </c>
      <c r="G22" s="36">
        <f t="shared" si="8"/>
        <v>2.6288933619211545</v>
      </c>
      <c r="H22" s="7">
        <f t="shared" si="9"/>
        <v>0.14842000511827322</v>
      </c>
      <c r="I22" s="7">
        <f t="shared" si="4"/>
        <v>-7.4782169471888222</v>
      </c>
      <c r="J22" s="7">
        <f t="shared" si="5"/>
        <v>0.24160999980776846</v>
      </c>
      <c r="K22" s="15">
        <f>'Beef Burger_SimaPro'!D199</f>
        <v>2.4291826E-6</v>
      </c>
      <c r="L22" s="15">
        <f>'Beef Burger_SimaPro'!F199</f>
        <v>1.3624195000000001E-6</v>
      </c>
      <c r="M22" s="8">
        <f t="shared" si="0"/>
        <v>-13.064706156874918</v>
      </c>
      <c r="N22" s="8">
        <f t="shared" si="1"/>
        <v>0.52297307975517526</v>
      </c>
      <c r="O22" s="8">
        <f>'Beef Burger_SimaPro'!AB213</f>
        <v>1.1668674E-3</v>
      </c>
      <c r="P22" s="8">
        <f>'Beef Burger_SimaPro'!AD213</f>
        <v>8.4564177999999998E-4</v>
      </c>
      <c r="Q22" s="8">
        <f t="shared" si="6"/>
        <v>-6.964497366131134</v>
      </c>
      <c r="R22" s="8">
        <f t="shared" si="7"/>
        <v>0.6497150287918233</v>
      </c>
    </row>
    <row r="23" spans="1:18" s="43" customFormat="1" x14ac:dyDescent="0.35">
      <c r="A23" s="40">
        <v>19</v>
      </c>
      <c r="B23" s="39" t="s">
        <v>51</v>
      </c>
      <c r="C23" s="41">
        <v>2.5000000000000001E-5</v>
      </c>
      <c r="D23" s="39">
        <v>1.1599999999999999</v>
      </c>
      <c r="E23" s="41">
        <f>'Beef Burger_SimaPro'!D393</f>
        <v>0.89934327999999997</v>
      </c>
      <c r="F23" s="41">
        <f>'Beef Burger_SimaPro'!F393</f>
        <v>3.6518474999999999E-8</v>
      </c>
      <c r="G23" s="42">
        <f t="shared" si="8"/>
        <v>-10.607648982055727</v>
      </c>
      <c r="H23" s="39">
        <f t="shared" si="9"/>
        <v>0.14842000511827322</v>
      </c>
      <c r="I23" s="39">
        <f t="shared" si="4"/>
        <v>-0.1060904708992309</v>
      </c>
      <c r="J23" s="39">
        <f t="shared" si="5"/>
        <v>3.9424766765007218E-8</v>
      </c>
      <c r="K23" s="41">
        <f>'Beef Burger_SimaPro'!D391</f>
        <v>-4.0492614000000003E-3</v>
      </c>
      <c r="L23" s="41" t="str">
        <f>'Beef Burger_SimaPro'!F391</f>
        <v>NAN</v>
      </c>
      <c r="M23" s="41" t="e">
        <f t="shared" si="0"/>
        <v>#VALUE!</v>
      </c>
      <c r="N23" s="41" t="e">
        <f t="shared" si="1"/>
        <v>#VALUE!</v>
      </c>
      <c r="O23" s="41">
        <f>'Beef Burger_SimaPro'!AB405</f>
        <v>0</v>
      </c>
      <c r="P23" s="41">
        <f>'Beef Burger_SimaPro'!AD405</f>
        <v>0</v>
      </c>
      <c r="Q23" s="41" t="e">
        <f t="shared" si="6"/>
        <v>#DIV/0!</v>
      </c>
      <c r="R23" s="41" t="e">
        <f t="shared" si="7"/>
        <v>#DIV/0!</v>
      </c>
    </row>
    <row r="24" spans="1:18" x14ac:dyDescent="0.35">
      <c r="A24" s="20">
        <v>20</v>
      </c>
      <c r="B24" s="7" t="s">
        <v>52</v>
      </c>
      <c r="C24" s="8">
        <v>1.2999999999999999E-5</v>
      </c>
      <c r="D24" s="7">
        <v>1.1599999999999999</v>
      </c>
      <c r="E24" s="8">
        <f>'Beef Burger_SimaPro'!D417</f>
        <v>2.7781920000000002</v>
      </c>
      <c r="F24" s="8">
        <f>'Beef Burger_SimaPro'!F417</f>
        <v>0.35830779000000001</v>
      </c>
      <c r="G24" s="36">
        <f t="shared" si="8"/>
        <v>-11.261575449462391</v>
      </c>
      <c r="H24" s="7">
        <f t="shared" si="9"/>
        <v>0.14842000511827322</v>
      </c>
      <c r="I24" s="7">
        <f t="shared" si="4"/>
        <v>1.0135519353294489</v>
      </c>
      <c r="J24" s="7">
        <f t="shared" si="5"/>
        <v>0.12844003336382787</v>
      </c>
      <c r="K24" s="8">
        <f>'Beef Burger_SimaPro'!D415</f>
        <v>3.3324590999999999E-3</v>
      </c>
      <c r="L24" s="8">
        <f>'Beef Burger_SimaPro'!F415</f>
        <v>2.7753503999999999E-3</v>
      </c>
      <c r="M24" s="8">
        <f t="shared" si="0"/>
        <v>-5.9674715400046638</v>
      </c>
      <c r="N24" s="8">
        <f t="shared" si="1"/>
        <v>0.72584676199549358</v>
      </c>
      <c r="O24" s="8">
        <f>'Beef Burger_SimaPro'!AB429</f>
        <v>0.10497172</v>
      </c>
      <c r="P24" s="8">
        <f>'Beef Burger_SimaPro'!AD429</f>
        <v>0.10378136</v>
      </c>
      <c r="Q24" s="8">
        <f t="shared" si="6"/>
        <v>-2.5949681032221426</v>
      </c>
      <c r="R24" s="8">
        <f t="shared" si="7"/>
        <v>0.82571642200874218</v>
      </c>
    </row>
    <row r="25" spans="1:18" x14ac:dyDescent="0.35">
      <c r="A25" s="20">
        <v>21</v>
      </c>
      <c r="B25" s="7" t="s">
        <v>118</v>
      </c>
      <c r="C25" s="8">
        <f>0.005625+0.00127</f>
        <v>6.8950000000000001E-3</v>
      </c>
      <c r="D25" s="7">
        <v>1.1599999999999999</v>
      </c>
      <c r="E25" s="8">
        <f>'Beef Burger_SimaPro'!D441</f>
        <v>0.37989796999999997</v>
      </c>
      <c r="F25" s="8">
        <f>'Beef Burger_SimaPro'!F441</f>
        <v>4.1246566999999998E-2</v>
      </c>
      <c r="G25" s="36">
        <f t="shared" si="8"/>
        <v>-4.9879730166965262</v>
      </c>
      <c r="H25" s="7">
        <f t="shared" si="9"/>
        <v>0.14842000511827322</v>
      </c>
      <c r="I25" s="7">
        <f t="shared" si="4"/>
        <v>-0.97371211437659688</v>
      </c>
      <c r="J25" s="7">
        <f t="shared" si="5"/>
        <v>0.10825481109228088</v>
      </c>
      <c r="K25" s="8">
        <f>'Beef Burger_SimaPro'!D439</f>
        <v>6.1009197000000002E-4</v>
      </c>
      <c r="L25" s="8">
        <f>'Beef Burger_SimaPro'!F439</f>
        <v>3.1719339000000002E-4</v>
      </c>
      <c r="M25" s="8">
        <f t="shared" si="0"/>
        <v>-7.5215302283652745</v>
      </c>
      <c r="N25" s="8">
        <f t="shared" si="1"/>
        <v>0.48914085230214177</v>
      </c>
      <c r="O25" s="8">
        <f>'Beef Burger_SimaPro'!AB453</f>
        <v>-1.0320509E-2</v>
      </c>
      <c r="P25" s="8">
        <f>'Beef Burger_SimaPro'!AD453</f>
        <v>0.19939995999999999</v>
      </c>
      <c r="Q25" s="8">
        <f t="shared" si="6"/>
        <v>-7.5361394203536669</v>
      </c>
      <c r="R25" s="8">
        <f t="shared" si="7"/>
        <v>2.4341393640932303</v>
      </c>
    </row>
    <row r="26" spans="1:18" x14ac:dyDescent="0.35">
      <c r="A26" s="20">
        <v>22</v>
      </c>
      <c r="B26" s="7" t="s">
        <v>29</v>
      </c>
      <c r="C26" s="8">
        <v>1.6000000000000001E-3</v>
      </c>
      <c r="D26" s="7">
        <v>1.2</v>
      </c>
      <c r="E26" s="8">
        <f>'Beef Burger_SimaPro'!D465</f>
        <v>1.2700206999999999</v>
      </c>
      <c r="F26" s="8">
        <f>'Beef Burger_SimaPro'!F465</f>
        <v>9.6933763000000006E-2</v>
      </c>
      <c r="G26" s="36">
        <f t="shared" si="8"/>
        <v>-6.4543722247722863</v>
      </c>
      <c r="H26" s="7">
        <f t="shared" si="9"/>
        <v>0.18232155679395459</v>
      </c>
      <c r="I26" s="7">
        <f t="shared" si="4"/>
        <v>0.23612893193391299</v>
      </c>
      <c r="J26" s="7">
        <f t="shared" si="5"/>
        <v>7.6213747006095053E-2</v>
      </c>
      <c r="K26" s="8">
        <f>'Beef Burger_SimaPro'!D463</f>
        <v>6.5915193999999998E-3</v>
      </c>
      <c r="L26" s="8">
        <f>'Beef Burger_SimaPro'!F463</f>
        <v>3.0212781000000001E-3</v>
      </c>
      <c r="M26" s="8">
        <f t="shared" si="0"/>
        <v>-5.117319754518328</v>
      </c>
      <c r="N26" s="8">
        <f t="shared" si="1"/>
        <v>0.43668835325012134</v>
      </c>
      <c r="O26" s="8">
        <f>'Beef Burger_SimaPro'!AB477</f>
        <v>4.3955385E-2</v>
      </c>
      <c r="P26" s="8">
        <f>'Beef Burger_SimaPro'!AD477</f>
        <v>0.53822561999999996</v>
      </c>
      <c r="Q26" s="8">
        <f t="shared" si="6"/>
        <v>-5.6330065299844243</v>
      </c>
      <c r="R26" s="8">
        <f t="shared" si="7"/>
        <v>2.2398332050512577</v>
      </c>
    </row>
    <row r="27" spans="1:18" x14ac:dyDescent="0.35">
      <c r="A27" s="20">
        <v>23</v>
      </c>
      <c r="B27" s="7" t="s">
        <v>30</v>
      </c>
      <c r="C27" s="8">
        <v>2.3E-3</v>
      </c>
      <c r="D27" s="7">
        <v>1.2</v>
      </c>
      <c r="E27" s="8">
        <f>'Beef Burger_SimaPro'!D489</f>
        <v>3.0401775999999998</v>
      </c>
      <c r="F27" s="8">
        <f>'Beef Burger_SimaPro'!F489</f>
        <v>0.57101793000000001</v>
      </c>
      <c r="G27" s="36">
        <f t="shared" si="8"/>
        <v>-6.0914667310829183</v>
      </c>
      <c r="H27" s="7">
        <f t="shared" si="9"/>
        <v>0.18232155679395459</v>
      </c>
      <c r="I27" s="7">
        <f t="shared" si="4"/>
        <v>1.0945810330897041</v>
      </c>
      <c r="J27" s="7">
        <f t="shared" si="5"/>
        <v>0.18619829040361538</v>
      </c>
      <c r="K27" s="8">
        <f>'Beef Burger_SimaPro'!D487</f>
        <v>6.9795037000000004E-3</v>
      </c>
      <c r="L27" s="8">
        <f>'Beef Burger_SimaPro'!F487</f>
        <v>2.9417136000000001E-3</v>
      </c>
      <c r="M27" s="8">
        <f t="shared" si="0"/>
        <v>-5.0465355837136983</v>
      </c>
      <c r="N27" s="8">
        <f t="shared" si="1"/>
        <v>0.40437140310865427</v>
      </c>
      <c r="O27" s="8">
        <f>'Beef Burger_SimaPro'!AB501</f>
        <v>0.12459703</v>
      </c>
      <c r="P27" s="8">
        <f>'Beef Burger_SimaPro'!AD501</f>
        <v>1.0933748000000001</v>
      </c>
      <c r="Q27" s="8">
        <f t="shared" si="6"/>
        <v>-4.261061308111322</v>
      </c>
      <c r="R27" s="8">
        <f t="shared" si="7"/>
        <v>2.0872904919643385</v>
      </c>
    </row>
    <row r="28" spans="1:18" x14ac:dyDescent="0.35">
      <c r="A28" s="20">
        <v>24</v>
      </c>
      <c r="B28" s="7" t="s">
        <v>31</v>
      </c>
      <c r="C28" s="8">
        <v>0.01</v>
      </c>
      <c r="D28" s="7">
        <v>1.2</v>
      </c>
      <c r="E28" s="8">
        <f>'Beef Burger_SimaPro'!D513</f>
        <v>1.2036514</v>
      </c>
      <c r="F28" s="8">
        <f>'Beef Burger_SimaPro'!F513</f>
        <v>0.15962508</v>
      </c>
      <c r="G28" s="36">
        <f t="shared" si="8"/>
        <v>-4.6217907610239761</v>
      </c>
      <c r="H28" s="7">
        <f t="shared" si="9"/>
        <v>0.18232155679395459</v>
      </c>
      <c r="I28" s="7">
        <f t="shared" si="4"/>
        <v>0.17664252098609851</v>
      </c>
      <c r="J28" s="7">
        <f t="shared" si="5"/>
        <v>0.13203975987173724</v>
      </c>
      <c r="K28" s="8">
        <f>'Beef Burger_SimaPro'!D511</f>
        <v>5.9658994999999999E-3</v>
      </c>
      <c r="L28" s="8">
        <f>'Beef Burger_SimaPro'!F511</f>
        <v>2.3441121999999998E-3</v>
      </c>
      <c r="M28" s="8">
        <f t="shared" si="0"/>
        <v>-5.1934792784086197</v>
      </c>
      <c r="N28" s="8">
        <f t="shared" si="1"/>
        <v>0.37890325920889067</v>
      </c>
      <c r="O28" s="8">
        <f>'Beef Burger_SimaPro'!AB525</f>
        <v>8.4655947999999995E-2</v>
      </c>
      <c r="P28" s="8">
        <f>'Beef Burger_SimaPro'!AD525</f>
        <v>5.4563334999999998E-2</v>
      </c>
      <c r="Q28" s="8">
        <f t="shared" si="6"/>
        <v>-2.642872877435301</v>
      </c>
      <c r="R28" s="8">
        <f t="shared" si="7"/>
        <v>0.58942848652595159</v>
      </c>
    </row>
    <row r="29" spans="1:18" s="43" customFormat="1" x14ac:dyDescent="0.35">
      <c r="A29" s="40">
        <v>25</v>
      </c>
      <c r="B29" s="41" t="s">
        <v>61</v>
      </c>
      <c r="C29" s="41">
        <f>12.26/1000</f>
        <v>1.226E-2</v>
      </c>
      <c r="D29" s="39">
        <v>1.1399999999999999</v>
      </c>
      <c r="E29" s="41">
        <f>'Beef Burger_SimaPro'!D537</f>
        <v>0</v>
      </c>
      <c r="F29" s="41">
        <f>'Beef Burger_SimaPro'!F537</f>
        <v>0</v>
      </c>
      <c r="G29" s="42">
        <f t="shared" si="8"/>
        <v>-4.4099975512486926</v>
      </c>
      <c r="H29" s="39">
        <f t="shared" si="9"/>
        <v>0.131028262406404</v>
      </c>
      <c r="I29" s="39" t="e">
        <f t="shared" si="4"/>
        <v>#DIV/0!</v>
      </c>
      <c r="J29" s="39" t="e">
        <f t="shared" si="5"/>
        <v>#DIV/0!</v>
      </c>
      <c r="K29" s="41">
        <f>'Beef Burger_SimaPro'!D535</f>
        <v>0</v>
      </c>
      <c r="L29" s="41">
        <f>'Beef Burger_SimaPro'!F535</f>
        <v>0</v>
      </c>
      <c r="M29" s="41" t="e">
        <f t="shared" si="0"/>
        <v>#DIV/0!</v>
      </c>
      <c r="N29" s="41" t="e">
        <f t="shared" si="1"/>
        <v>#DIV/0!</v>
      </c>
      <c r="O29" s="41">
        <f>'Beef Burger_SimaPro'!AB549</f>
        <v>0</v>
      </c>
      <c r="P29" s="41">
        <f>'Beef Burger_SimaPro'!AD549</f>
        <v>0</v>
      </c>
      <c r="Q29" s="41" t="e">
        <f t="shared" si="6"/>
        <v>#DIV/0!</v>
      </c>
      <c r="R29" s="41" t="e">
        <f t="shared" si="7"/>
        <v>#DIV/0!</v>
      </c>
    </row>
    <row r="30" spans="1:18" s="27" customFormat="1" x14ac:dyDescent="0.35">
      <c r="A30" s="32">
        <v>26</v>
      </c>
      <c r="B30" s="33" t="s">
        <v>109</v>
      </c>
      <c r="C30" s="33">
        <f>125.51/1000</f>
        <v>0.12551000000000001</v>
      </c>
      <c r="D30" s="34">
        <v>1.1399999999999999</v>
      </c>
      <c r="E30" s="33">
        <f>'Beef Burger_SimaPro'!D561</f>
        <v>0</v>
      </c>
      <c r="F30" s="33">
        <f>'Beef Burger_SimaPro'!F561</f>
        <v>0</v>
      </c>
      <c r="G30" s="35">
        <f t="shared" si="8"/>
        <v>-2.0839540450844027</v>
      </c>
      <c r="H30" s="34">
        <f t="shared" si="9"/>
        <v>0.131028262406404</v>
      </c>
      <c r="I30" s="34" t="e">
        <f t="shared" si="4"/>
        <v>#DIV/0!</v>
      </c>
      <c r="J30" s="34" t="e">
        <f t="shared" si="5"/>
        <v>#DIV/0!</v>
      </c>
      <c r="K30" s="33">
        <f>'Beef Burger_SimaPro'!D559</f>
        <v>0.1186</v>
      </c>
      <c r="L30" s="33" t="str">
        <f>'Beef Burger_SimaPro'!F559</f>
        <v>NAN</v>
      </c>
      <c r="M30" s="33" t="e">
        <f t="shared" si="0"/>
        <v>#VALUE!</v>
      </c>
      <c r="N30" s="33" t="e">
        <f t="shared" si="1"/>
        <v>#VALUE!</v>
      </c>
      <c r="O30" s="33">
        <f>'Beef Burger_SimaPro'!AB573</f>
        <v>0</v>
      </c>
      <c r="P30" s="33">
        <f>'Beef Burger_SimaPro'!AD573</f>
        <v>0</v>
      </c>
      <c r="Q30" s="33" t="e">
        <f t="shared" si="6"/>
        <v>#DIV/0!</v>
      </c>
      <c r="R30" s="33" t="e">
        <f t="shared" si="7"/>
        <v>#DIV/0!</v>
      </c>
    </row>
    <row r="31" spans="1:18" s="27" customFormat="1" x14ac:dyDescent="0.35">
      <c r="A31" s="32">
        <v>27</v>
      </c>
      <c r="B31" s="33" t="s">
        <v>119</v>
      </c>
      <c r="C31" s="33">
        <f>609.225/1000</f>
        <v>0.60922500000000002</v>
      </c>
      <c r="D31" s="34">
        <v>1.1399999999999999</v>
      </c>
      <c r="E31" s="33">
        <f>'Beef Burger_SimaPro'!D585</f>
        <v>25</v>
      </c>
      <c r="F31" s="33">
        <f>'Beef Burger_SimaPro'!F585</f>
        <v>0</v>
      </c>
      <c r="G31" s="35">
        <f t="shared" si="8"/>
        <v>-0.50415182415163051</v>
      </c>
      <c r="H31" s="34">
        <f t="shared" si="9"/>
        <v>0.131028262406404</v>
      </c>
      <c r="I31" s="34">
        <f t="shared" si="4"/>
        <v>3.2188758248682006</v>
      </c>
      <c r="J31" s="34">
        <f t="shared" si="5"/>
        <v>0</v>
      </c>
      <c r="K31" s="33">
        <f>'Beef Burger_SimaPro'!D583</f>
        <v>0</v>
      </c>
      <c r="L31" s="33">
        <f>'Beef Burger_SimaPro'!F583</f>
        <v>0</v>
      </c>
      <c r="M31" s="33" t="e">
        <f t="shared" si="0"/>
        <v>#DIV/0!</v>
      </c>
      <c r="N31" s="33" t="e">
        <f t="shared" si="1"/>
        <v>#DIV/0!</v>
      </c>
      <c r="O31" s="33">
        <f>'Beef Burger_SimaPro'!AB597</f>
        <v>0</v>
      </c>
      <c r="P31" s="33">
        <f>'Beef Burger_SimaPro'!AD597</f>
        <v>0</v>
      </c>
      <c r="Q31" s="33" t="e">
        <f t="shared" si="6"/>
        <v>#DIV/0!</v>
      </c>
      <c r="R31" s="33" t="e">
        <f t="shared" si="7"/>
        <v>#DIV/0!</v>
      </c>
    </row>
    <row r="32" spans="1:18" s="27" customFormat="1" x14ac:dyDescent="0.35">
      <c r="A32" s="32">
        <v>28</v>
      </c>
      <c r="B32" s="33" t="s">
        <v>120</v>
      </c>
      <c r="C32" s="33">
        <f>25.153/1000</f>
        <v>2.5152999999999998E-2</v>
      </c>
      <c r="D32" s="34">
        <v>1.1399999999999999</v>
      </c>
      <c r="E32" s="33">
        <f>'Beef Burger_SimaPro'!D609</f>
        <v>298</v>
      </c>
      <c r="F32" s="33">
        <f>'Beef Burger_SimaPro'!F609</f>
        <v>0</v>
      </c>
      <c r="G32" s="35">
        <f t="shared" si="8"/>
        <v>-3.6913623080305804</v>
      </c>
      <c r="H32" s="34">
        <f t="shared" si="9"/>
        <v>0.131028262406404</v>
      </c>
      <c r="I32" s="34">
        <f t="shared" si="4"/>
        <v>5.6970934865054046</v>
      </c>
      <c r="J32" s="34">
        <f t="shared" si="5"/>
        <v>0</v>
      </c>
      <c r="K32" s="33">
        <f>'Beef Burger_SimaPro'!D607</f>
        <v>0</v>
      </c>
      <c r="L32" s="33">
        <f>'Beef Burger_SimaPro'!F607</f>
        <v>0</v>
      </c>
      <c r="M32" s="33" t="e">
        <f t="shared" si="0"/>
        <v>#DIV/0!</v>
      </c>
      <c r="N32" s="33" t="e">
        <f t="shared" si="1"/>
        <v>#DIV/0!</v>
      </c>
      <c r="O32" s="33">
        <f>'Beef Burger_SimaPro'!AB621</f>
        <v>0</v>
      </c>
      <c r="P32" s="33">
        <f>'Beef Burger_SimaPro'!AD621</f>
        <v>0</v>
      </c>
      <c r="Q32" s="33" t="e">
        <f t="shared" si="6"/>
        <v>#DIV/0!</v>
      </c>
      <c r="R32" s="33" t="e">
        <f t="shared" si="7"/>
        <v>#DIV/0!</v>
      </c>
    </row>
    <row r="33" spans="1:18" s="43" customFormat="1" x14ac:dyDescent="0.35">
      <c r="A33" s="40">
        <v>29</v>
      </c>
      <c r="B33" s="41" t="s">
        <v>110</v>
      </c>
      <c r="C33" s="41">
        <v>2.1250000000000002E-2</v>
      </c>
      <c r="D33" s="39">
        <v>1.1399999999999999</v>
      </c>
      <c r="E33" s="41">
        <f>'Beef Burger_SimaPro'!D633</f>
        <v>0</v>
      </c>
      <c r="F33" s="41">
        <f>'Beef Burger_SimaPro'!F633</f>
        <v>0</v>
      </c>
      <c r="G33" s="42">
        <f t="shared" si="8"/>
        <v>-3.8599825863863315</v>
      </c>
      <c r="H33" s="39">
        <f t="shared" si="9"/>
        <v>0.131028262406404</v>
      </c>
      <c r="I33" s="39" t="e">
        <f t="shared" si="4"/>
        <v>#DIV/0!</v>
      </c>
      <c r="J33" s="39" t="e">
        <f t="shared" si="5"/>
        <v>#DIV/0!</v>
      </c>
      <c r="K33" s="41">
        <f>'Beef Burger_SimaPro'!D631</f>
        <v>0</v>
      </c>
      <c r="L33" s="41">
        <f>'Beef Burger_SimaPro'!F631</f>
        <v>0</v>
      </c>
      <c r="M33" s="41" t="e">
        <f t="shared" si="0"/>
        <v>#DIV/0!</v>
      </c>
      <c r="N33" s="41" t="e">
        <f t="shared" si="1"/>
        <v>#DIV/0!</v>
      </c>
      <c r="O33" s="41">
        <f>'Beef Burger_SimaPro'!AB645</f>
        <v>0</v>
      </c>
      <c r="P33" s="41">
        <f>'Beef Burger_SimaPro'!AD645</f>
        <v>0</v>
      </c>
      <c r="Q33" s="41" t="e">
        <f t="shared" si="6"/>
        <v>#DIV/0!</v>
      </c>
      <c r="R33" s="41" t="e">
        <f t="shared" si="7"/>
        <v>#DIV/0!</v>
      </c>
    </row>
    <row r="36" spans="1:18" x14ac:dyDescent="0.35">
      <c r="A36" s="17"/>
      <c r="B36" t="s">
        <v>121</v>
      </c>
    </row>
    <row r="37" spans="1:18" x14ac:dyDescent="0.35">
      <c r="A37" s="43"/>
      <c r="B37" t="s">
        <v>122</v>
      </c>
    </row>
    <row r="38" spans="1:18" x14ac:dyDescent="0.35">
      <c r="A38" s="27"/>
      <c r="B38" t="s">
        <v>123</v>
      </c>
    </row>
  </sheetData>
  <mergeCells count="11">
    <mergeCell ref="K1:N2"/>
    <mergeCell ref="O1:R2"/>
    <mergeCell ref="K3:L3"/>
    <mergeCell ref="M3:N3"/>
    <mergeCell ref="O3:P3"/>
    <mergeCell ref="Q3:R3"/>
    <mergeCell ref="C3:F3"/>
    <mergeCell ref="G3:J3"/>
    <mergeCell ref="B1:B4"/>
    <mergeCell ref="A1:A4"/>
    <mergeCell ref="C1: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0D4A-0096-44EC-9170-5A6892DBEA19}">
  <sheetPr>
    <tabColor rgb="FFEE0000"/>
  </sheetPr>
  <dimension ref="A1:F24"/>
  <sheetViews>
    <sheetView zoomScale="88" zoomScaleNormal="88" workbookViewId="0">
      <selection activeCell="B21" sqref="B21"/>
    </sheetView>
  </sheetViews>
  <sheetFormatPr defaultRowHeight="14.5" x14ac:dyDescent="0.35"/>
  <cols>
    <col min="1" max="1" width="8.90625" style="37" bestFit="1" customWidth="1"/>
    <col min="2" max="2" width="114.453125" bestFit="1" customWidth="1"/>
  </cols>
  <sheetData>
    <row r="1" spans="1:6" ht="24.5" customHeight="1" x14ac:dyDescent="0.35">
      <c r="A1" s="46" t="s">
        <v>104</v>
      </c>
      <c r="B1" s="46" t="s">
        <v>63</v>
      </c>
      <c r="C1" s="6" t="s">
        <v>66</v>
      </c>
      <c r="D1" s="6" t="s">
        <v>70</v>
      </c>
      <c r="E1" s="6" t="s">
        <v>68</v>
      </c>
      <c r="F1" s="6" t="s">
        <v>69</v>
      </c>
    </row>
    <row r="2" spans="1:6" x14ac:dyDescent="0.35">
      <c r="A2" s="44">
        <f>BB_UD_Input!A5</f>
        <v>1</v>
      </c>
      <c r="B2" s="45" t="str">
        <f>BB_UD_Input!B5</f>
        <v>Grass, at farm {US} Economic, U - Urine Diversion</v>
      </c>
      <c r="C2" s="8">
        <f>BB_UD_Input!G5</f>
        <v>2.8058761629111877</v>
      </c>
      <c r="D2" s="8">
        <f>BB_UD_Input!H5</f>
        <v>0.131028262406404</v>
      </c>
      <c r="E2" s="8">
        <f>BB_UD_Input!I5</f>
        <v>-3.0702136142704153</v>
      </c>
      <c r="F2" s="8">
        <f>BB_UD_Input!J5</f>
        <v>8.5547483650284719E-3</v>
      </c>
    </row>
    <row r="3" spans="1:6" x14ac:dyDescent="0.35">
      <c r="A3" s="44">
        <f>BB_UD_Input!A6</f>
        <v>2</v>
      </c>
      <c r="B3" s="45" t="str">
        <f>BB_UD_Input!B6</f>
        <v>Alfalfa hay, region 4, at farm/US U - Urine Diversion</v>
      </c>
      <c r="C3" s="8">
        <f>BB_UD_Input!G6</f>
        <v>1.161752600820757</v>
      </c>
      <c r="D3" s="8">
        <f>BB_UD_Input!H6</f>
        <v>0.131028262406404</v>
      </c>
      <c r="E3" s="8">
        <f>BB_UD_Input!I6</f>
        <v>-6.4269698584589987</v>
      </c>
      <c r="F3" s="8">
        <f>BB_UD_Input!J6</f>
        <v>1.6076193277694024</v>
      </c>
    </row>
    <row r="4" spans="1:6" x14ac:dyDescent="0.35">
      <c r="A4" s="44">
        <f>BB_UD_Input!A7</f>
        <v>3</v>
      </c>
      <c r="B4" s="45" t="str">
        <f>BB_UD_Input!B7</f>
        <v>Grass hay, region 4, at farm/US U - Urine Diversion</v>
      </c>
      <c r="C4" s="8">
        <f>BB_UD_Input!G7</f>
        <v>1.161752600820757</v>
      </c>
      <c r="D4" s="8">
        <f>BB_UD_Input!H7</f>
        <v>0.131028262406404</v>
      </c>
      <c r="E4" s="8">
        <f>BB_UD_Input!I7</f>
        <v>-2.1341451156949525</v>
      </c>
      <c r="F4" s="8">
        <f>BB_UD_Input!J7</f>
        <v>0.25032555286044594</v>
      </c>
    </row>
    <row r="5" spans="1:6" x14ac:dyDescent="0.35">
      <c r="A5" s="44">
        <f>BB_UD_Input!A8</f>
        <v>4</v>
      </c>
      <c r="B5" s="45" t="str">
        <f>BB_UD_Input!B8</f>
        <v>Corn grain, region 4, at field/US U - Urine Diversion</v>
      </c>
      <c r="C5" s="8">
        <f>BB_UD_Input!G8</f>
        <v>1.1811708060095538</v>
      </c>
      <c r="D5" s="8">
        <f>BB_UD_Input!H8</f>
        <v>0.131028262406404</v>
      </c>
      <c r="E5" s="8">
        <f>BB_UD_Input!I8</f>
        <v>-1.2228785748521913</v>
      </c>
      <c r="F5" s="8">
        <f>BB_UD_Input!J8</f>
        <v>7.2593130456162516E-2</v>
      </c>
    </row>
    <row r="6" spans="1:6" x14ac:dyDescent="0.35">
      <c r="A6" s="44">
        <f>BB_UD_Input!A9</f>
        <v>5</v>
      </c>
      <c r="B6" s="45" t="str">
        <f>BB_UD_Input!B9</f>
        <v>DDGS, wet, at farm/US U - economic value allocation - Urine Diversion</v>
      </c>
      <c r="C6" s="8">
        <f>BB_UD_Input!G9</f>
        <v>0.63112422565360859</v>
      </c>
      <c r="D6" s="8">
        <f>BB_UD_Input!H9</f>
        <v>0.131028262406404</v>
      </c>
      <c r="E6" s="8">
        <f>BB_UD_Input!I9</f>
        <v>-1.596108802491041</v>
      </c>
      <c r="F6" s="8">
        <f>BB_UD_Input!J9</f>
        <v>5.0889807665209008E-2</v>
      </c>
    </row>
    <row r="7" spans="1:6" x14ac:dyDescent="0.35">
      <c r="A7" s="44">
        <f>BB_UD_Input!A10</f>
        <v>6</v>
      </c>
      <c r="B7" s="45" t="str">
        <f>BB_UD_Input!B12</f>
        <v>Electricity, medium voltage {US}| market group for electricity, medium voltage | Cut-off, U (Cattle feed and raising)</v>
      </c>
      <c r="C7" s="8">
        <f>BB_UD_Input!G12</f>
        <v>-0.66593961923650846</v>
      </c>
      <c r="D7" s="8">
        <f>BB_UD_Input!H12</f>
        <v>0.131028262406404</v>
      </c>
      <c r="E7" s="8">
        <f>BB_UD_Input!I12</f>
        <v>-0.76352339291752147</v>
      </c>
      <c r="F7" s="8">
        <f>BB_UD_Input!J12</f>
        <v>6.4267984754231428E-2</v>
      </c>
    </row>
    <row r="8" spans="1:6" x14ac:dyDescent="0.35">
      <c r="A8" s="44">
        <f>BB_UD_Input!A11</f>
        <v>7</v>
      </c>
      <c r="B8" s="45" t="str">
        <f>BB_UD_Input!B13</f>
        <v>Drinking Water Production {US}_lognormal dist_corrected pedigree (Cattle feed and raising)</v>
      </c>
      <c r="C8" s="8">
        <f>BB_UD_Input!G13</f>
        <v>4.3878849843318797</v>
      </c>
      <c r="D8" s="8">
        <f>BB_UD_Input!H13</f>
        <v>0.131028262406404</v>
      </c>
      <c r="E8" s="8">
        <f>BB_UD_Input!I13</f>
        <v>-7.4782169471888222</v>
      </c>
      <c r="F8" s="8">
        <f>BB_UD_Input!J13</f>
        <v>0.24160999980776846</v>
      </c>
    </row>
    <row r="9" spans="1:6" x14ac:dyDescent="0.35">
      <c r="A9" s="44">
        <f>BB_UD_Input!A12</f>
        <v>8</v>
      </c>
      <c r="B9" s="45" t="str">
        <f>BB_UD_Input!B14</f>
        <v>Refrigerant R134a, at plant/US- US-EI U</v>
      </c>
      <c r="C9" s="8">
        <f>BB_UD_Input!G14</f>
        <v>-11.261575449462391</v>
      </c>
      <c r="D9" s="8">
        <f>BB_UD_Input!H14</f>
        <v>0.14842000511827322</v>
      </c>
      <c r="E9" s="8">
        <f>BB_UD_Input!I14</f>
        <v>4.6252306159161023</v>
      </c>
      <c r="F9" s="8">
        <f>BB_UD_Input!J14</f>
        <v>0.21765192272576692</v>
      </c>
    </row>
    <row r="10" spans="1:6" x14ac:dyDescent="0.35">
      <c r="A10" s="44">
        <f>BB_UD_Input!A13</f>
        <v>9</v>
      </c>
      <c r="B10" s="45" t="str">
        <f>BB_UD_Input!B15</f>
        <v>Carbon dioxide, liquid {RoW}| market for carbon dioxide, liquid | Cut-off, U</v>
      </c>
      <c r="C10" s="8">
        <f>BB_UD_Input!G15</f>
        <v>-4.4417270532105926</v>
      </c>
      <c r="D10" s="8">
        <f>BB_UD_Input!H15</f>
        <v>0.14842000511827322</v>
      </c>
      <c r="E10" s="8">
        <f>BB_UD_Input!I15</f>
        <v>-0.21195920796052742</v>
      </c>
      <c r="F10" s="8">
        <f>BB_UD_Input!J15</f>
        <v>0.14711646310028573</v>
      </c>
    </row>
    <row r="11" spans="1:6" x14ac:dyDescent="0.35">
      <c r="A11" s="44">
        <f>BB_UD_Input!A14</f>
        <v>10</v>
      </c>
      <c r="B11" s="45" t="str">
        <f>BB_UD_Input!B16</f>
        <v>Electricity, medium voltage {US}| market group for electricity, medium voltage | Cut-off, U (Cattle harvesting+Ground beef production)</v>
      </c>
      <c r="C11" s="8">
        <f>BB_UD_Input!G16</f>
        <v>-0.6994423578742156</v>
      </c>
      <c r="D11" s="8">
        <f>BB_UD_Input!H16</f>
        <v>0.14842000511827322</v>
      </c>
      <c r="E11" s="8">
        <f>BB_UD_Input!I16</f>
        <v>-0.76352339291752147</v>
      </c>
      <c r="F11" s="8">
        <f>BB_UD_Input!J16</f>
        <v>6.4267984754231428E-2</v>
      </c>
    </row>
    <row r="12" spans="1:6" x14ac:dyDescent="0.35">
      <c r="A12" s="44">
        <f>BB_UD_Input!A15</f>
        <v>11</v>
      </c>
      <c r="B12" s="45" t="str">
        <f>BB_UD_Input!B17</f>
        <v>Heat, natural gas, at industrial furnace &gt;100kW/US- US-EI U ((Cattle harvesting+Ground beef production)</v>
      </c>
      <c r="C12" s="8">
        <f>BB_UD_Input!G17</f>
        <v>0.6204729302133708</v>
      </c>
      <c r="D12" s="8">
        <f>BB_UD_Input!H17</f>
        <v>0.14842000511827322</v>
      </c>
      <c r="E12" s="8">
        <f>BB_UD_Input!I17</f>
        <v>-2.4948089280092596</v>
      </c>
      <c r="F12" s="8">
        <f>BB_UD_Input!J17</f>
        <v>8.5726235970090228E-2</v>
      </c>
    </row>
    <row r="13" spans="1:6" x14ac:dyDescent="0.35">
      <c r="A13" s="44">
        <f>BB_UD_Input!A16</f>
        <v>12</v>
      </c>
      <c r="B13" s="45" t="str">
        <f>BB_UD_Input!B18</f>
        <v>Sodium hypochlorite, 15% in H2O, at plant/US- US-EI U</v>
      </c>
      <c r="C13" s="8">
        <f>BB_UD_Input!G18</f>
        <v>-0.46199987236962781</v>
      </c>
      <c r="D13" s="8">
        <f>BB_UD_Input!H18</f>
        <v>0.14842000511827322</v>
      </c>
      <c r="E13" s="8">
        <f>BB_UD_Input!I18</f>
        <v>-6.9896509550571265E-2</v>
      </c>
      <c r="F13" s="8">
        <f>BB_UD_Input!J18</f>
        <v>0.23131372792052754</v>
      </c>
    </row>
    <row r="14" spans="1:6" x14ac:dyDescent="0.35">
      <c r="A14" s="44">
        <f>BB_UD_Input!A17</f>
        <v>13</v>
      </c>
      <c r="B14" s="45" t="str">
        <f>BB_UD_Input!B19</f>
        <v>Hydrogen peroxide, 50% in H2O, at plant/US- US-EI U</v>
      </c>
      <c r="C14" s="8">
        <f>BB_UD_Input!G19</f>
        <v>-0.47304970855621281</v>
      </c>
      <c r="D14" s="8">
        <f>BB_UD_Input!H19</f>
        <v>0.14842000511827322</v>
      </c>
      <c r="E14" s="8">
        <f>BB_UD_Input!I19</f>
        <v>0.1995837700039014</v>
      </c>
      <c r="F14" s="8">
        <f>BB_UD_Input!J19</f>
        <v>0.12440448683277629</v>
      </c>
    </row>
    <row r="15" spans="1:6" x14ac:dyDescent="0.35">
      <c r="A15" s="44">
        <f>BB_UD_Input!A18</f>
        <v>14</v>
      </c>
      <c r="B15" s="45" t="str">
        <f>BB_UD_Input!B20</f>
        <v>Chemical, organic {GLO}| chemical production, organic | Cut-off, U</v>
      </c>
      <c r="C15" s="8">
        <f>BB_UD_Input!G20</f>
        <v>-0.53864699104202607</v>
      </c>
      <c r="D15" s="8">
        <f>BB_UD_Input!H20</f>
        <v>0.14842000511827322</v>
      </c>
      <c r="E15" s="8">
        <f>BB_UD_Input!I20</f>
        <v>0.67671418481414569</v>
      </c>
      <c r="F15" s="8">
        <f>BB_UD_Input!J20</f>
        <v>0.1029622264812277</v>
      </c>
    </row>
    <row r="16" spans="1:6" x14ac:dyDescent="0.35">
      <c r="A16" s="44">
        <f>BB_UD_Input!A19</f>
        <v>15</v>
      </c>
      <c r="B16" s="45" t="str">
        <f>BB_UD_Input!B21</f>
        <v>Lubricating oil, at plant/US- US-EI U</v>
      </c>
      <c r="C16" s="8">
        <f>BB_UD_Input!G21</f>
        <v>-8.7266583790997299</v>
      </c>
      <c r="D16" s="8">
        <f>BB_UD_Input!H21</f>
        <v>0.14842000511827322</v>
      </c>
      <c r="E16" s="8">
        <f>BB_UD_Input!I21</f>
        <v>9.5322990173009589E-2</v>
      </c>
      <c r="F16" s="8">
        <f>BB_UD_Input!J21</f>
        <v>0.15082693058261756</v>
      </c>
    </row>
    <row r="17" spans="1:6" x14ac:dyDescent="0.35">
      <c r="A17" s="44">
        <f>BB_UD_Input!A20</f>
        <v>16</v>
      </c>
      <c r="B17" s="45" t="str">
        <f>BB_UD_Input!B22</f>
        <v>Drinking Water Production {US}_lognormal dist_corrected pedigree (Cattle harvesting+Ground beef production)</v>
      </c>
      <c r="C17" s="8">
        <f>BB_UD_Input!G22</f>
        <v>2.6288933619211545</v>
      </c>
      <c r="D17" s="8">
        <f>BB_UD_Input!H22</f>
        <v>0.14842000511827322</v>
      </c>
      <c r="E17" s="8">
        <f>BB_UD_Input!I22</f>
        <v>-7.4782169471888222</v>
      </c>
      <c r="F17" s="8">
        <f>BB_UD_Input!J22</f>
        <v>0.24160999980776846</v>
      </c>
    </row>
    <row r="18" spans="1:6" x14ac:dyDescent="0.35">
      <c r="A18" s="44">
        <f>BB_UD_Input!A21</f>
        <v>17</v>
      </c>
      <c r="B18" s="45" t="str">
        <f>BB_UD_Input!B24</f>
        <v>Synthetic rubber, at plant/US- US-EI U</v>
      </c>
      <c r="C18" s="8">
        <f>BB_UD_Input!G24</f>
        <v>-11.261575449462391</v>
      </c>
      <c r="D18" s="8">
        <f>BB_UD_Input!H24</f>
        <v>0.14842000511827322</v>
      </c>
      <c r="E18" s="8">
        <f>BB_UD_Input!I24</f>
        <v>1.0135519353294489</v>
      </c>
      <c r="F18" s="8">
        <f>BB_UD_Input!J24</f>
        <v>0.12844003336382787</v>
      </c>
    </row>
    <row r="19" spans="1:6" x14ac:dyDescent="0.35">
      <c r="A19" s="44">
        <f>BB_UD_Input!A22</f>
        <v>18</v>
      </c>
      <c r="B19" s="45" t="str">
        <f>BB_UD_Input!B25</f>
        <v>Wastewater Treatment_lognormal dist_corrected pedigree  (Cattle harvesting+Ground beef production)</v>
      </c>
      <c r="C19" s="8">
        <f>BB_UD_Input!G25</f>
        <v>-4.9879730166965262</v>
      </c>
      <c r="D19" s="8">
        <f>BB_UD_Input!H25</f>
        <v>0.14842000511827322</v>
      </c>
      <c r="E19" s="8">
        <f>BB_UD_Input!I25</f>
        <v>-0.97371211437659688</v>
      </c>
      <c r="F19" s="8">
        <f>BB_UD_Input!J25</f>
        <v>0.10825481109228088</v>
      </c>
    </row>
    <row r="20" spans="1:6" x14ac:dyDescent="0.35">
      <c r="A20" s="44">
        <f>BB_UD_Input!A23</f>
        <v>19</v>
      </c>
      <c r="B20" s="45" t="str">
        <f>BB_UD_Input!B26</f>
        <v>Paper, woodfree, coated {RoW}| market for paper, woodfree, coated | Cut-off, U</v>
      </c>
      <c r="C20" s="8">
        <f>BB_UD_Input!G26</f>
        <v>-6.4543722247722863</v>
      </c>
      <c r="D20" s="8">
        <f>BB_UD_Input!H26</f>
        <v>0.18232155679395459</v>
      </c>
      <c r="E20" s="8">
        <f>BB_UD_Input!I26</f>
        <v>0.23612893193391299</v>
      </c>
      <c r="F20" s="8">
        <f>BB_UD_Input!J26</f>
        <v>7.6213747006095053E-2</v>
      </c>
    </row>
    <row r="21" spans="1:6" x14ac:dyDescent="0.35">
      <c r="A21" s="44">
        <f>BB_UD_Input!A24</f>
        <v>20</v>
      </c>
      <c r="B21" s="45" t="str">
        <f>BB_UD_Input!B27</f>
        <v>Packaging film, low density polyethylene {GLO}| market for packaging film, low density polyethylene | Cut-off, U</v>
      </c>
      <c r="C21" s="8">
        <f>BB_UD_Input!G27</f>
        <v>-6.0914667310829183</v>
      </c>
      <c r="D21" s="8">
        <f>BB_UD_Input!H27</f>
        <v>0.18232155679395459</v>
      </c>
      <c r="E21" s="8">
        <f>BB_UD_Input!I27</f>
        <v>1.0945810330897041</v>
      </c>
      <c r="F21" s="8">
        <f>BB_UD_Input!J27</f>
        <v>0.18619829040361538</v>
      </c>
    </row>
    <row r="22" spans="1:6" x14ac:dyDescent="0.35">
      <c r="A22" s="44">
        <f>BB_UD_Input!A25</f>
        <v>21</v>
      </c>
      <c r="B22" s="45" t="str">
        <f>BB_UD_Input!B28</f>
        <v>Corrugated board, fresh fibre, single wall, at plant/US- US-EI U</v>
      </c>
      <c r="C22" s="8">
        <f>BB_UD_Input!G28</f>
        <v>-4.6217907610239761</v>
      </c>
      <c r="D22" s="8">
        <f>BB_UD_Input!H28</f>
        <v>0.18232155679395459</v>
      </c>
      <c r="E22" s="8">
        <f>BB_UD_Input!I28</f>
        <v>0.17664252098609851</v>
      </c>
      <c r="F22" s="8">
        <f>BB_UD_Input!J28</f>
        <v>0.13203975987173724</v>
      </c>
    </row>
    <row r="23" spans="1:6" x14ac:dyDescent="0.35">
      <c r="A23" s="44">
        <f>BB_UD_Input!A26</f>
        <v>22</v>
      </c>
      <c r="B23" s="45" t="str">
        <f>BB_UD_Input!B31</f>
        <v>Methane (Farm Emissions)</v>
      </c>
      <c r="C23" s="8">
        <f>BB_UD_Input!G31</f>
        <v>-0.50415182415163051</v>
      </c>
      <c r="D23" s="8">
        <f>BB_UD_Input!H31</f>
        <v>0.131028262406404</v>
      </c>
      <c r="E23" s="8">
        <f>BB_UD_Input!I31</f>
        <v>3.2188758248682006</v>
      </c>
      <c r="F23" s="8">
        <f>BB_UD_Input!J31</f>
        <v>0</v>
      </c>
    </row>
    <row r="24" spans="1:6" x14ac:dyDescent="0.35">
      <c r="A24" s="44">
        <f>BB_UD_Input!A27</f>
        <v>23</v>
      </c>
      <c r="B24" s="45" t="str">
        <f>BB_UD_Input!B32</f>
        <v>Dinitrogen monoxide  (Farm Emissions)</v>
      </c>
      <c r="C24" s="8">
        <f>BB_UD_Input!G32</f>
        <v>-3.6913623080305804</v>
      </c>
      <c r="D24" s="8">
        <f>BB_UD_Input!H32</f>
        <v>0.131028262406404</v>
      </c>
      <c r="E24" s="8">
        <f>BB_UD_Input!I32</f>
        <v>5.6970934865054046</v>
      </c>
      <c r="F24" s="8">
        <f>BB_UD_Input!J32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BCE9-2421-423A-9BCA-B5115D0DD7DF}">
  <sheetPr>
    <tabColor rgb="FFEE0000"/>
  </sheetPr>
  <dimension ref="A1:F22"/>
  <sheetViews>
    <sheetView zoomScale="88" zoomScaleNormal="88" workbookViewId="0">
      <selection activeCell="B22" sqref="B22"/>
    </sheetView>
  </sheetViews>
  <sheetFormatPr defaultRowHeight="14.5" x14ac:dyDescent="0.35"/>
  <cols>
    <col min="1" max="1" width="8.90625" style="37" bestFit="1" customWidth="1"/>
    <col min="2" max="2" width="114.453125" bestFit="1" customWidth="1"/>
  </cols>
  <sheetData>
    <row r="1" spans="1:6" ht="24.5" customHeight="1" x14ac:dyDescent="0.35">
      <c r="A1" s="46" t="s">
        <v>104</v>
      </c>
      <c r="B1" s="46" t="s">
        <v>63</v>
      </c>
      <c r="C1" s="6" t="s">
        <v>66</v>
      </c>
      <c r="D1" s="6" t="s">
        <v>70</v>
      </c>
      <c r="E1" s="6" t="s">
        <v>74</v>
      </c>
      <c r="F1" s="6" t="s">
        <v>75</v>
      </c>
    </row>
    <row r="2" spans="1:6" x14ac:dyDescent="0.35">
      <c r="A2" s="44">
        <f>BB_UD_Input!A5</f>
        <v>1</v>
      </c>
      <c r="B2" s="45" t="str">
        <f>BB_UD_Input!B5</f>
        <v>Grass, at farm {US} Economic, U - Urine Diversion</v>
      </c>
      <c r="C2" s="8">
        <f>BB_UD_Input!G5</f>
        <v>2.8058761629111877</v>
      </c>
      <c r="D2" s="8">
        <f>BB_UD_Input!H5</f>
        <v>0.131028262406404</v>
      </c>
      <c r="E2" s="8">
        <f>BB_UD_Input!M5</f>
        <v>-6.4275411761267076</v>
      </c>
      <c r="F2" s="8">
        <f>BB_UD_Input!N5</f>
        <v>2.4508409086633825E-3</v>
      </c>
    </row>
    <row r="3" spans="1:6" x14ac:dyDescent="0.35">
      <c r="A3" s="44">
        <f>BB_UD_Input!A6</f>
        <v>2</v>
      </c>
      <c r="B3" s="45" t="str">
        <f>BB_UD_Input!B6</f>
        <v>Alfalfa hay, region 4, at farm/US U - Urine Diversion</v>
      </c>
      <c r="C3" s="8">
        <f>BB_UD_Input!G6</f>
        <v>1.161752600820757</v>
      </c>
      <c r="D3" s="8">
        <f>BB_UD_Input!H6</f>
        <v>0.131028262406404</v>
      </c>
      <c r="E3" s="8">
        <f>BB_UD_Input!M6</f>
        <v>-7.6603490588906382</v>
      </c>
      <c r="F3" s="8">
        <f>BB_UD_Input!N6</f>
        <v>0.34540260091498443</v>
      </c>
    </row>
    <row r="4" spans="1:6" x14ac:dyDescent="0.35">
      <c r="A4" s="44">
        <f>BB_UD_Input!A7</f>
        <v>3</v>
      </c>
      <c r="B4" s="45" t="str">
        <f>BB_UD_Input!B7</f>
        <v>Grass hay, region 4, at farm/US U - Urine Diversion</v>
      </c>
      <c r="C4" s="8">
        <f>BB_UD_Input!G7</f>
        <v>1.161752600820757</v>
      </c>
      <c r="D4" s="8">
        <f>BB_UD_Input!H7</f>
        <v>0.131028262406404</v>
      </c>
      <c r="E4" s="8">
        <f>BB_UD_Input!M7</f>
        <v>-6.3030999311856508</v>
      </c>
      <c r="F4" s="8">
        <f>BB_UD_Input!N7</f>
        <v>9.9583320132957689E-2</v>
      </c>
    </row>
    <row r="5" spans="1:6" x14ac:dyDescent="0.35">
      <c r="A5" s="44">
        <f>BB_UD_Input!A8</f>
        <v>4</v>
      </c>
      <c r="B5" s="45" t="str">
        <f>BB_UD_Input!B8</f>
        <v>Corn grain, region 4, at field/US U - Urine Diversion</v>
      </c>
      <c r="C5" s="8">
        <f>BB_UD_Input!G8</f>
        <v>1.1811708060095538</v>
      </c>
      <c r="D5" s="8">
        <f>BB_UD_Input!H8</f>
        <v>0.131028262406404</v>
      </c>
      <c r="E5" s="8">
        <f>BB_UD_Input!M8</f>
        <v>-5.2273636549324243</v>
      </c>
      <c r="F5" s="8">
        <f>BB_UD_Input!N8</f>
        <v>3.4739105401325771E-2</v>
      </c>
    </row>
    <row r="6" spans="1:6" x14ac:dyDescent="0.35">
      <c r="A6" s="44">
        <f>BB_UD_Input!A9</f>
        <v>5</v>
      </c>
      <c r="B6" s="45" t="str">
        <f>BB_UD_Input!B9</f>
        <v>DDGS, wet, at farm/US U - economic value allocation - Urine Diversion</v>
      </c>
      <c r="C6" s="8">
        <f>BB_UD_Input!G9</f>
        <v>0.63112422565360859</v>
      </c>
      <c r="D6" s="8">
        <f>BB_UD_Input!H9</f>
        <v>0.131028262406404</v>
      </c>
      <c r="E6" s="8">
        <f>BB_UD_Input!M9</f>
        <v>-8.6678933854602853</v>
      </c>
      <c r="F6" s="8">
        <f>BB_UD_Input!N9</f>
        <v>0.12588356823500932</v>
      </c>
    </row>
    <row r="7" spans="1:6" x14ac:dyDescent="0.35">
      <c r="A7" s="44">
        <f>BB_UD_Input!A10</f>
        <v>6</v>
      </c>
      <c r="B7" s="45" t="str">
        <f>BB_UD_Input!B12</f>
        <v>Electricity, medium voltage {US}| market group for electricity, medium voltage | Cut-off, U (Cattle feed and raising)</v>
      </c>
      <c r="C7" s="8">
        <f>BB_UD_Input!G12</f>
        <v>-0.66593961923650846</v>
      </c>
      <c r="D7" s="8">
        <f>BB_UD_Input!H12</f>
        <v>0.131028262406404</v>
      </c>
      <c r="E7" s="8">
        <f>BB_UD_Input!M12</f>
        <v>-6.2494528806948253</v>
      </c>
      <c r="F7" s="8">
        <f>BB_UD_Input!N12</f>
        <v>0.59234256965033216</v>
      </c>
    </row>
    <row r="8" spans="1:6" x14ac:dyDescent="0.35">
      <c r="A8" s="44">
        <f>BB_UD_Input!A11</f>
        <v>7</v>
      </c>
      <c r="B8" s="45" t="str">
        <f>BB_UD_Input!B13</f>
        <v>Drinking Water Production {US}_lognormal dist_corrected pedigree (Cattle feed and raising)</v>
      </c>
      <c r="C8" s="8">
        <f>BB_UD_Input!G13</f>
        <v>4.3878849843318797</v>
      </c>
      <c r="D8" s="8">
        <f>BB_UD_Input!H13</f>
        <v>0.131028262406404</v>
      </c>
      <c r="E8" s="8">
        <f>BB_UD_Input!M13</f>
        <v>-13.064706156874918</v>
      </c>
      <c r="F8" s="8">
        <f>BB_UD_Input!N13</f>
        <v>0.52297307975517526</v>
      </c>
    </row>
    <row r="9" spans="1:6" x14ac:dyDescent="0.35">
      <c r="A9" s="44">
        <f>BB_UD_Input!A12</f>
        <v>8</v>
      </c>
      <c r="B9" s="45" t="str">
        <f>BB_UD_Input!B14</f>
        <v>Refrigerant R134a, at plant/US- US-EI U</v>
      </c>
      <c r="C9" s="8">
        <f>BB_UD_Input!G14</f>
        <v>-11.261575449462391</v>
      </c>
      <c r="D9" s="8">
        <f>BB_UD_Input!H14</f>
        <v>0.14842000511827322</v>
      </c>
      <c r="E9" s="8">
        <f>BB_UD_Input!M14</f>
        <v>-4.8459270985392662</v>
      </c>
      <c r="F9" s="8">
        <f>BB_UD_Input!N14</f>
        <v>0.72614732814155303</v>
      </c>
    </row>
    <row r="10" spans="1:6" x14ac:dyDescent="0.35">
      <c r="A10" s="44">
        <f>BB_UD_Input!A13</f>
        <v>9</v>
      </c>
      <c r="B10" s="45" t="str">
        <f>BB_UD_Input!B15</f>
        <v>Carbon dioxide, liquid {RoW}| market for carbon dioxide, liquid | Cut-off, U</v>
      </c>
      <c r="C10" s="8">
        <f>BB_UD_Input!G15</f>
        <v>-4.4417270532105926</v>
      </c>
      <c r="D10" s="8">
        <f>BB_UD_Input!H15</f>
        <v>0.14842000511827322</v>
      </c>
      <c r="E10" s="8">
        <f>BB_UD_Input!M15</f>
        <v>-6.3913617541529462</v>
      </c>
      <c r="F10" s="8">
        <f>BB_UD_Input!N15</f>
        <v>0.45843077763822476</v>
      </c>
    </row>
    <row r="11" spans="1:6" x14ac:dyDescent="0.35">
      <c r="A11" s="44">
        <f>BB_UD_Input!A14</f>
        <v>10</v>
      </c>
      <c r="B11" s="45" t="str">
        <f>BB_UD_Input!B16</f>
        <v>Electricity, medium voltage {US}| market group for electricity, medium voltage | Cut-off, U (Cattle harvesting+Ground beef production)</v>
      </c>
      <c r="C11" s="8">
        <f>BB_UD_Input!G16</f>
        <v>-0.6994423578742156</v>
      </c>
      <c r="D11" s="8">
        <f>BB_UD_Input!H16</f>
        <v>0.14842000511827322</v>
      </c>
      <c r="E11" s="8">
        <f>BB_UD_Input!M16</f>
        <v>-6.2494528806948253</v>
      </c>
      <c r="F11" s="8">
        <f>BB_UD_Input!N16</f>
        <v>0.59234256965033216</v>
      </c>
    </row>
    <row r="12" spans="1:6" x14ac:dyDescent="0.35">
      <c r="A12" s="44">
        <f>BB_UD_Input!A15</f>
        <v>11</v>
      </c>
      <c r="B12" s="45" t="str">
        <f>BB_UD_Input!B17</f>
        <v>Heat, natural gas, at industrial furnace &gt;100kW/US- US-EI U ((Cattle harvesting+Ground beef production)</v>
      </c>
      <c r="C12" s="8">
        <f>BB_UD_Input!G17</f>
        <v>0.6204729302133708</v>
      </c>
      <c r="D12" s="8">
        <f>BB_UD_Input!H17</f>
        <v>0.14842000511827322</v>
      </c>
      <c r="E12" s="8">
        <f>BB_UD_Input!M17</f>
        <v>-11.722552477557265</v>
      </c>
      <c r="F12" s="8">
        <f>BB_UD_Input!N17</f>
        <v>0.43505557968236935</v>
      </c>
    </row>
    <row r="13" spans="1:6" x14ac:dyDescent="0.35">
      <c r="A13" s="44">
        <f>BB_UD_Input!A16</f>
        <v>12</v>
      </c>
      <c r="B13" s="45" t="str">
        <f>BB_UD_Input!B18</f>
        <v>Sodium hypochlorite, 15% in H2O, at plant/US- US-EI U</v>
      </c>
      <c r="C13" s="8">
        <f>BB_UD_Input!G18</f>
        <v>-0.46199987236962781</v>
      </c>
      <c r="D13" s="8">
        <f>BB_UD_Input!H18</f>
        <v>0.14842000511827322</v>
      </c>
      <c r="E13" s="8">
        <f>BB_UD_Input!M18</f>
        <v>-6.6917912972718581</v>
      </c>
      <c r="F13" s="8">
        <f>BB_UD_Input!N18</f>
        <v>1.1126094279161554</v>
      </c>
    </row>
    <row r="14" spans="1:6" x14ac:dyDescent="0.35">
      <c r="A14" s="44">
        <f>BB_UD_Input!A17</f>
        <v>13</v>
      </c>
      <c r="B14" s="45" t="str">
        <f>BB_UD_Input!B19</f>
        <v>Hydrogen peroxide, 50% in H2O, at plant/US- US-EI U</v>
      </c>
      <c r="C14" s="8">
        <f>BB_UD_Input!G19</f>
        <v>-0.47304970855621281</v>
      </c>
      <c r="D14" s="8">
        <f>BB_UD_Input!H19</f>
        <v>0.14842000511827322</v>
      </c>
      <c r="E14" s="8">
        <f>BB_UD_Input!M19</f>
        <v>-6.6338808239233593</v>
      </c>
      <c r="F14" s="8">
        <f>BB_UD_Input!N19</f>
        <v>0.7125887315560091</v>
      </c>
    </row>
    <row r="15" spans="1:6" x14ac:dyDescent="0.35">
      <c r="A15" s="44">
        <f>BB_UD_Input!A18</f>
        <v>14</v>
      </c>
      <c r="B15" s="45" t="str">
        <f>BB_UD_Input!B20</f>
        <v>Chemical, organic {GLO}| chemical production, organic | Cut-off, U</v>
      </c>
      <c r="C15" s="8">
        <f>BB_UD_Input!G20</f>
        <v>-0.53864699104202607</v>
      </c>
      <c r="D15" s="8">
        <f>BB_UD_Input!H20</f>
        <v>0.14842000511827322</v>
      </c>
      <c r="E15" s="8">
        <f>BB_UD_Input!M20</f>
        <v>-5.731909359387946</v>
      </c>
      <c r="F15" s="8">
        <f>BB_UD_Input!N20</f>
        <v>0.39124944168472675</v>
      </c>
    </row>
    <row r="16" spans="1:6" x14ac:dyDescent="0.35">
      <c r="A16" s="44">
        <f>BB_UD_Input!A19</f>
        <v>15</v>
      </c>
      <c r="B16" s="45" t="str">
        <f>BB_UD_Input!B21</f>
        <v>Lubricating oil, at plant/US- US-EI U</v>
      </c>
      <c r="C16" s="8">
        <f>BB_UD_Input!G21</f>
        <v>-8.7266583790997299</v>
      </c>
      <c r="D16" s="8">
        <f>BB_UD_Input!H21</f>
        <v>0.14842000511827322</v>
      </c>
      <c r="E16" s="8">
        <f>BB_UD_Input!M21</f>
        <v>-5.7642769706602577</v>
      </c>
      <c r="F16" s="8">
        <f>BB_UD_Input!N21</f>
        <v>0.32582180986046921</v>
      </c>
    </row>
    <row r="17" spans="1:6" x14ac:dyDescent="0.35">
      <c r="A17" s="44">
        <f>BB_UD_Input!A20</f>
        <v>16</v>
      </c>
      <c r="B17" s="45" t="str">
        <f>BB_UD_Input!B22</f>
        <v>Drinking Water Production {US}_lognormal dist_corrected pedigree (Cattle harvesting+Ground beef production)</v>
      </c>
      <c r="C17" s="8">
        <f>BB_UD_Input!G22</f>
        <v>2.6288933619211545</v>
      </c>
      <c r="D17" s="8">
        <f>BB_UD_Input!H22</f>
        <v>0.14842000511827322</v>
      </c>
      <c r="E17" s="8">
        <f>BB_UD_Input!M22</f>
        <v>-13.064706156874918</v>
      </c>
      <c r="F17" s="8">
        <f>BB_UD_Input!N22</f>
        <v>0.52297307975517526</v>
      </c>
    </row>
    <row r="18" spans="1:6" x14ac:dyDescent="0.35">
      <c r="A18" s="44">
        <f>BB_UD_Input!A21</f>
        <v>17</v>
      </c>
      <c r="B18" s="45" t="str">
        <f>BB_UD_Input!B24</f>
        <v>Synthetic rubber, at plant/US- US-EI U</v>
      </c>
      <c r="C18" s="8">
        <f>BB_UD_Input!G24</f>
        <v>-11.261575449462391</v>
      </c>
      <c r="D18" s="8">
        <f>BB_UD_Input!H24</f>
        <v>0.14842000511827322</v>
      </c>
      <c r="E18" s="8">
        <f>BB_UD_Input!M24</f>
        <v>-5.9674715400046638</v>
      </c>
      <c r="F18" s="8">
        <f>BB_UD_Input!N24</f>
        <v>0.72584676199549358</v>
      </c>
    </row>
    <row r="19" spans="1:6" x14ac:dyDescent="0.35">
      <c r="A19" s="44">
        <f>BB_UD_Input!A22</f>
        <v>18</v>
      </c>
      <c r="B19" s="45" t="str">
        <f>BB_UD_Input!B25</f>
        <v>Wastewater Treatment_lognormal dist_corrected pedigree  (Cattle harvesting+Ground beef production)</v>
      </c>
      <c r="C19" s="8">
        <f>BB_UD_Input!G25</f>
        <v>-4.9879730166965262</v>
      </c>
      <c r="D19" s="8">
        <f>BB_UD_Input!H25</f>
        <v>0.14842000511827322</v>
      </c>
      <c r="E19" s="8">
        <f>BB_UD_Input!M25</f>
        <v>-7.5215302283652745</v>
      </c>
      <c r="F19" s="8">
        <f>BB_UD_Input!N25</f>
        <v>0.48914085230214177</v>
      </c>
    </row>
    <row r="20" spans="1:6" x14ac:dyDescent="0.35">
      <c r="A20" s="44">
        <f>BB_UD_Input!A23</f>
        <v>19</v>
      </c>
      <c r="B20" s="45" t="str">
        <f>BB_UD_Input!B26</f>
        <v>Paper, woodfree, coated {RoW}| market for paper, woodfree, coated | Cut-off, U</v>
      </c>
      <c r="C20" s="8">
        <f>BB_UD_Input!G26</f>
        <v>-6.4543722247722863</v>
      </c>
      <c r="D20" s="8">
        <f>BB_UD_Input!H26</f>
        <v>0.18232155679395459</v>
      </c>
      <c r="E20" s="8">
        <f>BB_UD_Input!M26</f>
        <v>-5.117319754518328</v>
      </c>
      <c r="F20" s="8">
        <f>BB_UD_Input!N26</f>
        <v>0.43668835325012134</v>
      </c>
    </row>
    <row r="21" spans="1:6" x14ac:dyDescent="0.35">
      <c r="A21" s="44">
        <f>BB_UD_Input!A24</f>
        <v>20</v>
      </c>
      <c r="B21" s="45" t="str">
        <f>BB_UD_Input!B27</f>
        <v>Packaging film, low density polyethylene {GLO}| market for packaging film, low density polyethylene | Cut-off, U</v>
      </c>
      <c r="C21" s="8">
        <f>BB_UD_Input!G27</f>
        <v>-6.0914667310829183</v>
      </c>
      <c r="D21" s="8">
        <f>BB_UD_Input!H27</f>
        <v>0.18232155679395459</v>
      </c>
      <c r="E21" s="8">
        <f>BB_UD_Input!M27</f>
        <v>-5.0465355837136983</v>
      </c>
      <c r="F21" s="8">
        <f>BB_UD_Input!N27</f>
        <v>0.40437140310865427</v>
      </c>
    </row>
    <row r="22" spans="1:6" x14ac:dyDescent="0.35">
      <c r="A22" s="44">
        <f>BB_UD_Input!A25</f>
        <v>21</v>
      </c>
      <c r="B22" s="45" t="str">
        <f>BB_UD_Input!B28</f>
        <v>Corrugated board, fresh fibre, single wall, at plant/US- US-EI U</v>
      </c>
      <c r="C22" s="8">
        <f>BB_UD_Input!G28</f>
        <v>-4.6217907610239761</v>
      </c>
      <c r="D22" s="8">
        <f>BB_UD_Input!H28</f>
        <v>0.18232155679395459</v>
      </c>
      <c r="E22" s="8">
        <f>BB_UD_Input!M28</f>
        <v>-5.1934792784086197</v>
      </c>
      <c r="F22" s="8">
        <f>BB_UD_Input!N28</f>
        <v>0.37890325920889067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6B68-932E-4956-9D66-E3A6C6D053FB}">
  <sheetPr>
    <tabColor rgb="FFEE0000"/>
  </sheetPr>
  <dimension ref="A1:F22"/>
  <sheetViews>
    <sheetView zoomScale="88" zoomScaleNormal="88" workbookViewId="0">
      <selection activeCell="B25" sqref="B25"/>
    </sheetView>
  </sheetViews>
  <sheetFormatPr defaultRowHeight="14.5" x14ac:dyDescent="0.35"/>
  <cols>
    <col min="1" max="1" width="8.90625" style="37" bestFit="1" customWidth="1"/>
    <col min="2" max="2" width="114.453125" bestFit="1" customWidth="1"/>
  </cols>
  <sheetData>
    <row r="1" spans="1:6" ht="24.5" customHeight="1" x14ac:dyDescent="0.35">
      <c r="A1" s="46" t="s">
        <v>104</v>
      </c>
      <c r="B1" s="46" t="s">
        <v>63</v>
      </c>
      <c r="C1" s="6" t="s">
        <v>66</v>
      </c>
      <c r="D1" s="6" t="s">
        <v>70</v>
      </c>
      <c r="E1" s="6" t="s">
        <v>76</v>
      </c>
      <c r="F1" s="6" t="s">
        <v>77</v>
      </c>
    </row>
    <row r="2" spans="1:6" x14ac:dyDescent="0.35">
      <c r="A2" s="44">
        <f>BB_UD_Input!A5</f>
        <v>1</v>
      </c>
      <c r="B2" s="45" t="str">
        <f>BB_UD_Input!B5</f>
        <v>Grass, at farm {US} Economic, U - Urine Diversion</v>
      </c>
      <c r="C2" s="8">
        <f>BB_UD_Input!G5</f>
        <v>2.8058761629111877</v>
      </c>
      <c r="D2" s="8">
        <f>BB_UD_Input!H5</f>
        <v>0.131028262406404</v>
      </c>
      <c r="E2" s="8">
        <f>BB_UD_Input!Q5</f>
        <v>-5.6852604360059438</v>
      </c>
      <c r="F2" s="8">
        <f>BB_UD_Input!R5</f>
        <v>0.41566245053940354</v>
      </c>
    </row>
    <row r="3" spans="1:6" x14ac:dyDescent="0.35">
      <c r="A3" s="44">
        <f>BB_UD_Input!A6</f>
        <v>2</v>
      </c>
      <c r="B3" s="45" t="str">
        <f>BB_UD_Input!B6</f>
        <v>Alfalfa hay, region 4, at farm/US U - Urine Diversion</v>
      </c>
      <c r="C3" s="8">
        <f>BB_UD_Input!G6</f>
        <v>1.161752600820757</v>
      </c>
      <c r="D3" s="8">
        <f>BB_UD_Input!H6</f>
        <v>0.131028262406404</v>
      </c>
      <c r="E3" s="8">
        <f>BB_UD_Input!Q6</f>
        <v>-1.2335343264220819</v>
      </c>
      <c r="F3" s="8">
        <f>BB_UD_Input!R6</f>
        <v>0.38595430060320574</v>
      </c>
    </row>
    <row r="4" spans="1:6" x14ac:dyDescent="0.35">
      <c r="A4" s="44">
        <f>BB_UD_Input!A7</f>
        <v>3</v>
      </c>
      <c r="B4" s="45" t="str">
        <f>BB_UD_Input!B7</f>
        <v>Grass hay, region 4, at farm/US U - Urine Diversion</v>
      </c>
      <c r="C4" s="8">
        <f>BB_UD_Input!G7</f>
        <v>1.161752600820757</v>
      </c>
      <c r="D4" s="8">
        <f>BB_UD_Input!H7</f>
        <v>0.131028262406404</v>
      </c>
      <c r="E4" s="8">
        <f>BB_UD_Input!Q7</f>
        <v>-2.338696254725507</v>
      </c>
      <c r="F4" s="8">
        <f>BB_UD_Input!R7</f>
        <v>0.65318981001493348</v>
      </c>
    </row>
    <row r="5" spans="1:6" x14ac:dyDescent="0.35">
      <c r="A5" s="44">
        <f>BB_UD_Input!A8</f>
        <v>4</v>
      </c>
      <c r="B5" s="45" t="str">
        <f>BB_UD_Input!B8</f>
        <v>Corn grain, region 4, at field/US U - Urine Diversion</v>
      </c>
      <c r="C5" s="8">
        <f>BB_UD_Input!G8</f>
        <v>1.1811708060095538</v>
      </c>
      <c r="D5" s="8">
        <f>BB_UD_Input!H8</f>
        <v>0.131028262406404</v>
      </c>
      <c r="E5" s="8">
        <f>BB_UD_Input!Q8</f>
        <v>-1.9421180771322546</v>
      </c>
      <c r="F5" s="8">
        <f>BB_UD_Input!R8</f>
        <v>0.51622886578272287</v>
      </c>
    </row>
    <row r="6" spans="1:6" x14ac:dyDescent="0.35">
      <c r="A6" s="44">
        <f>BB_UD_Input!A9</f>
        <v>5</v>
      </c>
      <c r="B6" s="45" t="str">
        <f>BB_UD_Input!B9</f>
        <v>DDGS, wet, at farm/US U - economic value allocation - Urine Diversion</v>
      </c>
      <c r="C6" s="8">
        <f>BB_UD_Input!G9</f>
        <v>0.63112422565360859</v>
      </c>
      <c r="D6" s="8">
        <f>BB_UD_Input!H9</f>
        <v>0.131028262406404</v>
      </c>
      <c r="E6" s="8">
        <f>BB_UD_Input!Q9</f>
        <v>-10.169697244906601</v>
      </c>
      <c r="F6" s="8">
        <f>BB_UD_Input!R9</f>
        <v>2.0204013687441646</v>
      </c>
    </row>
    <row r="7" spans="1:6" x14ac:dyDescent="0.35">
      <c r="A7" s="44">
        <f>BB_UD_Input!A10</f>
        <v>6</v>
      </c>
      <c r="B7" s="45" t="str">
        <f>BB_UD_Input!B12</f>
        <v>Electricity, medium voltage {US}| market group for electricity, medium voltage | Cut-off, U (Cattle feed and raising)</v>
      </c>
      <c r="C7" s="8">
        <f>BB_UD_Input!G12</f>
        <v>-0.66593961923650846</v>
      </c>
      <c r="D7" s="8">
        <f>BB_UD_Input!H12</f>
        <v>0.131028262406404</v>
      </c>
      <c r="E7" s="8">
        <f>BB_UD_Input!Q12</f>
        <v>-7.0086733465501183</v>
      </c>
      <c r="F7" s="8">
        <f>BB_UD_Input!R12</f>
        <v>2.5755047648342431</v>
      </c>
    </row>
    <row r="8" spans="1:6" x14ac:dyDescent="0.35">
      <c r="A8" s="44">
        <f>BB_UD_Input!A11</f>
        <v>7</v>
      </c>
      <c r="B8" s="45" t="str">
        <f>BB_UD_Input!B13</f>
        <v>Drinking Water Production {US}_lognormal dist_corrected pedigree (Cattle feed and raising)</v>
      </c>
      <c r="C8" s="8">
        <f>BB_UD_Input!G13</f>
        <v>4.3878849843318797</v>
      </c>
      <c r="D8" s="8">
        <f>BB_UD_Input!H13</f>
        <v>0.131028262406404</v>
      </c>
      <c r="E8" s="8">
        <f>BB_UD_Input!Q13</f>
        <v>-6.964497366131134</v>
      </c>
      <c r="F8" s="8">
        <f>BB_UD_Input!R13</f>
        <v>0.6497150287918233</v>
      </c>
    </row>
    <row r="9" spans="1:6" x14ac:dyDescent="0.35">
      <c r="A9" s="44">
        <f>BB_UD_Input!A12</f>
        <v>8</v>
      </c>
      <c r="B9" s="45" t="str">
        <f>BB_UD_Input!B14</f>
        <v>Refrigerant R134a, at plant/US- US-EI U</v>
      </c>
      <c r="C9" s="8">
        <f>BB_UD_Input!G14</f>
        <v>-11.261575449462391</v>
      </c>
      <c r="D9" s="8">
        <f>BB_UD_Input!H14</f>
        <v>0.14842000511827322</v>
      </c>
      <c r="E9" s="8">
        <f>BB_UD_Input!Q14</f>
        <v>-0.98752459769879242</v>
      </c>
      <c r="F9" s="8">
        <f>BB_UD_Input!R14</f>
        <v>0.64732899141318578</v>
      </c>
    </row>
    <row r="10" spans="1:6" x14ac:dyDescent="0.35">
      <c r="A10" s="44">
        <f>BB_UD_Input!A13</f>
        <v>9</v>
      </c>
      <c r="B10" s="45" t="str">
        <f>BB_UD_Input!B15</f>
        <v>Carbon dioxide, liquid {RoW}| market for carbon dioxide, liquid | Cut-off, U</v>
      </c>
      <c r="C10" s="8">
        <f>BB_UD_Input!G15</f>
        <v>-4.4417270532105926</v>
      </c>
      <c r="D10" s="8">
        <f>BB_UD_Input!H15</f>
        <v>0.14842000511827322</v>
      </c>
      <c r="E10" s="8">
        <f>BB_UD_Input!Q15</f>
        <v>-6.5623646802253672</v>
      </c>
      <c r="F10" s="8">
        <f>BB_UD_Input!R15</f>
        <v>2.379042549892501</v>
      </c>
    </row>
    <row r="11" spans="1:6" x14ac:dyDescent="0.35">
      <c r="A11" s="44">
        <f>BB_UD_Input!A14</f>
        <v>10</v>
      </c>
      <c r="B11" s="45" t="str">
        <f>BB_UD_Input!B16</f>
        <v>Electricity, medium voltage {US}| market group for electricity, medium voltage | Cut-off, U (Cattle harvesting+Ground beef production)</v>
      </c>
      <c r="C11" s="8">
        <f>BB_UD_Input!G16</f>
        <v>-0.6994423578742156</v>
      </c>
      <c r="D11" s="8">
        <f>BB_UD_Input!H16</f>
        <v>0.14842000511827322</v>
      </c>
      <c r="E11" s="8">
        <f>BB_UD_Input!Q16</f>
        <v>-7.0086733465501183</v>
      </c>
      <c r="F11" s="8">
        <f>BB_UD_Input!R16</f>
        <v>2.5755047648342431</v>
      </c>
    </row>
    <row r="12" spans="1:6" x14ac:dyDescent="0.35">
      <c r="A12" s="44">
        <f>BB_UD_Input!A15</f>
        <v>11</v>
      </c>
      <c r="B12" s="45" t="str">
        <f>BB_UD_Input!B17</f>
        <v>Heat, natural gas, at industrial furnace &gt;100kW/US- US-EI U ((Cattle harvesting+Ground beef production)</v>
      </c>
      <c r="C12" s="8">
        <f>BB_UD_Input!G17</f>
        <v>0.6204729302133708</v>
      </c>
      <c r="D12" s="8">
        <f>BB_UD_Input!H17</f>
        <v>0.14842000511827322</v>
      </c>
      <c r="E12" s="8">
        <f>BB_UD_Input!Q17</f>
        <v>-10.72773536540655</v>
      </c>
      <c r="F12" s="8">
        <f>BB_UD_Input!R17</f>
        <v>1.3815161742601483</v>
      </c>
    </row>
    <row r="13" spans="1:6" x14ac:dyDescent="0.35">
      <c r="A13" s="44">
        <f>BB_UD_Input!A16</f>
        <v>12</v>
      </c>
      <c r="B13" s="45" t="str">
        <f>BB_UD_Input!B18</f>
        <v>Sodium hypochlorite, 15% in H2O, at plant/US- US-EI U</v>
      </c>
      <c r="C13" s="8">
        <f>BB_UD_Input!G18</f>
        <v>-0.46199987236962781</v>
      </c>
      <c r="D13" s="8">
        <f>BB_UD_Input!H18</f>
        <v>0.14842000511827322</v>
      </c>
      <c r="E13" s="8">
        <f>BB_UD_Input!Q18</f>
        <v>-3.3386849550645881</v>
      </c>
      <c r="F13" s="8">
        <f>BB_UD_Input!R18</f>
        <v>1.036909331668824</v>
      </c>
    </row>
    <row r="14" spans="1:6" x14ac:dyDescent="0.35">
      <c r="A14" s="44">
        <f>BB_UD_Input!A17</f>
        <v>13</v>
      </c>
      <c r="B14" s="45" t="str">
        <f>BB_UD_Input!B19</f>
        <v>Hydrogen peroxide, 50% in H2O, at plant/US- US-EI U</v>
      </c>
      <c r="C14" s="8">
        <f>BB_UD_Input!G19</f>
        <v>-0.47304970855621281</v>
      </c>
      <c r="D14" s="8">
        <f>BB_UD_Input!H19</f>
        <v>0.14842000511827322</v>
      </c>
      <c r="E14" s="8">
        <f>BB_UD_Input!Q19</f>
        <v>-1.3359649818107135</v>
      </c>
      <c r="F14" s="8">
        <f>BB_UD_Input!R19</f>
        <v>0.19096919240353019</v>
      </c>
    </row>
    <row r="15" spans="1:6" x14ac:dyDescent="0.35">
      <c r="A15" s="44">
        <f>BB_UD_Input!A18</f>
        <v>14</v>
      </c>
      <c r="B15" s="45" t="str">
        <f>BB_UD_Input!B20</f>
        <v>Chemical, organic {GLO}| chemical production, organic | Cut-off, U</v>
      </c>
      <c r="C15" s="8">
        <f>BB_UD_Input!G20</f>
        <v>-0.53864699104202607</v>
      </c>
      <c r="D15" s="8">
        <f>BB_UD_Input!H20</f>
        <v>0.14842000511827322</v>
      </c>
      <c r="E15" s="8">
        <f>BB_UD_Input!Q20</f>
        <v>-5.7932678577922196</v>
      </c>
      <c r="F15" s="8">
        <f>BB_UD_Input!R20</f>
        <v>2.2078278761846688</v>
      </c>
    </row>
    <row r="16" spans="1:6" x14ac:dyDescent="0.35">
      <c r="A16" s="44">
        <f>BB_UD_Input!A19</f>
        <v>15</v>
      </c>
      <c r="B16" s="45" t="str">
        <f>BB_UD_Input!B21</f>
        <v>Lubricating oil, at plant/US- US-EI U</v>
      </c>
      <c r="C16" s="8">
        <f>BB_UD_Input!G21</f>
        <v>-8.7266583790997299</v>
      </c>
      <c r="D16" s="8">
        <f>BB_UD_Input!H21</f>
        <v>0.14842000511827322</v>
      </c>
      <c r="E16" s="8">
        <f>BB_UD_Input!Q21</f>
        <v>-4.7066067486408825</v>
      </c>
      <c r="F16" s="8">
        <f>BB_UD_Input!R21</f>
        <v>1.2882144325171083</v>
      </c>
    </row>
    <row r="17" spans="1:6" x14ac:dyDescent="0.35">
      <c r="A17" s="44">
        <f>BB_UD_Input!A20</f>
        <v>16</v>
      </c>
      <c r="B17" s="45" t="str">
        <f>BB_UD_Input!B22</f>
        <v>Drinking Water Production {US}_lognormal dist_corrected pedigree (Cattle harvesting+Ground beef production)</v>
      </c>
      <c r="C17" s="8">
        <f>BB_UD_Input!G22</f>
        <v>2.6288933619211545</v>
      </c>
      <c r="D17" s="8">
        <f>BB_UD_Input!H22</f>
        <v>0.14842000511827322</v>
      </c>
      <c r="E17" s="8">
        <f>BB_UD_Input!Q22</f>
        <v>-6.964497366131134</v>
      </c>
      <c r="F17" s="8">
        <f>BB_UD_Input!R22</f>
        <v>0.6497150287918233</v>
      </c>
    </row>
    <row r="18" spans="1:6" x14ac:dyDescent="0.35">
      <c r="A18" s="44">
        <f>BB_UD_Input!A21</f>
        <v>17</v>
      </c>
      <c r="B18" s="45" t="str">
        <f>BB_UD_Input!B24</f>
        <v>Synthetic rubber, at plant/US- US-EI U</v>
      </c>
      <c r="C18" s="8">
        <f>BB_UD_Input!G24</f>
        <v>-11.261575449462391</v>
      </c>
      <c r="D18" s="8">
        <f>BB_UD_Input!H24</f>
        <v>0.14842000511827322</v>
      </c>
      <c r="E18" s="8">
        <f>BB_UD_Input!Q24</f>
        <v>-2.5949681032221426</v>
      </c>
      <c r="F18" s="8">
        <f>BB_UD_Input!R24</f>
        <v>0.82571642200874218</v>
      </c>
    </row>
    <row r="19" spans="1:6" x14ac:dyDescent="0.35">
      <c r="A19" s="44">
        <f>BB_UD_Input!A22</f>
        <v>18</v>
      </c>
      <c r="B19" s="45" t="str">
        <f>BB_UD_Input!B25</f>
        <v>Wastewater Treatment_lognormal dist_corrected pedigree  (Cattle harvesting+Ground beef production)</v>
      </c>
      <c r="C19" s="8">
        <f>BB_UD_Input!G25</f>
        <v>-4.9879730166965262</v>
      </c>
      <c r="D19" s="8">
        <f>BB_UD_Input!H25</f>
        <v>0.14842000511827322</v>
      </c>
      <c r="E19" s="8">
        <f>BB_UD_Input!Q25</f>
        <v>-7.5361394203536669</v>
      </c>
      <c r="F19" s="8">
        <f>BB_UD_Input!R25</f>
        <v>2.4341393640932303</v>
      </c>
    </row>
    <row r="20" spans="1:6" x14ac:dyDescent="0.35">
      <c r="A20" s="44">
        <f>BB_UD_Input!A23</f>
        <v>19</v>
      </c>
      <c r="B20" s="45" t="str">
        <f>BB_UD_Input!B26</f>
        <v>Paper, woodfree, coated {RoW}| market for paper, woodfree, coated | Cut-off, U</v>
      </c>
      <c r="C20" s="8">
        <f>BB_UD_Input!G26</f>
        <v>-6.4543722247722863</v>
      </c>
      <c r="D20" s="8">
        <f>BB_UD_Input!H26</f>
        <v>0.18232155679395459</v>
      </c>
      <c r="E20" s="8">
        <f>BB_UD_Input!Q26</f>
        <v>-5.6330065299844243</v>
      </c>
      <c r="F20" s="8">
        <f>BB_UD_Input!R26</f>
        <v>2.2398332050512577</v>
      </c>
    </row>
    <row r="21" spans="1:6" x14ac:dyDescent="0.35">
      <c r="A21" s="44">
        <f>BB_UD_Input!A24</f>
        <v>20</v>
      </c>
      <c r="B21" s="45" t="str">
        <f>BB_UD_Input!B27</f>
        <v>Packaging film, low density polyethylene {GLO}| market for packaging film, low density polyethylene | Cut-off, U</v>
      </c>
      <c r="C21" s="8">
        <f>BB_UD_Input!G27</f>
        <v>-6.0914667310829183</v>
      </c>
      <c r="D21" s="8">
        <f>BB_UD_Input!H27</f>
        <v>0.18232155679395459</v>
      </c>
      <c r="E21" s="8">
        <f>BB_UD_Input!Q27</f>
        <v>-4.261061308111322</v>
      </c>
      <c r="F21" s="8">
        <f>BB_UD_Input!R27</f>
        <v>2.0872904919643385</v>
      </c>
    </row>
    <row r="22" spans="1:6" x14ac:dyDescent="0.35">
      <c r="A22" s="44">
        <f>BB_UD_Input!A25</f>
        <v>21</v>
      </c>
      <c r="B22" s="45" t="str">
        <f>BB_UD_Input!B28</f>
        <v>Corrugated board, fresh fibre, single wall, at plant/US- US-EI U</v>
      </c>
      <c r="C22" s="8">
        <f>BB_UD_Input!G28</f>
        <v>-4.6217907610239761</v>
      </c>
      <c r="D22" s="8">
        <f>BB_UD_Input!H28</f>
        <v>0.18232155679395459</v>
      </c>
      <c r="E22" s="8">
        <f>BB_UD_Input!Q28</f>
        <v>-2.642872877435301</v>
      </c>
      <c r="F22" s="8">
        <f>BB_UD_Input!R28</f>
        <v>0.58942848652595159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C836-4A9B-4749-93EB-9E30398ADF5E}">
  <sheetPr>
    <tabColor rgb="FFEE0000"/>
  </sheetPr>
  <dimension ref="A1:R38"/>
  <sheetViews>
    <sheetView topLeftCell="A13" zoomScale="74" workbookViewId="0">
      <selection activeCell="B24" sqref="B24"/>
    </sheetView>
  </sheetViews>
  <sheetFormatPr defaultRowHeight="14.5" x14ac:dyDescent="0.35"/>
  <cols>
    <col min="1" max="1" width="8.90625" bestFit="1" customWidth="1"/>
    <col min="2" max="2" width="114.453125" bestFit="1" customWidth="1"/>
    <col min="3" max="3" width="12" customWidth="1"/>
    <col min="4" max="4" width="8.90625" customWidth="1"/>
    <col min="5" max="5" width="11.54296875" customWidth="1"/>
    <col min="6" max="6" width="11.36328125" customWidth="1"/>
    <col min="7" max="7" width="13.1796875" customWidth="1"/>
    <col min="8" max="8" width="12.08984375" customWidth="1"/>
    <col min="9" max="9" width="13.1796875" customWidth="1"/>
    <col min="10" max="10" width="11.36328125" customWidth="1"/>
    <col min="11" max="14" width="8.7265625" customWidth="1"/>
  </cols>
  <sheetData>
    <row r="1" spans="1:18" x14ac:dyDescent="0.35">
      <c r="A1" s="53" t="s">
        <v>104</v>
      </c>
      <c r="B1" s="53" t="s">
        <v>63</v>
      </c>
      <c r="C1" s="47" t="s">
        <v>71</v>
      </c>
      <c r="D1" s="47"/>
      <c r="E1" s="47"/>
      <c r="F1" s="47"/>
      <c r="G1" s="47"/>
      <c r="H1" s="47"/>
      <c r="I1" s="47"/>
      <c r="J1" s="47"/>
      <c r="K1" s="47" t="s">
        <v>72</v>
      </c>
      <c r="L1" s="47"/>
      <c r="M1" s="47"/>
      <c r="N1" s="47"/>
      <c r="O1" s="47" t="s">
        <v>73</v>
      </c>
      <c r="P1" s="47"/>
      <c r="Q1" s="47"/>
      <c r="R1" s="47"/>
    </row>
    <row r="2" spans="1:18" x14ac:dyDescent="0.35">
      <c r="A2" s="53"/>
      <c r="B2" s="53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ht="19.5" x14ac:dyDescent="0.45">
      <c r="A3" s="53"/>
      <c r="B3" s="53"/>
      <c r="C3" s="48" t="s">
        <v>64</v>
      </c>
      <c r="D3" s="49"/>
      <c r="E3" s="49"/>
      <c r="F3" s="50"/>
      <c r="G3" s="51" t="s">
        <v>65</v>
      </c>
      <c r="H3" s="52"/>
      <c r="I3" s="52"/>
      <c r="J3" s="57"/>
      <c r="K3" s="55" t="s">
        <v>64</v>
      </c>
      <c r="L3" s="55"/>
      <c r="M3" s="56" t="s">
        <v>65</v>
      </c>
      <c r="N3" s="56"/>
      <c r="O3" s="55" t="s">
        <v>64</v>
      </c>
      <c r="P3" s="55"/>
      <c r="Q3" s="56" t="s">
        <v>65</v>
      </c>
      <c r="R3" s="56"/>
    </row>
    <row r="4" spans="1:18" ht="14.5" customHeight="1" x14ac:dyDescent="0.35">
      <c r="A4" s="54"/>
      <c r="B4" s="54"/>
      <c r="C4" s="6" t="s">
        <v>66</v>
      </c>
      <c r="D4" s="6" t="s">
        <v>67</v>
      </c>
      <c r="E4" s="6" t="s">
        <v>68</v>
      </c>
      <c r="F4" s="6" t="s">
        <v>69</v>
      </c>
      <c r="G4" s="12" t="s">
        <v>66</v>
      </c>
      <c r="H4" s="6" t="s">
        <v>70</v>
      </c>
      <c r="I4" s="6" t="s">
        <v>68</v>
      </c>
      <c r="J4" s="6" t="s">
        <v>69</v>
      </c>
      <c r="K4" s="6" t="s">
        <v>74</v>
      </c>
      <c r="L4" s="6" t="s">
        <v>75</v>
      </c>
      <c r="M4" s="6" t="s">
        <v>74</v>
      </c>
      <c r="N4" s="6" t="s">
        <v>75</v>
      </c>
      <c r="O4" s="6" t="s">
        <v>76</v>
      </c>
      <c r="P4" s="6" t="s">
        <v>77</v>
      </c>
      <c r="Q4" s="6" t="s">
        <v>76</v>
      </c>
      <c r="R4" s="6" t="s">
        <v>77</v>
      </c>
    </row>
    <row r="5" spans="1:18" s="17" customFormat="1" x14ac:dyDescent="0.35">
      <c r="A5" s="29">
        <v>1</v>
      </c>
      <c r="B5" s="9" t="s">
        <v>56</v>
      </c>
      <c r="C5" s="13">
        <v>16.684170000000002</v>
      </c>
      <c r="D5" s="13">
        <v>1.1399999999999999</v>
      </c>
      <c r="E5" s="13">
        <f>'Beef Burger_SimaPro'!P9</f>
        <v>4.9159392000000003E-2</v>
      </c>
      <c r="F5" s="13">
        <f>'Beef Burger_SimaPro'!R9</f>
        <v>2.0098397000000001E-4</v>
      </c>
      <c r="G5" s="30">
        <f t="shared" ref="G5:G33" si="0">LN(C5)-(0.5*H5^2)</f>
        <v>2.8058761629111877</v>
      </c>
      <c r="H5" s="13">
        <f t="shared" ref="H5:H33" si="1">LN(D5)</f>
        <v>0.131028262406404</v>
      </c>
      <c r="I5" s="13">
        <f t="shared" ref="I5:I33" si="2">LN((E5^2)/SQRT((E5^2)+(F5^2)))</f>
        <v>-3.0126957196360915</v>
      </c>
      <c r="J5" s="13">
        <f t="shared" ref="J5:J33" si="3">SQRT(LN(((E5^2)+(F5^2))/(E5^2)))</f>
        <v>4.0883973939183291E-3</v>
      </c>
      <c r="K5" s="9">
        <f>'Beef Burger_SimaPro'!P7</f>
        <v>1.6269488000000001E-3</v>
      </c>
      <c r="L5" s="9">
        <f>'Beef Burger_SimaPro'!R7</f>
        <v>1.6412990999999999E-7</v>
      </c>
      <c r="M5" s="9">
        <f t="shared" ref="M5:M33" si="4">LN((K5^2)/SQRT((K5^2)+(L5^2)))</f>
        <v>-6.4210489252902656</v>
      </c>
      <c r="N5" s="9">
        <f t="shared" ref="N5:N33" si="5">SQRT(LN(((K5^2)+(L5^2))/(K5^2)))</f>
        <v>1.0088203748420022E-4</v>
      </c>
      <c r="O5" s="38">
        <f>'Beef Burger_SimaPro'!AN21</f>
        <v>4.8765243000000003E-5</v>
      </c>
      <c r="P5" s="38">
        <f>'Beef Burger_SimaPro'!AP21</f>
        <v>7.0006345999999996E-8</v>
      </c>
      <c r="Q5" s="9">
        <f t="shared" ref="Q5:Q33" si="6">LN((O5^2)/SQRT((O5^2)+(P5^2)))</f>
        <v>-9.9284937629126766</v>
      </c>
      <c r="R5" s="9">
        <f t="shared" ref="R5:R33" si="7">SQRT(LN(((O5^2)+(P5^2))/(O5^2)))</f>
        <v>1.4355779982615218E-3</v>
      </c>
    </row>
    <row r="6" spans="1:18" s="17" customFormat="1" x14ac:dyDescent="0.35">
      <c r="A6" s="29">
        <v>2</v>
      </c>
      <c r="B6" s="9" t="s">
        <v>57</v>
      </c>
      <c r="C6" s="9">
        <v>3.2230780000000001</v>
      </c>
      <c r="D6" s="13">
        <v>1.1399999999999999</v>
      </c>
      <c r="E6" s="9">
        <f>'Beef Burger_SimaPro'!P33</f>
        <v>0.12606143</v>
      </c>
      <c r="F6" s="9">
        <f>'Beef Burger_SimaPro'!R33</f>
        <v>7.8962384999999996E-3</v>
      </c>
      <c r="G6" s="30">
        <f t="shared" si="0"/>
        <v>1.161752600820757</v>
      </c>
      <c r="H6" s="13">
        <f t="shared" si="1"/>
        <v>0.131028262406404</v>
      </c>
      <c r="I6" s="13">
        <f t="shared" si="2"/>
        <v>-2.072943873525908</v>
      </c>
      <c r="J6" s="13">
        <f t="shared" si="3"/>
        <v>6.257671082650855E-2</v>
      </c>
      <c r="K6" s="9">
        <f>'Beef Burger_SimaPro'!P31</f>
        <v>1.8524398000000001E-3</v>
      </c>
      <c r="L6" s="9">
        <f>'Beef Burger_SimaPro'!R31</f>
        <v>2.794098E-4</v>
      </c>
      <c r="M6" s="9">
        <f t="shared" si="4"/>
        <v>-6.3024995867233864</v>
      </c>
      <c r="N6" s="9">
        <f t="shared" si="5"/>
        <v>0.14998592450724635</v>
      </c>
      <c r="O6" s="9">
        <f>'Beef Burger_SimaPro'!AN45</f>
        <v>0.46563316999999999</v>
      </c>
      <c r="P6" s="9">
        <f>'Beef Burger_SimaPro'!AP45</f>
        <v>9.4114690000000001E-2</v>
      </c>
      <c r="Q6" s="9">
        <f t="shared" si="6"/>
        <v>-0.78437756650059265</v>
      </c>
      <c r="R6" s="9">
        <f t="shared" si="7"/>
        <v>0.20010208798045942</v>
      </c>
    </row>
    <row r="7" spans="1:18" s="17" customFormat="1" x14ac:dyDescent="0.35">
      <c r="A7" s="29">
        <v>3</v>
      </c>
      <c r="B7" s="9" t="s">
        <v>58</v>
      </c>
      <c r="C7" s="9">
        <f>3.223078</f>
        <v>3.2230780000000001</v>
      </c>
      <c r="D7" s="13">
        <v>1.1399999999999999</v>
      </c>
      <c r="E7" s="9">
        <f>'Beef Burger_SimaPro'!P57</f>
        <v>0.25511967000000002</v>
      </c>
      <c r="F7" s="9">
        <f>'Beef Burger_SimaPro'!R57</f>
        <v>2.3526077999999999E-2</v>
      </c>
      <c r="G7" s="30">
        <f t="shared" si="0"/>
        <v>1.161752600820757</v>
      </c>
      <c r="H7" s="13">
        <f t="shared" si="1"/>
        <v>0.131028262406404</v>
      </c>
      <c r="I7" s="13">
        <f t="shared" si="2"/>
        <v>-1.3702564549096699</v>
      </c>
      <c r="J7" s="13">
        <f t="shared" si="3"/>
        <v>9.202070549133505E-2</v>
      </c>
      <c r="K7" s="9">
        <f>'Beef Burger_SimaPro'!P55</f>
        <v>3.3126013000000002E-3</v>
      </c>
      <c r="L7" s="9">
        <f>'Beef Burger_SimaPro'!R55</f>
        <v>3.0837269000000002E-4</v>
      </c>
      <c r="M7" s="9">
        <f t="shared" si="4"/>
        <v>-5.7143357884289161</v>
      </c>
      <c r="N7" s="9">
        <f t="shared" si="5"/>
        <v>9.2890057849068661E-2</v>
      </c>
      <c r="O7" s="9">
        <f>'Beef Burger_SimaPro'!AN69</f>
        <v>0.29133652999999998</v>
      </c>
      <c r="P7" s="9">
        <f>'Beef Burger_SimaPro'!AP69</f>
        <v>3.9203384000000001E-2</v>
      </c>
      <c r="Q7" s="9">
        <f t="shared" si="6"/>
        <v>-1.2422489494510098</v>
      </c>
      <c r="R7" s="9">
        <f t="shared" si="7"/>
        <v>0.13396066539209481</v>
      </c>
    </row>
    <row r="8" spans="1:18" s="17" customFormat="1" x14ac:dyDescent="0.35">
      <c r="A8" s="29">
        <v>4</v>
      </c>
      <c r="B8" s="9" t="s">
        <v>59</v>
      </c>
      <c r="C8" s="9">
        <v>3.286276</v>
      </c>
      <c r="D8" s="13">
        <v>1.1399999999999999</v>
      </c>
      <c r="E8" s="9">
        <f>'Beef Burger_SimaPro'!P81</f>
        <v>0.40307418</v>
      </c>
      <c r="F8" s="9">
        <f>'Beef Burger_SimaPro'!R81</f>
        <v>1.7224143000000001E-2</v>
      </c>
      <c r="G8" s="30">
        <f t="shared" si="0"/>
        <v>1.1811708060095538</v>
      </c>
      <c r="H8" s="13">
        <f t="shared" si="1"/>
        <v>0.131028262406404</v>
      </c>
      <c r="I8" s="13">
        <f t="shared" si="2"/>
        <v>-0.90954684141082198</v>
      </c>
      <c r="J8" s="13">
        <f t="shared" si="3"/>
        <v>4.2712455222526348E-2</v>
      </c>
      <c r="K8" s="9">
        <f>'Beef Burger_SimaPro'!P79</f>
        <v>6.6012120000000004E-3</v>
      </c>
      <c r="L8" s="9">
        <f>'Beef Burger_SimaPro'!R79</f>
        <v>2.4479595000000002E-4</v>
      </c>
      <c r="M8" s="9">
        <f t="shared" si="4"/>
        <v>-5.0211891305461416</v>
      </c>
      <c r="N8" s="9">
        <f t="shared" si="5"/>
        <v>3.7070745903692234E-2</v>
      </c>
      <c r="O8" s="9">
        <f>'Beef Burger_SimaPro'!AN93</f>
        <v>0.31169788999999998</v>
      </c>
      <c r="P8" s="9">
        <f>'Beef Burger_SimaPro'!AP93</f>
        <v>6.3885151000000001E-2</v>
      </c>
      <c r="Q8" s="9">
        <f t="shared" si="6"/>
        <v>-1.1862956776101763</v>
      </c>
      <c r="R8" s="9">
        <f t="shared" si="7"/>
        <v>0.20285372093671425</v>
      </c>
    </row>
    <row r="9" spans="1:18" s="17" customFormat="1" x14ac:dyDescent="0.35">
      <c r="A9" s="29">
        <v>5</v>
      </c>
      <c r="B9" s="17" t="s">
        <v>60</v>
      </c>
      <c r="C9" s="9">
        <v>1.8959280000000001</v>
      </c>
      <c r="D9" s="13">
        <v>1.1399999999999999</v>
      </c>
      <c r="E9" s="9">
        <f>'Beef Burger_SimaPro'!P105</f>
        <v>0.20565766999999999</v>
      </c>
      <c r="F9" s="9">
        <f>'Beef Burger_SimaPro'!R105</f>
        <v>1.0384889E-2</v>
      </c>
      <c r="G9" s="30">
        <f t="shared" si="0"/>
        <v>0.63112422565360859</v>
      </c>
      <c r="H9" s="13">
        <f t="shared" si="1"/>
        <v>0.131028262406404</v>
      </c>
      <c r="I9" s="13">
        <f t="shared" si="2"/>
        <v>-1.5828155887884741</v>
      </c>
      <c r="J9" s="13">
        <f t="shared" si="3"/>
        <v>5.0463851708276851E-2</v>
      </c>
      <c r="K9" s="9">
        <f>'Beef Burger_SimaPro'!P103</f>
        <v>2.0031671000000001E-4</v>
      </c>
      <c r="L9" s="9">
        <f>'Beef Burger_SimaPro'!R103</f>
        <v>2.0358139000000001E-5</v>
      </c>
      <c r="M9" s="9">
        <f t="shared" si="4"/>
        <v>-8.5207487100828558</v>
      </c>
      <c r="N9" s="9">
        <f t="shared" si="5"/>
        <v>0.10136879375231335</v>
      </c>
      <c r="O9" s="9">
        <f>'Beef Burger_SimaPro'!AN117</f>
        <v>2.8746378E-3</v>
      </c>
      <c r="P9" s="9">
        <f>'Beef Burger_SimaPro'!AP117</f>
        <v>1.8319656000000001E-3</v>
      </c>
      <c r="Q9" s="9">
        <f t="shared" si="6"/>
        <v>-6.0222503154788987</v>
      </c>
      <c r="R9" s="9">
        <f t="shared" si="7"/>
        <v>0.58381798567859189</v>
      </c>
    </row>
    <row r="10" spans="1:18" s="24" customFormat="1" x14ac:dyDescent="0.35">
      <c r="A10" s="31">
        <v>6</v>
      </c>
      <c r="B10" s="10" t="s">
        <v>37</v>
      </c>
      <c r="C10" s="11">
        <v>0.31598799999999999</v>
      </c>
      <c r="D10" s="10">
        <v>1.1399999999999999</v>
      </c>
      <c r="E10" s="11">
        <f>'Beef Burger_SimaPro'!D129</f>
        <v>3.1747882000000001</v>
      </c>
      <c r="F10" s="11" t="str">
        <f>'Beef Burger_SimaPro'!F129</f>
        <v>NAN</v>
      </c>
      <c r="G10" s="14">
        <f t="shared" si="0"/>
        <v>-1.1606352435744467</v>
      </c>
      <c r="H10" s="10">
        <f t="shared" si="1"/>
        <v>0.131028262406404</v>
      </c>
      <c r="I10" s="10" t="e">
        <f t="shared" si="2"/>
        <v>#VALUE!</v>
      </c>
      <c r="J10" s="10" t="e">
        <f t="shared" si="3"/>
        <v>#VALUE!</v>
      </c>
      <c r="K10" s="11">
        <f>'Beef Burger_SimaPro'!D127</f>
        <v>2.6072768999999998E-3</v>
      </c>
      <c r="L10" s="11" t="str">
        <f>'Beef Burger_SimaPro'!F127</f>
        <v>NAN</v>
      </c>
      <c r="M10" s="11" t="e">
        <f t="shared" si="4"/>
        <v>#VALUE!</v>
      </c>
      <c r="N10" s="11" t="e">
        <f t="shared" si="5"/>
        <v>#VALUE!</v>
      </c>
      <c r="O10" s="11">
        <f>'Beef Burger_SimaPro'!AB141</f>
        <v>0</v>
      </c>
      <c r="P10" s="11">
        <f>'Beef Burger_SimaPro'!AD141</f>
        <v>0</v>
      </c>
      <c r="Q10" s="11" t="e">
        <f t="shared" si="6"/>
        <v>#DIV/0!</v>
      </c>
      <c r="R10" s="11" t="e">
        <f t="shared" si="7"/>
        <v>#DIV/0!</v>
      </c>
    </row>
    <row r="11" spans="1:18" s="24" customFormat="1" x14ac:dyDescent="0.35">
      <c r="A11" s="31">
        <v>7</v>
      </c>
      <c r="B11" s="10" t="s">
        <v>39</v>
      </c>
      <c r="C11" s="11">
        <v>3.7919000000000001E-2</v>
      </c>
      <c r="D11" s="10">
        <v>1.1399999999999999</v>
      </c>
      <c r="E11" s="11">
        <f>'Beef Burger_SimaPro'!D153</f>
        <v>2.4036816000000001</v>
      </c>
      <c r="F11" s="11" t="str">
        <f>'Beef Burger_SimaPro'!F153</f>
        <v>NAN</v>
      </c>
      <c r="G11" s="14">
        <f t="shared" si="0"/>
        <v>-3.2808871760256824</v>
      </c>
      <c r="H11" s="10">
        <f t="shared" si="1"/>
        <v>0.131028262406404</v>
      </c>
      <c r="I11" s="10" t="e">
        <f t="shared" si="2"/>
        <v>#VALUE!</v>
      </c>
      <c r="J11" s="10" t="e">
        <f t="shared" si="3"/>
        <v>#VALUE!</v>
      </c>
      <c r="K11" s="11">
        <f>'Beef Burger_SimaPro'!D151</f>
        <v>2.0158183000000001E-4</v>
      </c>
      <c r="L11" s="11" t="str">
        <f>'Beef Burger_SimaPro'!F151</f>
        <v>NAN</v>
      </c>
      <c r="M11" s="11" t="e">
        <f t="shared" si="4"/>
        <v>#VALUE!</v>
      </c>
      <c r="N11" s="11" t="e">
        <f t="shared" si="5"/>
        <v>#VALUE!</v>
      </c>
      <c r="O11" s="11">
        <f>'Beef Burger_SimaPro'!AB165</f>
        <v>0</v>
      </c>
      <c r="P11" s="11">
        <f>'Beef Burger_SimaPro'!AD165</f>
        <v>0</v>
      </c>
      <c r="Q11" s="11" t="e">
        <f t="shared" si="6"/>
        <v>#DIV/0!</v>
      </c>
      <c r="R11" s="11" t="e">
        <f t="shared" si="7"/>
        <v>#DIV/0!</v>
      </c>
    </row>
    <row r="12" spans="1:18" x14ac:dyDescent="0.35">
      <c r="A12" s="20">
        <v>8</v>
      </c>
      <c r="B12" s="7" t="s">
        <v>113</v>
      </c>
      <c r="C12" s="8">
        <v>0.51822000000000001</v>
      </c>
      <c r="D12" s="7">
        <v>1.1399999999999999</v>
      </c>
      <c r="E12" s="8">
        <f>'Beef Burger_SimaPro'!D177</f>
        <v>0.46698497</v>
      </c>
      <c r="F12" s="8">
        <f>'Beef Burger_SimaPro'!F177</f>
        <v>3.0043199999999999E-2</v>
      </c>
      <c r="G12" s="36">
        <f t="shared" si="0"/>
        <v>-0.66593961923650846</v>
      </c>
      <c r="H12" s="7">
        <f t="shared" si="1"/>
        <v>0.131028262406404</v>
      </c>
      <c r="I12" s="7">
        <f t="shared" si="2"/>
        <v>-0.76352339291752147</v>
      </c>
      <c r="J12" s="7">
        <f t="shared" si="3"/>
        <v>6.4267984754231428E-2</v>
      </c>
      <c r="K12" s="8">
        <f>'Beef Burger_SimaPro'!D175</f>
        <v>2.3019055000000001E-3</v>
      </c>
      <c r="L12" s="8">
        <f>'Beef Burger_SimaPro'!F175</f>
        <v>1.492342E-3</v>
      </c>
      <c r="M12" s="8">
        <f t="shared" si="4"/>
        <v>-6.2494528806948253</v>
      </c>
      <c r="N12" s="8">
        <f t="shared" si="5"/>
        <v>0.59234256965033216</v>
      </c>
      <c r="O12" s="8">
        <f>'Beef Burger_SimaPro'!AB189</f>
        <v>2.4920589E-2</v>
      </c>
      <c r="P12" s="8">
        <f>'Beef Burger_SimaPro'!AD189</f>
        <v>0.68652891000000005</v>
      </c>
      <c r="Q12" s="8">
        <f t="shared" si="6"/>
        <v>-7.0086733465501183</v>
      </c>
      <c r="R12" s="8">
        <f t="shared" si="7"/>
        <v>2.5755047648342431</v>
      </c>
    </row>
    <row r="13" spans="1:18" x14ac:dyDescent="0.35">
      <c r="A13" s="20">
        <v>9</v>
      </c>
      <c r="B13" s="7" t="s">
        <v>114</v>
      </c>
      <c r="C13" s="8">
        <v>81.163787999999997</v>
      </c>
      <c r="D13" s="7">
        <v>1.1399999999999999</v>
      </c>
      <c r="E13" s="8">
        <f>'Beef Burger_SimaPro'!D201</f>
        <v>5.8200631999999995E-4</v>
      </c>
      <c r="F13" s="8">
        <f>'Beef Burger_SimaPro'!F201</f>
        <v>1.4269589E-4</v>
      </c>
      <c r="G13" s="36">
        <f t="shared" si="0"/>
        <v>4.3878849843318797</v>
      </c>
      <c r="H13" s="7">
        <f t="shared" si="1"/>
        <v>0.131028262406404</v>
      </c>
      <c r="I13" s="7">
        <f t="shared" si="2"/>
        <v>-7.4782169471888222</v>
      </c>
      <c r="J13" s="7">
        <f t="shared" si="3"/>
        <v>0.24160999980776846</v>
      </c>
      <c r="K13" s="15">
        <f>'Beef Burger_SimaPro'!D199</f>
        <v>2.4291826E-6</v>
      </c>
      <c r="L13" s="15">
        <f>'Beef Burger_SimaPro'!F199</f>
        <v>1.3624195000000001E-6</v>
      </c>
      <c r="M13" s="8">
        <f t="shared" si="4"/>
        <v>-13.064706156874918</v>
      </c>
      <c r="N13" s="8">
        <f t="shared" si="5"/>
        <v>0.52297307975517526</v>
      </c>
      <c r="O13" s="8">
        <f>'Beef Burger_SimaPro'!AB213</f>
        <v>1.1668674E-3</v>
      </c>
      <c r="P13" s="8">
        <f>'Beef Burger_SimaPro'!AD213</f>
        <v>8.4564177999999998E-4</v>
      </c>
      <c r="Q13" s="8">
        <f t="shared" si="6"/>
        <v>-6.964497366131134</v>
      </c>
      <c r="R13" s="8">
        <f t="shared" si="7"/>
        <v>0.6497150287918233</v>
      </c>
    </row>
    <row r="14" spans="1:18" x14ac:dyDescent="0.35">
      <c r="A14" s="20">
        <v>10</v>
      </c>
      <c r="B14" s="7" t="s">
        <v>40</v>
      </c>
      <c r="C14" s="8">
        <v>1.2999999999999999E-5</v>
      </c>
      <c r="D14" s="7">
        <v>1.1599999999999999</v>
      </c>
      <c r="E14" s="8">
        <f>'Beef Burger_SimaPro'!D225</f>
        <v>104.47176</v>
      </c>
      <c r="F14" s="8">
        <f>'Beef Burger_SimaPro'!F225</f>
        <v>23.010449999999999</v>
      </c>
      <c r="G14" s="36">
        <f t="shared" si="0"/>
        <v>-11.261575449462391</v>
      </c>
      <c r="H14" s="7">
        <f t="shared" si="1"/>
        <v>0.14842000511827322</v>
      </c>
      <c r="I14" s="7">
        <f t="shared" si="2"/>
        <v>4.6252306159161023</v>
      </c>
      <c r="J14" s="7">
        <f t="shared" si="3"/>
        <v>0.21765192272576692</v>
      </c>
      <c r="K14" s="8">
        <f>'Beef Burger_SimaPro'!D223</f>
        <v>1.0231519999999999E-2</v>
      </c>
      <c r="L14" s="8">
        <f>'Beef Burger_SimaPro'!F223</f>
        <v>8.5255907000000002E-3</v>
      </c>
      <c r="M14" s="8">
        <f t="shared" si="4"/>
        <v>-4.8459270985392662</v>
      </c>
      <c r="N14" s="8">
        <f t="shared" si="5"/>
        <v>0.72614732814155303</v>
      </c>
      <c r="O14" s="8">
        <f>'Beef Burger_SimaPro'!AB237</f>
        <v>0.45932044</v>
      </c>
      <c r="P14" s="8">
        <f>'Beef Burger_SimaPro'!AD237</f>
        <v>0.33137775000000003</v>
      </c>
      <c r="Q14" s="8">
        <f t="shared" si="6"/>
        <v>-0.98752459769879242</v>
      </c>
      <c r="R14" s="8">
        <f t="shared" si="7"/>
        <v>0.64732899141318578</v>
      </c>
    </row>
    <row r="15" spans="1:18" x14ac:dyDescent="0.35">
      <c r="A15" s="20">
        <v>11</v>
      </c>
      <c r="B15" s="7" t="s">
        <v>28</v>
      </c>
      <c r="C15" s="8">
        <v>1.1906E-2</v>
      </c>
      <c r="D15" s="7">
        <v>1.1599999999999999</v>
      </c>
      <c r="E15" s="8">
        <f>'Beef Burger_SimaPro'!D249</f>
        <v>0.81779990999999996</v>
      </c>
      <c r="F15" s="8">
        <f>'Beef Burger_SimaPro'!F249</f>
        <v>0.12096576000000001</v>
      </c>
      <c r="G15" s="36">
        <f t="shared" si="0"/>
        <v>-4.4417270532105926</v>
      </c>
      <c r="H15" s="7">
        <f t="shared" si="1"/>
        <v>0.14842000511827322</v>
      </c>
      <c r="I15" s="7">
        <f t="shared" si="2"/>
        <v>-0.21195920796052742</v>
      </c>
      <c r="J15" s="7">
        <f t="shared" si="3"/>
        <v>0.14711646310028573</v>
      </c>
      <c r="K15" s="8">
        <f>'Beef Burger_SimaPro'!D247</f>
        <v>1.8616681E-3</v>
      </c>
      <c r="L15" s="8">
        <f>'Beef Burger_SimaPro'!F247</f>
        <v>9.0031230999999996E-4</v>
      </c>
      <c r="M15" s="8">
        <f t="shared" si="4"/>
        <v>-6.3913617541529462</v>
      </c>
      <c r="N15" s="8">
        <f t="shared" si="5"/>
        <v>0.45843077763822476</v>
      </c>
      <c r="O15" s="8">
        <f>'Beef Burger_SimaPro'!AB261</f>
        <v>-2.3934293999999998E-2</v>
      </c>
      <c r="P15" s="8">
        <f>'Beef Burger_SimaPro'!AD261</f>
        <v>0.40483901</v>
      </c>
      <c r="Q15" s="8">
        <f t="shared" si="6"/>
        <v>-6.5623646802253672</v>
      </c>
      <c r="R15" s="8">
        <f t="shared" si="7"/>
        <v>2.379042549892501</v>
      </c>
    </row>
    <row r="16" spans="1:18" x14ac:dyDescent="0.35">
      <c r="A16" s="20">
        <v>12</v>
      </c>
      <c r="B16" s="7" t="s">
        <v>115</v>
      </c>
      <c r="C16" s="8">
        <f>(0.838004*0.278)+0.2694</f>
        <v>0.502365112</v>
      </c>
      <c r="D16" s="7">
        <v>1.1599999999999999</v>
      </c>
      <c r="E16" s="8">
        <f>'Beef Burger_SimaPro'!D177</f>
        <v>0.46698497</v>
      </c>
      <c r="F16" s="8">
        <f>'Beef Burger_SimaPro'!F177</f>
        <v>3.0043199999999999E-2</v>
      </c>
      <c r="G16" s="36">
        <f t="shared" si="0"/>
        <v>-0.6994423578742156</v>
      </c>
      <c r="H16" s="7">
        <f t="shared" si="1"/>
        <v>0.14842000511827322</v>
      </c>
      <c r="I16" s="7">
        <f t="shared" si="2"/>
        <v>-0.76352339291752147</v>
      </c>
      <c r="J16" s="7">
        <f t="shared" si="3"/>
        <v>6.4267984754231428E-2</v>
      </c>
      <c r="K16" s="8">
        <f>'Beef Burger_SimaPro'!D175</f>
        <v>2.3019055000000001E-3</v>
      </c>
      <c r="L16" s="8">
        <f>'Beef Burger_SimaPro'!F175</f>
        <v>1.492342E-3</v>
      </c>
      <c r="M16" s="8">
        <f t="shared" si="4"/>
        <v>-6.2494528806948253</v>
      </c>
      <c r="N16" s="8">
        <f t="shared" si="5"/>
        <v>0.59234256965033216</v>
      </c>
      <c r="O16" s="8">
        <f>'Beef Burger_SimaPro'!AB189</f>
        <v>2.4920589E-2</v>
      </c>
      <c r="P16" s="8">
        <f>'Beef Burger_SimaPro'!AD189</f>
        <v>0.68652891000000005</v>
      </c>
      <c r="Q16" s="8">
        <f t="shared" si="6"/>
        <v>-7.0086733465501183</v>
      </c>
      <c r="R16" s="8">
        <f t="shared" si="7"/>
        <v>2.5755047648342431</v>
      </c>
    </row>
    <row r="17" spans="1:18" x14ac:dyDescent="0.35">
      <c r="A17" s="20">
        <v>13</v>
      </c>
      <c r="B17" s="7" t="s">
        <v>116</v>
      </c>
      <c r="C17" s="8">
        <f>1.272805+0.6076</f>
        <v>1.8804050000000001</v>
      </c>
      <c r="D17" s="7">
        <v>1.1599999999999999</v>
      </c>
      <c r="E17" s="8">
        <f>'Beef Burger_SimaPro'!D273</f>
        <v>8.2815964000000006E-2</v>
      </c>
      <c r="F17" s="8">
        <f>'Beef Burger_SimaPro'!F273</f>
        <v>7.1125644000000002E-3</v>
      </c>
      <c r="G17" s="36">
        <f t="shared" si="0"/>
        <v>0.6204729302133708</v>
      </c>
      <c r="H17" s="7">
        <f t="shared" si="1"/>
        <v>0.14842000511827322</v>
      </c>
      <c r="I17" s="7">
        <f t="shared" si="2"/>
        <v>-2.4948089280092596</v>
      </c>
      <c r="J17" s="7">
        <f t="shared" si="3"/>
        <v>8.5726235970090228E-2</v>
      </c>
      <c r="K17" s="15">
        <f>'Beef Burger_SimaPro'!D271</f>
        <v>8.9137476000000006E-6</v>
      </c>
      <c r="L17" s="15">
        <f>'Beef Burger_SimaPro'!F271</f>
        <v>4.0689205000000004E-6</v>
      </c>
      <c r="M17" s="8">
        <f t="shared" si="4"/>
        <v>-11.722552477557265</v>
      </c>
      <c r="N17" s="8">
        <f t="shared" si="5"/>
        <v>0.43505557968236935</v>
      </c>
      <c r="O17" s="15">
        <f>'Beef Burger_SimaPro'!AB285</f>
        <v>5.6944019000000001E-5</v>
      </c>
      <c r="P17" s="15">
        <f>'Beef Burger_SimaPro'!AD285</f>
        <v>1.3647039000000001E-4</v>
      </c>
      <c r="Q17" s="8">
        <f t="shared" si="6"/>
        <v>-10.72773536540655</v>
      </c>
      <c r="R17" s="8">
        <f t="shared" si="7"/>
        <v>1.3815161742601483</v>
      </c>
    </row>
    <row r="18" spans="1:18" x14ac:dyDescent="0.35">
      <c r="A18" s="20">
        <v>14</v>
      </c>
      <c r="B18" s="7" t="s">
        <v>47</v>
      </c>
      <c r="C18" s="8">
        <v>0.63700000000000001</v>
      </c>
      <c r="D18" s="7">
        <v>1.1599999999999999</v>
      </c>
      <c r="E18" s="8">
        <f>'Beef Burger_SimaPro'!D297</f>
        <v>0.95777394999999999</v>
      </c>
      <c r="F18" s="8">
        <f>'Beef Burger_SimaPro'!F297</f>
        <v>0.22454308000000001</v>
      </c>
      <c r="G18" s="36">
        <f t="shared" si="0"/>
        <v>-0.46199987236962781</v>
      </c>
      <c r="H18" s="7">
        <f t="shared" si="1"/>
        <v>0.14842000511827322</v>
      </c>
      <c r="I18" s="7">
        <f t="shared" si="2"/>
        <v>-6.9896509550571265E-2</v>
      </c>
      <c r="J18" s="7">
        <f t="shared" si="3"/>
        <v>0.23131372792052754</v>
      </c>
      <c r="K18" s="8">
        <f>'Beef Burger_SimaPro'!D295</f>
        <v>2.3046155E-3</v>
      </c>
      <c r="L18" s="8">
        <f>'Beef Burger_SimaPro'!F295</f>
        <v>3.6060888000000002E-3</v>
      </c>
      <c r="M18" s="8">
        <f t="shared" si="4"/>
        <v>-6.6917912972718581</v>
      </c>
      <c r="N18" s="8">
        <f t="shared" si="5"/>
        <v>1.1126094279161554</v>
      </c>
      <c r="O18" s="8">
        <f>'Beef Burger_SimaPro'!AB309</f>
        <v>6.0743543999999997E-2</v>
      </c>
      <c r="P18" s="8">
        <f>'Beef Burger_SimaPro'!AD309</f>
        <v>8.4399064999999995E-2</v>
      </c>
      <c r="Q18" s="8">
        <f t="shared" si="6"/>
        <v>-3.3386849550645881</v>
      </c>
      <c r="R18" s="8">
        <f t="shared" si="7"/>
        <v>1.036909331668824</v>
      </c>
    </row>
    <row r="19" spans="1:18" x14ac:dyDescent="0.35">
      <c r="A19" s="20">
        <v>15</v>
      </c>
      <c r="B19" s="7" t="s">
        <v>48</v>
      </c>
      <c r="C19" s="8">
        <v>0.63</v>
      </c>
      <c r="D19" s="7">
        <v>1.1599999999999999</v>
      </c>
      <c r="E19" s="8">
        <f>'Beef Burger_SimaPro'!D321</f>
        <v>1.2303786999999999</v>
      </c>
      <c r="F19" s="8">
        <f>'Beef Burger_SimaPro'!F321</f>
        <v>0.15365877</v>
      </c>
      <c r="G19" s="36">
        <f t="shared" si="0"/>
        <v>-0.47304970855621281</v>
      </c>
      <c r="H19" s="7">
        <f t="shared" si="1"/>
        <v>0.14842000511827322</v>
      </c>
      <c r="I19" s="7">
        <f t="shared" si="2"/>
        <v>0.1995837700039014</v>
      </c>
      <c r="J19" s="7">
        <f t="shared" si="3"/>
        <v>0.12440448683277629</v>
      </c>
      <c r="K19" s="8">
        <f>'Beef Burger_SimaPro'!D319</f>
        <v>1.6951408E-3</v>
      </c>
      <c r="L19" s="8">
        <f>'Beef Burger_SimaPro'!F319</f>
        <v>1.3788101000000001E-3</v>
      </c>
      <c r="M19" s="8">
        <f t="shared" si="4"/>
        <v>-6.6338808239233593</v>
      </c>
      <c r="N19" s="8">
        <f t="shared" si="5"/>
        <v>0.7125887315560091</v>
      </c>
      <c r="O19" s="8">
        <f>'Beef Burger_SimaPro'!AB333</f>
        <v>0.26774228999999999</v>
      </c>
      <c r="P19" s="8">
        <f>'Beef Burger_SimaPro'!AD333</f>
        <v>5.1600263E-2</v>
      </c>
      <c r="Q19" s="8">
        <f t="shared" si="6"/>
        <v>-1.3359649818107135</v>
      </c>
      <c r="R19" s="8">
        <f t="shared" si="7"/>
        <v>0.19096919240353019</v>
      </c>
    </row>
    <row r="20" spans="1:18" x14ac:dyDescent="0.35">
      <c r="A20" s="20">
        <v>16</v>
      </c>
      <c r="B20" s="7" t="s">
        <v>49</v>
      </c>
      <c r="C20" s="8">
        <v>0.59</v>
      </c>
      <c r="D20" s="7">
        <v>1.1599999999999999</v>
      </c>
      <c r="E20" s="8">
        <f>'Beef Burger_SimaPro'!D345</f>
        <v>1.9778587000000001</v>
      </c>
      <c r="F20" s="8">
        <f>'Beef Burger_SimaPro'!F345</f>
        <v>0.20418565</v>
      </c>
      <c r="G20" s="36">
        <f t="shared" si="0"/>
        <v>-0.53864699104202607</v>
      </c>
      <c r="H20" s="7">
        <f t="shared" si="1"/>
        <v>0.14842000511827322</v>
      </c>
      <c r="I20" s="7">
        <f t="shared" si="2"/>
        <v>0.67671418481414569</v>
      </c>
      <c r="J20" s="7">
        <f t="shared" si="3"/>
        <v>0.1029622264812277</v>
      </c>
      <c r="K20" s="8">
        <f>'Beef Burger_SimaPro'!D343</f>
        <v>3.4986738000000002E-3</v>
      </c>
      <c r="L20" s="8">
        <f>'Beef Burger_SimaPro'!F343</f>
        <v>1.4229485E-3</v>
      </c>
      <c r="M20" s="8">
        <f t="shared" si="4"/>
        <v>-5.731909359387946</v>
      </c>
      <c r="N20" s="8">
        <f t="shared" si="5"/>
        <v>0.39124944168472675</v>
      </c>
      <c r="O20" s="8">
        <f>'Beef Burger_SimaPro'!AB357</f>
        <v>3.4873924000000001E-2</v>
      </c>
      <c r="P20" s="8">
        <f>'Beef Burger_SimaPro'!AD357</f>
        <v>0.39748502000000002</v>
      </c>
      <c r="Q20" s="8">
        <f t="shared" si="6"/>
        <v>-5.7932678577922196</v>
      </c>
      <c r="R20" s="8">
        <f t="shared" si="7"/>
        <v>2.2078278761846688</v>
      </c>
    </row>
    <row r="21" spans="1:18" x14ac:dyDescent="0.35">
      <c r="A21" s="20">
        <v>17</v>
      </c>
      <c r="B21" s="7" t="s">
        <v>50</v>
      </c>
      <c r="C21" s="8">
        <v>1.64E-4</v>
      </c>
      <c r="D21" s="7">
        <v>1.1599999999999999</v>
      </c>
      <c r="E21" s="8">
        <f>'Beef Burger_SimaPro'!D369</f>
        <v>1.1125974999999999</v>
      </c>
      <c r="F21" s="8">
        <f>'Beef Burger_SimaPro'!F369</f>
        <v>0.16876857000000001</v>
      </c>
      <c r="G21" s="36">
        <f t="shared" si="0"/>
        <v>-8.7266583790997299</v>
      </c>
      <c r="H21" s="7">
        <f t="shared" si="1"/>
        <v>0.14842000511827322</v>
      </c>
      <c r="I21" s="7">
        <f t="shared" si="2"/>
        <v>9.5322990173009589E-2</v>
      </c>
      <c r="J21" s="7">
        <f t="shared" si="3"/>
        <v>0.15082693058261756</v>
      </c>
      <c r="K21" s="8">
        <f>'Beef Burger_SimaPro'!D367</f>
        <v>3.3087095000000001E-3</v>
      </c>
      <c r="L21" s="8">
        <f>'Beef Burger_SimaPro'!F367</f>
        <v>1.1073041E-3</v>
      </c>
      <c r="M21" s="8">
        <f t="shared" si="4"/>
        <v>-5.7642769706602577</v>
      </c>
      <c r="N21" s="8">
        <f t="shared" si="5"/>
        <v>0.32582180986046921</v>
      </c>
      <c r="O21" s="8">
        <f>'Beef Burger_SimaPro'!AB381</f>
        <v>2.0715800999999999E-2</v>
      </c>
      <c r="P21" s="8">
        <f>'Beef Burger_SimaPro'!AD381</f>
        <v>4.2740182000000002E-2</v>
      </c>
      <c r="Q21" s="8">
        <f t="shared" si="6"/>
        <v>-4.7066067486408825</v>
      </c>
      <c r="R21" s="8">
        <f t="shared" si="7"/>
        <v>1.2882144325171083</v>
      </c>
    </row>
    <row r="22" spans="1:18" x14ac:dyDescent="0.35">
      <c r="A22" s="20">
        <v>18</v>
      </c>
      <c r="B22" s="7" t="s">
        <v>117</v>
      </c>
      <c r="C22" s="8">
        <f>12.171909+1.84</f>
        <v>14.011908999999999</v>
      </c>
      <c r="D22" s="7">
        <v>1.1599999999999999</v>
      </c>
      <c r="E22" s="8">
        <f>'Beef Burger_SimaPro'!D201</f>
        <v>5.8200631999999995E-4</v>
      </c>
      <c r="F22" s="8">
        <f>'Beef Burger_SimaPro'!F201</f>
        <v>1.4269589E-4</v>
      </c>
      <c r="G22" s="36">
        <f t="shared" si="0"/>
        <v>2.6288933619211545</v>
      </c>
      <c r="H22" s="7">
        <f t="shared" si="1"/>
        <v>0.14842000511827322</v>
      </c>
      <c r="I22" s="7">
        <f t="shared" si="2"/>
        <v>-7.4782169471888222</v>
      </c>
      <c r="J22" s="7">
        <f t="shared" si="3"/>
        <v>0.24160999980776846</v>
      </c>
      <c r="K22" s="15">
        <f>'Beef Burger_SimaPro'!D199</f>
        <v>2.4291826E-6</v>
      </c>
      <c r="L22" s="15">
        <f>'Beef Burger_SimaPro'!F199</f>
        <v>1.3624195000000001E-6</v>
      </c>
      <c r="M22" s="8">
        <f t="shared" si="4"/>
        <v>-13.064706156874918</v>
      </c>
      <c r="N22" s="8">
        <f t="shared" si="5"/>
        <v>0.52297307975517526</v>
      </c>
      <c r="O22" s="8">
        <f>'Beef Burger_SimaPro'!AB213</f>
        <v>1.1668674E-3</v>
      </c>
      <c r="P22" s="8">
        <f>'Beef Burger_SimaPro'!AD213</f>
        <v>8.4564177999999998E-4</v>
      </c>
      <c r="Q22" s="8">
        <f t="shared" si="6"/>
        <v>-6.964497366131134</v>
      </c>
      <c r="R22" s="8">
        <f t="shared" si="7"/>
        <v>0.6497150287918233</v>
      </c>
    </row>
    <row r="23" spans="1:18" s="43" customFormat="1" x14ac:dyDescent="0.35">
      <c r="A23" s="40">
        <v>19</v>
      </c>
      <c r="B23" s="39" t="s">
        <v>51</v>
      </c>
      <c r="C23" s="41">
        <v>2.5000000000000001E-5</v>
      </c>
      <c r="D23" s="39">
        <v>1.1599999999999999</v>
      </c>
      <c r="E23" s="41">
        <f>'Beef Burger_SimaPro'!D393</f>
        <v>0.89934327999999997</v>
      </c>
      <c r="F23" s="41">
        <f>'Beef Burger_SimaPro'!F393</f>
        <v>3.6518474999999999E-8</v>
      </c>
      <c r="G23" s="42">
        <f t="shared" si="0"/>
        <v>-10.607648982055727</v>
      </c>
      <c r="H23" s="39">
        <f t="shared" si="1"/>
        <v>0.14842000511827322</v>
      </c>
      <c r="I23" s="39">
        <f t="shared" si="2"/>
        <v>-0.1060904708992309</v>
      </c>
      <c r="J23" s="39">
        <f t="shared" si="3"/>
        <v>3.9424766765007218E-8</v>
      </c>
      <c r="K23" s="41">
        <f>'Beef Burger_SimaPro'!D391</f>
        <v>-4.0492614000000003E-3</v>
      </c>
      <c r="L23" s="41" t="str">
        <f>'Beef Burger_SimaPro'!F391</f>
        <v>NAN</v>
      </c>
      <c r="M23" s="41" t="e">
        <f t="shared" si="4"/>
        <v>#VALUE!</v>
      </c>
      <c r="N23" s="41" t="e">
        <f t="shared" si="5"/>
        <v>#VALUE!</v>
      </c>
      <c r="O23" s="41">
        <f>'Beef Burger_SimaPro'!AB405</f>
        <v>0</v>
      </c>
      <c r="P23" s="41">
        <f>'Beef Burger_SimaPro'!AD405</f>
        <v>0</v>
      </c>
      <c r="Q23" s="41" t="e">
        <f t="shared" si="6"/>
        <v>#DIV/0!</v>
      </c>
      <c r="R23" s="41" t="e">
        <f t="shared" si="7"/>
        <v>#DIV/0!</v>
      </c>
    </row>
    <row r="24" spans="1:18" x14ac:dyDescent="0.35">
      <c r="A24" s="20">
        <v>20</v>
      </c>
      <c r="B24" s="7" t="s">
        <v>52</v>
      </c>
      <c r="C24" s="8">
        <v>1.2999999999999999E-5</v>
      </c>
      <c r="D24" s="7">
        <v>1.1599999999999999</v>
      </c>
      <c r="E24" s="8">
        <f>'Beef Burger_SimaPro'!D417</f>
        <v>2.7781920000000002</v>
      </c>
      <c r="F24" s="8">
        <f>'Beef Burger_SimaPro'!F417</f>
        <v>0.35830779000000001</v>
      </c>
      <c r="G24" s="36">
        <f t="shared" si="0"/>
        <v>-11.261575449462391</v>
      </c>
      <c r="H24" s="7">
        <f t="shared" si="1"/>
        <v>0.14842000511827322</v>
      </c>
      <c r="I24" s="7">
        <f t="shared" si="2"/>
        <v>1.0135519353294489</v>
      </c>
      <c r="J24" s="7">
        <f t="shared" si="3"/>
        <v>0.12844003336382787</v>
      </c>
      <c r="K24" s="8">
        <f>'Beef Burger_SimaPro'!D415</f>
        <v>3.3324590999999999E-3</v>
      </c>
      <c r="L24" s="8">
        <f>'Beef Burger_SimaPro'!F415</f>
        <v>2.7753503999999999E-3</v>
      </c>
      <c r="M24" s="8">
        <f t="shared" si="4"/>
        <v>-5.9674715400046638</v>
      </c>
      <c r="N24" s="8">
        <f t="shared" si="5"/>
        <v>0.72584676199549358</v>
      </c>
      <c r="O24" s="8">
        <f>'Beef Burger_SimaPro'!AB429</f>
        <v>0.10497172</v>
      </c>
      <c r="P24" s="8">
        <f>'Beef Burger_SimaPro'!AD429</f>
        <v>0.10378136</v>
      </c>
      <c r="Q24" s="8">
        <f t="shared" si="6"/>
        <v>-2.5949681032221426</v>
      </c>
      <c r="R24" s="8">
        <f t="shared" si="7"/>
        <v>0.82571642200874218</v>
      </c>
    </row>
    <row r="25" spans="1:18" x14ac:dyDescent="0.35">
      <c r="A25" s="20">
        <v>21</v>
      </c>
      <c r="B25" s="7" t="s">
        <v>118</v>
      </c>
      <c r="C25" s="8">
        <f>0.005625+0.00127</f>
        <v>6.8950000000000001E-3</v>
      </c>
      <c r="D25" s="7">
        <v>1.1599999999999999</v>
      </c>
      <c r="E25" s="8">
        <f>'Beef Burger_SimaPro'!D441</f>
        <v>0.37989796999999997</v>
      </c>
      <c r="F25" s="8">
        <f>'Beef Burger_SimaPro'!F441</f>
        <v>4.1246566999999998E-2</v>
      </c>
      <c r="G25" s="36">
        <f t="shared" si="0"/>
        <v>-4.9879730166965262</v>
      </c>
      <c r="H25" s="7">
        <f t="shared" si="1"/>
        <v>0.14842000511827322</v>
      </c>
      <c r="I25" s="7">
        <f t="shared" si="2"/>
        <v>-0.97371211437659688</v>
      </c>
      <c r="J25" s="7">
        <f t="shared" si="3"/>
        <v>0.10825481109228088</v>
      </c>
      <c r="K25" s="8">
        <f>'Beef Burger_SimaPro'!D439</f>
        <v>6.1009197000000002E-4</v>
      </c>
      <c r="L25" s="8">
        <f>'Beef Burger_SimaPro'!F439</f>
        <v>3.1719339000000002E-4</v>
      </c>
      <c r="M25" s="8">
        <f t="shared" si="4"/>
        <v>-7.5215302283652745</v>
      </c>
      <c r="N25" s="8">
        <f t="shared" si="5"/>
        <v>0.48914085230214177</v>
      </c>
      <c r="O25" s="8">
        <f>'Beef Burger_SimaPro'!AB453</f>
        <v>-1.0320509E-2</v>
      </c>
      <c r="P25" s="8">
        <f>'Beef Burger_SimaPro'!AD453</f>
        <v>0.19939995999999999</v>
      </c>
      <c r="Q25" s="8">
        <f t="shared" si="6"/>
        <v>-7.5361394203536669</v>
      </c>
      <c r="R25" s="8">
        <f t="shared" si="7"/>
        <v>2.4341393640932303</v>
      </c>
    </row>
    <row r="26" spans="1:18" x14ac:dyDescent="0.35">
      <c r="A26" s="20">
        <v>22</v>
      </c>
      <c r="B26" s="7" t="s">
        <v>29</v>
      </c>
      <c r="C26" s="8">
        <v>1.6000000000000001E-3</v>
      </c>
      <c r="D26" s="7">
        <v>1.2</v>
      </c>
      <c r="E26" s="8">
        <f>'Beef Burger_SimaPro'!D465</f>
        <v>1.2700206999999999</v>
      </c>
      <c r="F26" s="8">
        <f>'Beef Burger_SimaPro'!F465</f>
        <v>9.6933763000000006E-2</v>
      </c>
      <c r="G26" s="36">
        <f t="shared" si="0"/>
        <v>-6.4543722247722863</v>
      </c>
      <c r="H26" s="7">
        <f t="shared" si="1"/>
        <v>0.18232155679395459</v>
      </c>
      <c r="I26" s="7">
        <f t="shared" si="2"/>
        <v>0.23612893193391299</v>
      </c>
      <c r="J26" s="7">
        <f t="shared" si="3"/>
        <v>7.6213747006095053E-2</v>
      </c>
      <c r="K26" s="8">
        <f>'Beef Burger_SimaPro'!D463</f>
        <v>6.5915193999999998E-3</v>
      </c>
      <c r="L26" s="8">
        <f>'Beef Burger_SimaPro'!F463</f>
        <v>3.0212781000000001E-3</v>
      </c>
      <c r="M26" s="8">
        <f t="shared" si="4"/>
        <v>-5.117319754518328</v>
      </c>
      <c r="N26" s="8">
        <f t="shared" si="5"/>
        <v>0.43668835325012134</v>
      </c>
      <c r="O26" s="8">
        <f>'Beef Burger_SimaPro'!AB477</f>
        <v>4.3955385E-2</v>
      </c>
      <c r="P26" s="8">
        <f>'Beef Burger_SimaPro'!AD477</f>
        <v>0.53822561999999996</v>
      </c>
      <c r="Q26" s="8">
        <f t="shared" si="6"/>
        <v>-5.6330065299844243</v>
      </c>
      <c r="R26" s="8">
        <f t="shared" si="7"/>
        <v>2.2398332050512577</v>
      </c>
    </row>
    <row r="27" spans="1:18" x14ac:dyDescent="0.35">
      <c r="A27" s="20">
        <v>23</v>
      </c>
      <c r="B27" s="7" t="s">
        <v>30</v>
      </c>
      <c r="C27" s="8">
        <v>2.3E-3</v>
      </c>
      <c r="D27" s="7">
        <v>1.2</v>
      </c>
      <c r="E27" s="8">
        <f>'Beef Burger_SimaPro'!D489</f>
        <v>3.0401775999999998</v>
      </c>
      <c r="F27" s="8">
        <f>'Beef Burger_SimaPro'!F489</f>
        <v>0.57101793000000001</v>
      </c>
      <c r="G27" s="36">
        <f t="shared" si="0"/>
        <v>-6.0914667310829183</v>
      </c>
      <c r="H27" s="7">
        <f t="shared" si="1"/>
        <v>0.18232155679395459</v>
      </c>
      <c r="I27" s="7">
        <f t="shared" si="2"/>
        <v>1.0945810330897041</v>
      </c>
      <c r="J27" s="7">
        <f t="shared" si="3"/>
        <v>0.18619829040361538</v>
      </c>
      <c r="K27" s="8">
        <f>'Beef Burger_SimaPro'!D487</f>
        <v>6.9795037000000004E-3</v>
      </c>
      <c r="L27" s="8">
        <f>'Beef Burger_SimaPro'!F487</f>
        <v>2.9417136000000001E-3</v>
      </c>
      <c r="M27" s="8">
        <f t="shared" si="4"/>
        <v>-5.0465355837136983</v>
      </c>
      <c r="N27" s="8">
        <f t="shared" si="5"/>
        <v>0.40437140310865427</v>
      </c>
      <c r="O27" s="8">
        <f>'Beef Burger_SimaPro'!AB501</f>
        <v>0.12459703</v>
      </c>
      <c r="P27" s="8">
        <f>'Beef Burger_SimaPro'!AD501</f>
        <v>1.0933748000000001</v>
      </c>
      <c r="Q27" s="8">
        <f t="shared" si="6"/>
        <v>-4.261061308111322</v>
      </c>
      <c r="R27" s="8">
        <f t="shared" si="7"/>
        <v>2.0872904919643385</v>
      </c>
    </row>
    <row r="28" spans="1:18" x14ac:dyDescent="0.35">
      <c r="A28" s="20">
        <v>24</v>
      </c>
      <c r="B28" s="7" t="s">
        <v>31</v>
      </c>
      <c r="C28" s="8">
        <v>0.01</v>
      </c>
      <c r="D28" s="7">
        <v>1.2</v>
      </c>
      <c r="E28" s="8">
        <f>'Beef Burger_SimaPro'!D513</f>
        <v>1.2036514</v>
      </c>
      <c r="F28" s="8">
        <f>'Beef Burger_SimaPro'!F513</f>
        <v>0.15962508</v>
      </c>
      <c r="G28" s="36">
        <f t="shared" si="0"/>
        <v>-4.6217907610239761</v>
      </c>
      <c r="H28" s="7">
        <f t="shared" si="1"/>
        <v>0.18232155679395459</v>
      </c>
      <c r="I28" s="7">
        <f t="shared" si="2"/>
        <v>0.17664252098609851</v>
      </c>
      <c r="J28" s="7">
        <f t="shared" si="3"/>
        <v>0.13203975987173724</v>
      </c>
      <c r="K28" s="8">
        <f>'Beef Burger_SimaPro'!D511</f>
        <v>5.9658994999999999E-3</v>
      </c>
      <c r="L28" s="8">
        <f>'Beef Burger_SimaPro'!F511</f>
        <v>2.3441121999999998E-3</v>
      </c>
      <c r="M28" s="8">
        <f t="shared" si="4"/>
        <v>-5.1934792784086197</v>
      </c>
      <c r="N28" s="8">
        <f t="shared" si="5"/>
        <v>0.37890325920889067</v>
      </c>
      <c r="O28" s="8">
        <f>'Beef Burger_SimaPro'!AB525</f>
        <v>8.4655947999999995E-2</v>
      </c>
      <c r="P28" s="8">
        <f>'Beef Burger_SimaPro'!AD525</f>
        <v>5.4563334999999998E-2</v>
      </c>
      <c r="Q28" s="8">
        <f t="shared" si="6"/>
        <v>-2.642872877435301</v>
      </c>
      <c r="R28" s="8">
        <f t="shared" si="7"/>
        <v>0.58942848652595159</v>
      </c>
    </row>
    <row r="29" spans="1:18" s="24" customFormat="1" x14ac:dyDescent="0.35">
      <c r="A29" s="31">
        <v>25</v>
      </c>
      <c r="B29" s="11" t="s">
        <v>61</v>
      </c>
      <c r="C29" s="11">
        <f>12.26/1000</f>
        <v>1.226E-2</v>
      </c>
      <c r="D29" s="10">
        <v>1.1399999999999999</v>
      </c>
      <c r="E29" s="11">
        <f>'Beef Burger_SimaPro'!D537</f>
        <v>0</v>
      </c>
      <c r="F29" s="11">
        <f>'Beef Burger_SimaPro'!F537</f>
        <v>0</v>
      </c>
      <c r="G29" s="14">
        <f t="shared" si="0"/>
        <v>-4.4099975512486926</v>
      </c>
      <c r="H29" s="10">
        <f t="shared" si="1"/>
        <v>0.131028262406404</v>
      </c>
      <c r="I29" s="10" t="e">
        <f t="shared" si="2"/>
        <v>#DIV/0!</v>
      </c>
      <c r="J29" s="10" t="e">
        <f t="shared" si="3"/>
        <v>#DIV/0!</v>
      </c>
      <c r="K29" s="11">
        <f>'Beef Burger_SimaPro'!D535</f>
        <v>0</v>
      </c>
      <c r="L29" s="11">
        <f>'Beef Burger_SimaPro'!F535</f>
        <v>0</v>
      </c>
      <c r="M29" s="11" t="e">
        <f t="shared" si="4"/>
        <v>#DIV/0!</v>
      </c>
      <c r="N29" s="11" t="e">
        <f t="shared" si="5"/>
        <v>#DIV/0!</v>
      </c>
      <c r="O29" s="11">
        <f>'Beef Burger_SimaPro'!AB549</f>
        <v>0</v>
      </c>
      <c r="P29" s="11">
        <f>'Beef Burger_SimaPro'!AD549</f>
        <v>0</v>
      </c>
      <c r="Q29" s="11" t="e">
        <f t="shared" si="6"/>
        <v>#DIV/0!</v>
      </c>
      <c r="R29" s="11" t="e">
        <f t="shared" si="7"/>
        <v>#DIV/0!</v>
      </c>
    </row>
    <row r="30" spans="1:18" s="27" customFormat="1" x14ac:dyDescent="0.35">
      <c r="A30" s="32">
        <v>26</v>
      </c>
      <c r="B30" s="33" t="s">
        <v>109</v>
      </c>
      <c r="C30" s="33">
        <f>125.51/1000</f>
        <v>0.12551000000000001</v>
      </c>
      <c r="D30" s="34">
        <v>1.1399999999999999</v>
      </c>
      <c r="E30" s="33">
        <f>'Beef Burger_SimaPro'!D561</f>
        <v>0</v>
      </c>
      <c r="F30" s="33">
        <f>'Beef Burger_SimaPro'!F561</f>
        <v>0</v>
      </c>
      <c r="G30" s="35">
        <f t="shared" si="0"/>
        <v>-2.0839540450844027</v>
      </c>
      <c r="H30" s="34">
        <f t="shared" si="1"/>
        <v>0.131028262406404</v>
      </c>
      <c r="I30" s="34" t="e">
        <f t="shared" si="2"/>
        <v>#DIV/0!</v>
      </c>
      <c r="J30" s="34" t="e">
        <f t="shared" si="3"/>
        <v>#DIV/0!</v>
      </c>
      <c r="K30" s="33">
        <f>'Beef Burger_SimaPro'!D559</f>
        <v>0.1186</v>
      </c>
      <c r="L30" s="33">
        <v>0</v>
      </c>
      <c r="M30" s="33">
        <f t="shared" si="4"/>
        <v>-2.131998792418512</v>
      </c>
      <c r="N30" s="33">
        <f t="shared" si="5"/>
        <v>0</v>
      </c>
      <c r="O30" s="33">
        <f>'Beef Burger_SimaPro'!AB573</f>
        <v>0</v>
      </c>
      <c r="P30" s="33">
        <f>'Beef Burger_SimaPro'!AD573</f>
        <v>0</v>
      </c>
      <c r="Q30" s="33" t="e">
        <f t="shared" si="6"/>
        <v>#DIV/0!</v>
      </c>
      <c r="R30" s="33" t="e">
        <f t="shared" si="7"/>
        <v>#DIV/0!</v>
      </c>
    </row>
    <row r="31" spans="1:18" s="27" customFormat="1" x14ac:dyDescent="0.35">
      <c r="A31" s="32">
        <v>27</v>
      </c>
      <c r="B31" s="33" t="s">
        <v>54</v>
      </c>
      <c r="C31" s="33">
        <f>609.225/1000</f>
        <v>0.60922500000000002</v>
      </c>
      <c r="D31" s="34">
        <v>1.1399999999999999</v>
      </c>
      <c r="E31" s="33">
        <f>'Beef Burger_SimaPro'!D585</f>
        <v>25</v>
      </c>
      <c r="F31" s="33">
        <f>'Beef Burger_SimaPro'!F585</f>
        <v>0</v>
      </c>
      <c r="G31" s="35">
        <f t="shared" si="0"/>
        <v>-0.50415182415163051</v>
      </c>
      <c r="H31" s="34">
        <f t="shared" si="1"/>
        <v>0.131028262406404</v>
      </c>
      <c r="I31" s="34">
        <f t="shared" si="2"/>
        <v>3.2188758248682006</v>
      </c>
      <c r="J31" s="34">
        <f t="shared" si="3"/>
        <v>0</v>
      </c>
      <c r="K31" s="33">
        <f>'Beef Burger_SimaPro'!D583</f>
        <v>0</v>
      </c>
      <c r="L31" s="33">
        <f>'Beef Burger_SimaPro'!F583</f>
        <v>0</v>
      </c>
      <c r="M31" s="33" t="e">
        <f t="shared" si="4"/>
        <v>#DIV/0!</v>
      </c>
      <c r="N31" s="33" t="e">
        <f t="shared" si="5"/>
        <v>#DIV/0!</v>
      </c>
      <c r="O31" s="33">
        <f>'Beef Burger_SimaPro'!AB597</f>
        <v>0</v>
      </c>
      <c r="P31" s="33">
        <f>'Beef Burger_SimaPro'!AD597</f>
        <v>0</v>
      </c>
      <c r="Q31" s="33" t="e">
        <f t="shared" si="6"/>
        <v>#DIV/0!</v>
      </c>
      <c r="R31" s="33" t="e">
        <f t="shared" si="7"/>
        <v>#DIV/0!</v>
      </c>
    </row>
    <row r="32" spans="1:18" s="27" customFormat="1" x14ac:dyDescent="0.35">
      <c r="A32" s="32">
        <v>28</v>
      </c>
      <c r="B32" s="33" t="s">
        <v>55</v>
      </c>
      <c r="C32" s="33">
        <f>25.153/1000</f>
        <v>2.5152999999999998E-2</v>
      </c>
      <c r="D32" s="34">
        <v>1.1399999999999999</v>
      </c>
      <c r="E32" s="33">
        <f>'Beef Burger_SimaPro'!D609</f>
        <v>298</v>
      </c>
      <c r="F32" s="33">
        <f>'Beef Burger_SimaPro'!F609</f>
        <v>0</v>
      </c>
      <c r="G32" s="35">
        <f t="shared" si="0"/>
        <v>-3.6913623080305804</v>
      </c>
      <c r="H32" s="34">
        <f t="shared" si="1"/>
        <v>0.131028262406404</v>
      </c>
      <c r="I32" s="34">
        <f t="shared" si="2"/>
        <v>5.6970934865054046</v>
      </c>
      <c r="J32" s="34">
        <f t="shared" si="3"/>
        <v>0</v>
      </c>
      <c r="K32" s="33">
        <f>'Beef Burger_SimaPro'!D607</f>
        <v>0</v>
      </c>
      <c r="L32" s="33">
        <f>'Beef Burger_SimaPro'!F607</f>
        <v>0</v>
      </c>
      <c r="M32" s="33" t="e">
        <f t="shared" si="4"/>
        <v>#DIV/0!</v>
      </c>
      <c r="N32" s="33" t="e">
        <f t="shared" si="5"/>
        <v>#DIV/0!</v>
      </c>
      <c r="O32" s="33">
        <f>'Beef Burger_SimaPro'!AB621</f>
        <v>0</v>
      </c>
      <c r="P32" s="33">
        <f>'Beef Burger_SimaPro'!AD621</f>
        <v>0</v>
      </c>
      <c r="Q32" s="33" t="e">
        <f t="shared" si="6"/>
        <v>#DIV/0!</v>
      </c>
      <c r="R32" s="33" t="e">
        <f t="shared" si="7"/>
        <v>#DIV/0!</v>
      </c>
    </row>
    <row r="33" spans="1:18" s="24" customFormat="1" x14ac:dyDescent="0.35">
      <c r="A33" s="31">
        <v>29</v>
      </c>
      <c r="B33" s="11" t="s">
        <v>110</v>
      </c>
      <c r="C33" s="11">
        <v>2.1250000000000002E-2</v>
      </c>
      <c r="D33" s="10">
        <v>1.1399999999999999</v>
      </c>
      <c r="E33" s="11">
        <f>'Beef Burger_SimaPro'!D633</f>
        <v>0</v>
      </c>
      <c r="F33" s="11">
        <f>'Beef Burger_SimaPro'!F633</f>
        <v>0</v>
      </c>
      <c r="G33" s="14">
        <f t="shared" si="0"/>
        <v>-3.8599825863863315</v>
      </c>
      <c r="H33" s="10">
        <f t="shared" si="1"/>
        <v>0.131028262406404</v>
      </c>
      <c r="I33" s="10" t="e">
        <f t="shared" si="2"/>
        <v>#DIV/0!</v>
      </c>
      <c r="J33" s="10" t="e">
        <f t="shared" si="3"/>
        <v>#DIV/0!</v>
      </c>
      <c r="K33" s="11">
        <f>'Beef Burger_SimaPro'!D631</f>
        <v>0</v>
      </c>
      <c r="L33" s="11">
        <f>'Beef Burger_SimaPro'!F631</f>
        <v>0</v>
      </c>
      <c r="M33" s="11" t="e">
        <f t="shared" si="4"/>
        <v>#DIV/0!</v>
      </c>
      <c r="N33" s="11" t="e">
        <f t="shared" si="5"/>
        <v>#DIV/0!</v>
      </c>
      <c r="O33" s="11">
        <f>'Beef Burger_SimaPro'!AB645</f>
        <v>0</v>
      </c>
      <c r="P33" s="11">
        <f>'Beef Burger_SimaPro'!AD645</f>
        <v>0</v>
      </c>
      <c r="Q33" s="11" t="e">
        <f t="shared" si="6"/>
        <v>#DIV/0!</v>
      </c>
      <c r="R33" s="11" t="e">
        <f t="shared" si="7"/>
        <v>#DIV/0!</v>
      </c>
    </row>
    <row r="36" spans="1:18" x14ac:dyDescent="0.35">
      <c r="A36" s="17"/>
      <c r="B36" t="s">
        <v>121</v>
      </c>
    </row>
    <row r="37" spans="1:18" x14ac:dyDescent="0.35">
      <c r="A37" s="43"/>
      <c r="B37" t="s">
        <v>122</v>
      </c>
    </row>
    <row r="38" spans="1:18" x14ac:dyDescent="0.35">
      <c r="A38" s="27"/>
      <c r="B38" t="s">
        <v>123</v>
      </c>
    </row>
  </sheetData>
  <mergeCells count="11">
    <mergeCell ref="Q3:R3"/>
    <mergeCell ref="A1:A4"/>
    <mergeCell ref="B1:B4"/>
    <mergeCell ref="C1:J2"/>
    <mergeCell ref="K1:N2"/>
    <mergeCell ref="O1:R2"/>
    <mergeCell ref="C3:F3"/>
    <mergeCell ref="G3:J3"/>
    <mergeCell ref="K3:L3"/>
    <mergeCell ref="M3:N3"/>
    <mergeCell ref="O3:P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BD23-3362-4555-84DA-EEF1A6804A5F}">
  <sheetPr>
    <tabColor rgb="FFEE0000"/>
  </sheetPr>
  <dimension ref="A1:F24"/>
  <sheetViews>
    <sheetView tabSelected="1" zoomScale="74" workbookViewId="0">
      <selection activeCell="B25" sqref="B25"/>
    </sheetView>
  </sheetViews>
  <sheetFormatPr defaultRowHeight="14.5" x14ac:dyDescent="0.35"/>
  <cols>
    <col min="1" max="1" width="8.90625" bestFit="1" customWidth="1"/>
    <col min="2" max="2" width="114.453125" bestFit="1" customWidth="1"/>
    <col min="3" max="3" width="13.1796875" customWidth="1"/>
    <col min="4" max="4" width="12.08984375" customWidth="1"/>
    <col min="5" max="5" width="13.1796875" customWidth="1"/>
    <col min="6" max="6" width="11.36328125" customWidth="1"/>
  </cols>
  <sheetData>
    <row r="1" spans="1:6" ht="28.5" customHeight="1" x14ac:dyDescent="0.35">
      <c r="A1" s="46" t="s">
        <v>104</v>
      </c>
      <c r="B1" s="46" t="s">
        <v>63</v>
      </c>
      <c r="C1" s="12" t="s">
        <v>66</v>
      </c>
      <c r="D1" s="6" t="s">
        <v>70</v>
      </c>
      <c r="E1" s="6" t="s">
        <v>68</v>
      </c>
      <c r="F1" s="6" t="s">
        <v>69</v>
      </c>
    </row>
    <row r="2" spans="1:6" x14ac:dyDescent="0.35">
      <c r="A2" s="20">
        <f>BB_Conv_Input!A5</f>
        <v>1</v>
      </c>
      <c r="B2" s="8" t="str">
        <f>BB_Conv_Input!B5</f>
        <v xml:space="preserve">Grass, at farm {US} Economic, U </v>
      </c>
      <c r="C2" s="36">
        <f>BB_Conv_Input!G5</f>
        <v>2.8058761629111877</v>
      </c>
      <c r="D2" s="36">
        <f>BB_Conv_Input!H5</f>
        <v>0.131028262406404</v>
      </c>
      <c r="E2" s="36">
        <f>BB_Conv_Input!I5</f>
        <v>-3.0126957196360915</v>
      </c>
      <c r="F2" s="36">
        <f>BB_Conv_Input!J5</f>
        <v>4.0883973939183291E-3</v>
      </c>
    </row>
    <row r="3" spans="1:6" x14ac:dyDescent="0.35">
      <c r="A3" s="20">
        <f>BB_Conv_Input!A6</f>
        <v>2</v>
      </c>
      <c r="B3" s="8" t="str">
        <f>BB_Conv_Input!B6</f>
        <v xml:space="preserve">Alfalfa hay, region 4, at farm/US U </v>
      </c>
      <c r="C3" s="36">
        <f>BB_Conv_Input!G6</f>
        <v>1.161752600820757</v>
      </c>
      <c r="D3" s="36">
        <f>BB_Conv_Input!H6</f>
        <v>0.131028262406404</v>
      </c>
      <c r="E3" s="36">
        <f>BB_Conv_Input!I6</f>
        <v>-2.072943873525908</v>
      </c>
      <c r="F3" s="36">
        <f>BB_Conv_Input!J6</f>
        <v>6.257671082650855E-2</v>
      </c>
    </row>
    <row r="4" spans="1:6" x14ac:dyDescent="0.35">
      <c r="A4" s="20">
        <f>BB_Conv_Input!A7</f>
        <v>3</v>
      </c>
      <c r="B4" s="8" t="str">
        <f>BB_Conv_Input!B7</f>
        <v xml:space="preserve">Grass hay, region 4, at farm/US U </v>
      </c>
      <c r="C4" s="36">
        <f>BB_Conv_Input!G7</f>
        <v>1.161752600820757</v>
      </c>
      <c r="D4" s="36">
        <f>BB_Conv_Input!H7</f>
        <v>0.131028262406404</v>
      </c>
      <c r="E4" s="36">
        <f>BB_Conv_Input!I7</f>
        <v>-1.3702564549096699</v>
      </c>
      <c r="F4" s="36">
        <f>BB_Conv_Input!J7</f>
        <v>9.202070549133505E-2</v>
      </c>
    </row>
    <row r="5" spans="1:6" x14ac:dyDescent="0.35">
      <c r="A5" s="20">
        <f>BB_Conv_Input!A8</f>
        <v>4</v>
      </c>
      <c r="B5" s="8" t="str">
        <f>BB_Conv_Input!B8</f>
        <v xml:space="preserve">Corn grain, region 4, at field/US U </v>
      </c>
      <c r="C5" s="36">
        <f>BB_Conv_Input!G8</f>
        <v>1.1811708060095538</v>
      </c>
      <c r="D5" s="36">
        <f>BB_Conv_Input!H8</f>
        <v>0.131028262406404</v>
      </c>
      <c r="E5" s="36">
        <f>BB_Conv_Input!I8</f>
        <v>-0.90954684141082198</v>
      </c>
      <c r="F5" s="36">
        <f>BB_Conv_Input!J8</f>
        <v>4.2712455222526348E-2</v>
      </c>
    </row>
    <row r="6" spans="1:6" x14ac:dyDescent="0.35">
      <c r="A6" s="20">
        <f>BB_Conv_Input!A9</f>
        <v>5</v>
      </c>
      <c r="B6" s="8" t="str">
        <f>BB_Conv_Input!B9</f>
        <v xml:space="preserve">DDGS, wet, at farm/US U - economic value allocation </v>
      </c>
      <c r="C6" s="36">
        <f>BB_Conv_Input!G9</f>
        <v>0.63112422565360859</v>
      </c>
      <c r="D6" s="36">
        <f>BB_Conv_Input!H9</f>
        <v>0.131028262406404</v>
      </c>
      <c r="E6" s="36">
        <f>BB_Conv_Input!I9</f>
        <v>-1.5828155887884741</v>
      </c>
      <c r="F6" s="36">
        <f>BB_Conv_Input!J9</f>
        <v>5.0463851708276851E-2</v>
      </c>
    </row>
    <row r="7" spans="1:6" x14ac:dyDescent="0.35">
      <c r="A7" s="20">
        <f>BB_Conv_Input!A12</f>
        <v>8</v>
      </c>
      <c r="B7" s="8" t="str">
        <f>BB_Conv_Input!B12</f>
        <v>Electricity, medium voltage {US}| market group for electricity, medium voltage | Cut-off, U (Cattle feed and raising)</v>
      </c>
      <c r="C7" s="36">
        <f>BB_Conv_Input!G12</f>
        <v>-0.66593961923650846</v>
      </c>
      <c r="D7" s="36">
        <f>BB_Conv_Input!H12</f>
        <v>0.131028262406404</v>
      </c>
      <c r="E7" s="36">
        <f>BB_Conv_Input!I12</f>
        <v>-0.76352339291752147</v>
      </c>
      <c r="F7" s="36">
        <f>BB_Conv_Input!J12</f>
        <v>6.4267984754231428E-2</v>
      </c>
    </row>
    <row r="8" spans="1:6" x14ac:dyDescent="0.35">
      <c r="A8" s="20">
        <f>BB_Conv_Input!A13</f>
        <v>9</v>
      </c>
      <c r="B8" s="8" t="str">
        <f>BB_Conv_Input!B13</f>
        <v>Drinking Water Production {US}_lognormal dist_corrected pedigree (Cattle feed and raising)</v>
      </c>
      <c r="C8" s="36">
        <f>BB_Conv_Input!G13</f>
        <v>4.3878849843318797</v>
      </c>
      <c r="D8" s="36">
        <f>BB_Conv_Input!H13</f>
        <v>0.131028262406404</v>
      </c>
      <c r="E8" s="36">
        <f>BB_Conv_Input!I13</f>
        <v>-7.4782169471888222</v>
      </c>
      <c r="F8" s="36">
        <f>BB_Conv_Input!J13</f>
        <v>0.24160999980776846</v>
      </c>
    </row>
    <row r="9" spans="1:6" x14ac:dyDescent="0.35">
      <c r="A9" s="20">
        <f>BB_Conv_Input!A14</f>
        <v>10</v>
      </c>
      <c r="B9" s="8" t="str">
        <f>BB_Conv_Input!B14</f>
        <v>Refrigerant R134a, at plant/US- US-EI U</v>
      </c>
      <c r="C9" s="36">
        <f>BB_Conv_Input!G14</f>
        <v>-11.261575449462391</v>
      </c>
      <c r="D9" s="36">
        <f>BB_Conv_Input!H14</f>
        <v>0.14842000511827322</v>
      </c>
      <c r="E9" s="36">
        <f>BB_Conv_Input!I14</f>
        <v>4.6252306159161023</v>
      </c>
      <c r="F9" s="36">
        <f>BB_Conv_Input!J14</f>
        <v>0.21765192272576692</v>
      </c>
    </row>
    <row r="10" spans="1:6" x14ac:dyDescent="0.35">
      <c r="A10" s="20">
        <f>BB_Conv_Input!A15</f>
        <v>11</v>
      </c>
      <c r="B10" s="8" t="str">
        <f>BB_Conv_Input!B15</f>
        <v>Carbon dioxide, liquid {RoW}| market for carbon dioxide, liquid | Cut-off, U</v>
      </c>
      <c r="C10" s="36">
        <f>BB_Conv_Input!G15</f>
        <v>-4.4417270532105926</v>
      </c>
      <c r="D10" s="36">
        <f>BB_Conv_Input!H15</f>
        <v>0.14842000511827322</v>
      </c>
      <c r="E10" s="36">
        <f>BB_Conv_Input!I15</f>
        <v>-0.21195920796052742</v>
      </c>
      <c r="F10" s="36">
        <f>BB_Conv_Input!J15</f>
        <v>0.14711646310028573</v>
      </c>
    </row>
    <row r="11" spans="1:6" x14ac:dyDescent="0.35">
      <c r="A11" s="20">
        <f>BB_Conv_Input!A14</f>
        <v>10</v>
      </c>
      <c r="B11" s="8" t="str">
        <f>BB_Conv_Input!B16</f>
        <v>Electricity, medium voltage {US}| market group for electricity, medium voltage | Cut-off, U (Cattle harvesting+Ground beef production)</v>
      </c>
      <c r="C11" s="36">
        <f>BB_Conv_Input!G16</f>
        <v>-0.6994423578742156</v>
      </c>
      <c r="D11" s="36">
        <f>BB_Conv_Input!H16</f>
        <v>0.14842000511827322</v>
      </c>
      <c r="E11" s="36">
        <f>BB_Conv_Input!I16</f>
        <v>-0.76352339291752147</v>
      </c>
      <c r="F11" s="36">
        <f>BB_Conv_Input!J16</f>
        <v>6.4267984754231428E-2</v>
      </c>
    </row>
    <row r="12" spans="1:6" x14ac:dyDescent="0.35">
      <c r="A12" s="20">
        <f>BB_Conv_Input!A15</f>
        <v>11</v>
      </c>
      <c r="B12" s="8" t="str">
        <f>BB_Conv_Input!B18</f>
        <v>Sodium hypochlorite, 15% in H2O, at plant/US- US-EI U</v>
      </c>
      <c r="C12" s="36">
        <f>BB_Conv_Input!G18</f>
        <v>-0.46199987236962781</v>
      </c>
      <c r="D12" s="36">
        <f>BB_Conv_Input!H18</f>
        <v>0.14842000511827322</v>
      </c>
      <c r="E12" s="36">
        <f>BB_Conv_Input!I18</f>
        <v>-6.9896509550571265E-2</v>
      </c>
      <c r="F12" s="36">
        <f>BB_Conv_Input!J18</f>
        <v>0.23131372792052754</v>
      </c>
    </row>
    <row r="13" spans="1:6" x14ac:dyDescent="0.35">
      <c r="A13" s="20">
        <f>BB_Conv_Input!A16</f>
        <v>12</v>
      </c>
      <c r="B13" s="8" t="str">
        <f>BB_Conv_Input!B19</f>
        <v>Hydrogen peroxide, 50% in H2O, at plant/US- US-EI U</v>
      </c>
      <c r="C13" s="36">
        <f>BB_Conv_Input!G19</f>
        <v>-0.47304970855621281</v>
      </c>
      <c r="D13" s="36">
        <f>BB_Conv_Input!H19</f>
        <v>0.14842000511827322</v>
      </c>
      <c r="E13" s="36">
        <f>BB_Conv_Input!I19</f>
        <v>0.1995837700039014</v>
      </c>
      <c r="F13" s="36">
        <f>BB_Conv_Input!J19</f>
        <v>0.12440448683277629</v>
      </c>
    </row>
    <row r="14" spans="1:6" x14ac:dyDescent="0.35">
      <c r="A14" s="20">
        <f>BB_Conv_Input!A17</f>
        <v>13</v>
      </c>
      <c r="B14" s="8" t="str">
        <f>BB_Conv_Input!B20</f>
        <v>Chemical, organic {GLO}| chemical production, organic | Cut-off, U</v>
      </c>
      <c r="C14" s="36">
        <f>BB_Conv_Input!G20</f>
        <v>-0.53864699104202607</v>
      </c>
      <c r="D14" s="36">
        <f>BB_Conv_Input!H20</f>
        <v>0.14842000511827322</v>
      </c>
      <c r="E14" s="36">
        <f>BB_Conv_Input!I20</f>
        <v>0.67671418481414569</v>
      </c>
      <c r="F14" s="36">
        <f>BB_Conv_Input!J20</f>
        <v>0.1029622264812277</v>
      </c>
    </row>
    <row r="15" spans="1:6" x14ac:dyDescent="0.35">
      <c r="A15" s="20">
        <f>BB_Conv_Input!A18</f>
        <v>14</v>
      </c>
      <c r="B15" s="8" t="str">
        <f>BB_Conv_Input!B21</f>
        <v>Lubricating oil, at plant/US- US-EI U</v>
      </c>
      <c r="C15" s="36">
        <f>BB_Conv_Input!G21</f>
        <v>-8.7266583790997299</v>
      </c>
      <c r="D15" s="36">
        <f>BB_Conv_Input!H21</f>
        <v>0.14842000511827322</v>
      </c>
      <c r="E15" s="36">
        <f>BB_Conv_Input!I21</f>
        <v>9.5322990173009589E-2</v>
      </c>
      <c r="F15" s="36">
        <f>BB_Conv_Input!J21</f>
        <v>0.15082693058261756</v>
      </c>
    </row>
    <row r="16" spans="1:6" x14ac:dyDescent="0.35">
      <c r="A16" s="20">
        <f>BB_Conv_Input!A21</f>
        <v>17</v>
      </c>
      <c r="B16" s="8" t="str">
        <f>BB_Conv_Input!B22</f>
        <v>Drinking Water Production {US}_lognormal dist_corrected pedigree (Cattle harvesting+Ground beef production)</v>
      </c>
      <c r="C16" s="36">
        <f>BB_Conv_Input!G22</f>
        <v>2.6288933619211545</v>
      </c>
      <c r="D16" s="36">
        <f>BB_Conv_Input!H22</f>
        <v>0.14842000511827322</v>
      </c>
      <c r="E16" s="36">
        <f>BB_Conv_Input!I22</f>
        <v>-7.4782169471888222</v>
      </c>
      <c r="F16" s="36">
        <f>BB_Conv_Input!J22</f>
        <v>0.24160999980776846</v>
      </c>
    </row>
    <row r="17" spans="1:6" x14ac:dyDescent="0.35">
      <c r="A17" s="20">
        <f>BB_Conv_Input!A22</f>
        <v>18</v>
      </c>
      <c r="B17" s="8" t="str">
        <f>BB_Conv_Input!B23</f>
        <v>Iron and steel, production mix/US</v>
      </c>
      <c r="C17" s="36">
        <f>BB_Conv_Input!G23</f>
        <v>-10.607648982055727</v>
      </c>
      <c r="D17" s="36">
        <f>BB_Conv_Input!H23</f>
        <v>0.14842000511827322</v>
      </c>
      <c r="E17" s="36">
        <f>BB_Conv_Input!I23</f>
        <v>-0.1060904708992309</v>
      </c>
      <c r="F17" s="36">
        <f>BB_Conv_Input!J23</f>
        <v>3.9424766765007218E-8</v>
      </c>
    </row>
    <row r="18" spans="1:6" x14ac:dyDescent="0.35">
      <c r="A18" s="20">
        <f>BB_Conv_Input!A23</f>
        <v>19</v>
      </c>
      <c r="B18" s="8" t="str">
        <f>BB_Conv_Input!B24</f>
        <v>Synthetic rubber, at plant/US- US-EI U</v>
      </c>
      <c r="C18" s="36">
        <f>BB_Conv_Input!G24</f>
        <v>-11.261575449462391</v>
      </c>
      <c r="D18" s="36">
        <f>BB_Conv_Input!H24</f>
        <v>0.14842000511827322</v>
      </c>
      <c r="E18" s="36">
        <f>BB_Conv_Input!I24</f>
        <v>1.0135519353294489</v>
      </c>
      <c r="F18" s="36">
        <f>BB_Conv_Input!J24</f>
        <v>0.12844003336382787</v>
      </c>
    </row>
    <row r="19" spans="1:6" x14ac:dyDescent="0.35">
      <c r="A19" s="20">
        <f>BB_Conv_Input!A24</f>
        <v>20</v>
      </c>
      <c r="B19" s="8" t="str">
        <f>BB_Conv_Input!B25</f>
        <v>Wastewater Treatment_lognormal dist_corrected pedigree  (Cattle harvesting+Ground beef production)</v>
      </c>
      <c r="C19" s="36">
        <f>BB_Conv_Input!G25</f>
        <v>-4.9879730166965262</v>
      </c>
      <c r="D19" s="36">
        <f>BB_Conv_Input!H25</f>
        <v>0.14842000511827322</v>
      </c>
      <c r="E19" s="36">
        <f>BB_Conv_Input!I25</f>
        <v>-0.97371211437659688</v>
      </c>
      <c r="F19" s="36">
        <f>BB_Conv_Input!J25</f>
        <v>0.10825481109228088</v>
      </c>
    </row>
    <row r="20" spans="1:6" x14ac:dyDescent="0.35">
      <c r="A20" s="20">
        <f>BB_Conv_Input!A23</f>
        <v>19</v>
      </c>
      <c r="B20" s="8" t="str">
        <f>BB_Conv_Input!B26</f>
        <v>Paper, woodfree, coated {RoW}| market for paper, woodfree, coated | Cut-off, U</v>
      </c>
      <c r="C20" s="36">
        <f>BB_Conv_Input!G26</f>
        <v>-6.4543722247722863</v>
      </c>
      <c r="D20" s="36">
        <f>BB_Conv_Input!H26</f>
        <v>0.18232155679395459</v>
      </c>
      <c r="E20" s="36">
        <f>BB_Conv_Input!I26</f>
        <v>0.23612893193391299</v>
      </c>
      <c r="F20" s="36">
        <f>BB_Conv_Input!J26</f>
        <v>7.6213747006095053E-2</v>
      </c>
    </row>
    <row r="21" spans="1:6" x14ac:dyDescent="0.35">
      <c r="A21" s="20">
        <f>BB_Conv_Input!A24</f>
        <v>20</v>
      </c>
      <c r="B21" s="8" t="str">
        <f>BB_Conv_Input!B27</f>
        <v>Packaging film, low density polyethylene {GLO}| market for packaging film, low density polyethylene | Cut-off, U</v>
      </c>
      <c r="C21" s="36">
        <f>BB_Conv_Input!G27</f>
        <v>-6.0914667310829183</v>
      </c>
      <c r="D21" s="36">
        <f>BB_Conv_Input!H27</f>
        <v>0.18232155679395459</v>
      </c>
      <c r="E21" s="36">
        <f>BB_Conv_Input!I27</f>
        <v>1.0945810330897041</v>
      </c>
      <c r="F21" s="36">
        <f>BB_Conv_Input!J27</f>
        <v>0.18619829040361538</v>
      </c>
    </row>
    <row r="22" spans="1:6" x14ac:dyDescent="0.35">
      <c r="A22" s="20">
        <f>BB_Conv_Input!A25</f>
        <v>21</v>
      </c>
      <c r="B22" s="8" t="str">
        <f>BB_Conv_Input!B28</f>
        <v>Corrugated board, fresh fibre, single wall, at plant/US- US-EI U</v>
      </c>
      <c r="C22" s="36">
        <f>BB_Conv_Input!G28</f>
        <v>-4.6217907610239761</v>
      </c>
      <c r="D22" s="36">
        <f>BB_Conv_Input!H28</f>
        <v>0.18232155679395459</v>
      </c>
      <c r="E22" s="36">
        <f>BB_Conv_Input!I28</f>
        <v>0.17664252098609851</v>
      </c>
      <c r="F22" s="36">
        <f>BB_Conv_Input!J28</f>
        <v>0.13203975987173724</v>
      </c>
    </row>
    <row r="23" spans="1:6" x14ac:dyDescent="0.35">
      <c r="A23" s="20">
        <f>BB_Conv_Input!A26</f>
        <v>22</v>
      </c>
      <c r="B23" s="8" t="str">
        <f>BB_Conv_Input!B31</f>
        <v>Methane</v>
      </c>
      <c r="C23" s="36">
        <f>BB_Conv_Input!G31</f>
        <v>-0.50415182415163051</v>
      </c>
      <c r="D23" s="36">
        <f>BB_Conv_Input!H31</f>
        <v>0.131028262406404</v>
      </c>
      <c r="E23" s="36">
        <f>BB_Conv_Input!I31</f>
        <v>3.2188758248682006</v>
      </c>
      <c r="F23" s="36">
        <f>BB_Conv_Input!J31</f>
        <v>0</v>
      </c>
    </row>
    <row r="24" spans="1:6" x14ac:dyDescent="0.35">
      <c r="A24" s="20">
        <f>BB_Conv_Input!A27</f>
        <v>23</v>
      </c>
      <c r="B24" s="8" t="str">
        <f>BB_Conv_Input!B32</f>
        <v>Dinitrogen monoxide</v>
      </c>
      <c r="C24" s="36">
        <f>BB_Conv_Input!G32</f>
        <v>-3.6913623080305804</v>
      </c>
      <c r="D24" s="36">
        <f>BB_Conv_Input!H32</f>
        <v>0.131028262406404</v>
      </c>
      <c r="E24" s="36">
        <f>BB_Conv_Input!I32</f>
        <v>5.6970934865054046</v>
      </c>
      <c r="F24" s="36">
        <f>BB_Conv_Input!J32</f>
        <v>0</v>
      </c>
    </row>
  </sheetData>
  <pageMargins left="0.7" right="0.7" top="0.75" bottom="0.75" header="0.3" footer="0.3"/>
  <ignoredErrors>
    <ignoredError sqref="A10 A19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5B0B-A0AB-4500-98A4-3B1F7B6EF5EF}">
  <sheetPr>
    <tabColor rgb="FFEE0000"/>
  </sheetPr>
  <dimension ref="A1:F23"/>
  <sheetViews>
    <sheetView zoomScale="74" workbookViewId="0">
      <selection sqref="A1:XFD1048576"/>
    </sheetView>
  </sheetViews>
  <sheetFormatPr defaultRowHeight="14.5" x14ac:dyDescent="0.35"/>
  <cols>
    <col min="1" max="1" width="8.90625" bestFit="1" customWidth="1"/>
    <col min="2" max="2" width="114.453125" bestFit="1" customWidth="1"/>
    <col min="3" max="3" width="13.1796875" customWidth="1"/>
    <col min="4" max="4" width="12.08984375" customWidth="1"/>
    <col min="5" max="5" width="13.1796875" customWidth="1"/>
    <col min="6" max="6" width="11.36328125" customWidth="1"/>
  </cols>
  <sheetData>
    <row r="1" spans="1:6" ht="28.5" customHeight="1" x14ac:dyDescent="0.35">
      <c r="A1" s="46" t="s">
        <v>104</v>
      </c>
      <c r="B1" s="46" t="s">
        <v>63</v>
      </c>
      <c r="C1" s="12" t="s">
        <v>66</v>
      </c>
      <c r="D1" s="6" t="s">
        <v>70</v>
      </c>
      <c r="E1" s="6" t="s">
        <v>74</v>
      </c>
      <c r="F1" s="6" t="s">
        <v>75</v>
      </c>
    </row>
    <row r="2" spans="1:6" x14ac:dyDescent="0.35">
      <c r="A2" s="20">
        <f>BB_Conv_Input!A5</f>
        <v>1</v>
      </c>
      <c r="B2" s="8" t="str">
        <f>BB_Conv_Input!B5</f>
        <v xml:space="preserve">Grass, at farm {US} Economic, U </v>
      </c>
      <c r="C2" s="36">
        <f>BB_Conv_Input!G5</f>
        <v>2.8058761629111877</v>
      </c>
      <c r="D2" s="36">
        <f>BB_Conv_Input!H5</f>
        <v>0.131028262406404</v>
      </c>
      <c r="E2" s="36">
        <f>BB_Conv_Input!M5</f>
        <v>-6.4210489252902656</v>
      </c>
      <c r="F2" s="36">
        <f>BB_Conv_Input!N5</f>
        <v>1.0088203748420022E-4</v>
      </c>
    </row>
    <row r="3" spans="1:6" x14ac:dyDescent="0.35">
      <c r="A3" s="20">
        <f>BB_Conv_Input!A6</f>
        <v>2</v>
      </c>
      <c r="B3" s="8" t="str">
        <f>BB_Conv_Input!B6</f>
        <v xml:space="preserve">Alfalfa hay, region 4, at farm/US U </v>
      </c>
      <c r="C3" s="36">
        <f>BB_Conv_Input!G6</f>
        <v>1.161752600820757</v>
      </c>
      <c r="D3" s="36">
        <f>BB_Conv_Input!H6</f>
        <v>0.131028262406404</v>
      </c>
      <c r="E3" s="36">
        <f>BB_Conv_Input!M6</f>
        <v>-6.3024995867233864</v>
      </c>
      <c r="F3" s="36">
        <f>BB_Conv_Input!N6</f>
        <v>0.14998592450724635</v>
      </c>
    </row>
    <row r="4" spans="1:6" x14ac:dyDescent="0.35">
      <c r="A4" s="20">
        <f>BB_Conv_Input!A7</f>
        <v>3</v>
      </c>
      <c r="B4" s="8" t="str">
        <f>BB_Conv_Input!B7</f>
        <v xml:space="preserve">Grass hay, region 4, at farm/US U </v>
      </c>
      <c r="C4" s="36">
        <f>BB_Conv_Input!G7</f>
        <v>1.161752600820757</v>
      </c>
      <c r="D4" s="36">
        <f>BB_Conv_Input!H7</f>
        <v>0.131028262406404</v>
      </c>
      <c r="E4" s="36">
        <f>BB_Conv_Input!M7</f>
        <v>-5.7143357884289161</v>
      </c>
      <c r="F4" s="36">
        <f>BB_Conv_Input!N7</f>
        <v>9.2890057849068661E-2</v>
      </c>
    </row>
    <row r="5" spans="1:6" x14ac:dyDescent="0.35">
      <c r="A5" s="20">
        <f>BB_Conv_Input!A8</f>
        <v>4</v>
      </c>
      <c r="B5" s="8" t="str">
        <f>BB_Conv_Input!B8</f>
        <v xml:space="preserve">Corn grain, region 4, at field/US U </v>
      </c>
      <c r="C5" s="36">
        <f>BB_Conv_Input!G8</f>
        <v>1.1811708060095538</v>
      </c>
      <c r="D5" s="36">
        <f>BB_Conv_Input!H8</f>
        <v>0.131028262406404</v>
      </c>
      <c r="E5" s="36">
        <f>BB_Conv_Input!M8</f>
        <v>-5.0211891305461416</v>
      </c>
      <c r="F5" s="36">
        <f>BB_Conv_Input!N8</f>
        <v>3.7070745903692234E-2</v>
      </c>
    </row>
    <row r="6" spans="1:6" x14ac:dyDescent="0.35">
      <c r="A6" s="20">
        <f>BB_Conv_Input!A9</f>
        <v>5</v>
      </c>
      <c r="B6" s="8" t="str">
        <f>BB_Conv_Input!B9</f>
        <v xml:space="preserve">DDGS, wet, at farm/US U - economic value allocation </v>
      </c>
      <c r="C6" s="36">
        <f>BB_Conv_Input!G9</f>
        <v>0.63112422565360859</v>
      </c>
      <c r="D6" s="36">
        <f>BB_Conv_Input!H9</f>
        <v>0.131028262406404</v>
      </c>
      <c r="E6" s="36">
        <f>BB_Conv_Input!M9</f>
        <v>-8.5207487100828558</v>
      </c>
      <c r="F6" s="36">
        <f>BB_Conv_Input!N9</f>
        <v>0.10136879375231335</v>
      </c>
    </row>
    <row r="7" spans="1:6" x14ac:dyDescent="0.35">
      <c r="A7" s="20">
        <f>BB_Conv_Input!A12</f>
        <v>8</v>
      </c>
      <c r="B7" s="8" t="str">
        <f>BB_Conv_Input!B12</f>
        <v>Electricity, medium voltage {US}| market group for electricity, medium voltage | Cut-off, U (Cattle feed and raising)</v>
      </c>
      <c r="C7" s="36">
        <f>BB_Conv_Input!G12</f>
        <v>-0.66593961923650846</v>
      </c>
      <c r="D7" s="36">
        <f>BB_Conv_Input!H12</f>
        <v>0.131028262406404</v>
      </c>
      <c r="E7" s="36">
        <f>BB_Conv_Input!M12</f>
        <v>-6.2494528806948253</v>
      </c>
      <c r="F7" s="36">
        <f>BB_Conv_Input!N12</f>
        <v>0.59234256965033216</v>
      </c>
    </row>
    <row r="8" spans="1:6" x14ac:dyDescent="0.35">
      <c r="A8" s="20">
        <f>BB_Conv_Input!A13</f>
        <v>9</v>
      </c>
      <c r="B8" s="8" t="str">
        <f>BB_Conv_Input!B13</f>
        <v>Drinking Water Production {US}_lognormal dist_corrected pedigree (Cattle feed and raising)</v>
      </c>
      <c r="C8" s="36">
        <f>BB_Conv_Input!G13</f>
        <v>4.3878849843318797</v>
      </c>
      <c r="D8" s="36">
        <f>BB_Conv_Input!H13</f>
        <v>0.131028262406404</v>
      </c>
      <c r="E8" s="36">
        <f>BB_Conv_Input!M13</f>
        <v>-13.064706156874918</v>
      </c>
      <c r="F8" s="36">
        <f>BB_Conv_Input!N13</f>
        <v>0.52297307975517526</v>
      </c>
    </row>
    <row r="9" spans="1:6" x14ac:dyDescent="0.35">
      <c r="A9" s="20">
        <f>BB_Conv_Input!A14</f>
        <v>10</v>
      </c>
      <c r="B9" s="8" t="str">
        <f>BB_Conv_Input!B14</f>
        <v>Refrigerant R134a, at plant/US- US-EI U</v>
      </c>
      <c r="C9" s="36">
        <f>BB_Conv_Input!G14</f>
        <v>-11.261575449462391</v>
      </c>
      <c r="D9" s="36">
        <f>BB_Conv_Input!H14</f>
        <v>0.14842000511827322</v>
      </c>
      <c r="E9" s="36">
        <f>BB_Conv_Input!M14</f>
        <v>-4.8459270985392662</v>
      </c>
      <c r="F9" s="36">
        <f>BB_Conv_Input!N14</f>
        <v>0.72614732814155303</v>
      </c>
    </row>
    <row r="10" spans="1:6" x14ac:dyDescent="0.35">
      <c r="A10" s="20">
        <f>BB_Conv_Input!A15</f>
        <v>11</v>
      </c>
      <c r="B10" s="8" t="str">
        <f>BB_Conv_Input!B15</f>
        <v>Carbon dioxide, liquid {RoW}| market for carbon dioxide, liquid | Cut-off, U</v>
      </c>
      <c r="C10" s="36">
        <f>BB_Conv_Input!G15</f>
        <v>-4.4417270532105926</v>
      </c>
      <c r="D10" s="36">
        <f>BB_Conv_Input!H15</f>
        <v>0.14842000511827322</v>
      </c>
      <c r="E10" s="36">
        <f>BB_Conv_Input!M15</f>
        <v>-6.3913617541529462</v>
      </c>
      <c r="F10" s="36">
        <f>BB_Conv_Input!N15</f>
        <v>0.45843077763822476</v>
      </c>
    </row>
    <row r="11" spans="1:6" x14ac:dyDescent="0.35">
      <c r="A11" s="20">
        <f>BB_Conv_Input!A16</f>
        <v>12</v>
      </c>
      <c r="B11" s="8" t="str">
        <f>BB_Conv_Input!B16</f>
        <v>Electricity, medium voltage {US}| market group for electricity, medium voltage | Cut-off, U (Cattle harvesting+Ground beef production)</v>
      </c>
      <c r="C11" s="36">
        <f>BB_Conv_Input!G16</f>
        <v>-0.6994423578742156</v>
      </c>
      <c r="D11" s="36">
        <f>BB_Conv_Input!H16</f>
        <v>0.14842000511827322</v>
      </c>
      <c r="E11" s="36">
        <f>BB_Conv_Input!M16</f>
        <v>-6.2494528806948253</v>
      </c>
      <c r="F11" s="36">
        <f>BB_Conv_Input!N16</f>
        <v>0.59234256965033216</v>
      </c>
    </row>
    <row r="12" spans="1:6" x14ac:dyDescent="0.35">
      <c r="A12" s="20">
        <f>BB_Conv_Input!A17</f>
        <v>13</v>
      </c>
      <c r="B12" s="8" t="str">
        <f>BB_Conv_Input!B17</f>
        <v>Heat, natural gas, at industrial furnace &gt;100kW/US- US-EI U ((Cattle harvesting+Ground beef production)</v>
      </c>
      <c r="C12" s="36">
        <f>BB_Conv_Input!G17</f>
        <v>0.6204729302133708</v>
      </c>
      <c r="D12" s="36">
        <f>BB_Conv_Input!H17</f>
        <v>0.14842000511827322</v>
      </c>
      <c r="E12" s="36">
        <f>BB_Conv_Input!M17</f>
        <v>-11.722552477557265</v>
      </c>
      <c r="F12" s="36">
        <f>BB_Conv_Input!N17</f>
        <v>0.43505557968236935</v>
      </c>
    </row>
    <row r="13" spans="1:6" x14ac:dyDescent="0.35">
      <c r="A13" s="20">
        <f>BB_Conv_Input!A18</f>
        <v>14</v>
      </c>
      <c r="B13" s="8" t="str">
        <f>BB_Conv_Input!B18</f>
        <v>Sodium hypochlorite, 15% in H2O, at plant/US- US-EI U</v>
      </c>
      <c r="C13" s="36">
        <f>BB_Conv_Input!G18</f>
        <v>-0.46199987236962781</v>
      </c>
      <c r="D13" s="36">
        <f>BB_Conv_Input!H18</f>
        <v>0.14842000511827322</v>
      </c>
      <c r="E13" s="36">
        <f>BB_Conv_Input!M18</f>
        <v>-6.6917912972718581</v>
      </c>
      <c r="F13" s="36">
        <f>BB_Conv_Input!N18</f>
        <v>1.1126094279161554</v>
      </c>
    </row>
    <row r="14" spans="1:6" x14ac:dyDescent="0.35">
      <c r="A14" s="20">
        <f>BB_Conv_Input!A19</f>
        <v>15</v>
      </c>
      <c r="B14" s="8" t="str">
        <f>BB_Conv_Input!B19</f>
        <v>Hydrogen peroxide, 50% in H2O, at plant/US- US-EI U</v>
      </c>
      <c r="C14" s="36">
        <f>BB_Conv_Input!G19</f>
        <v>-0.47304970855621281</v>
      </c>
      <c r="D14" s="36">
        <f>BB_Conv_Input!H19</f>
        <v>0.14842000511827322</v>
      </c>
      <c r="E14" s="36">
        <f>BB_Conv_Input!M19</f>
        <v>-6.6338808239233593</v>
      </c>
      <c r="F14" s="36">
        <f>BB_Conv_Input!N19</f>
        <v>0.7125887315560091</v>
      </c>
    </row>
    <row r="15" spans="1:6" x14ac:dyDescent="0.35">
      <c r="A15" s="20">
        <f>BB_Conv_Input!A20</f>
        <v>16</v>
      </c>
      <c r="B15" s="8" t="str">
        <f>BB_Conv_Input!B20</f>
        <v>Chemical, organic {GLO}| chemical production, organic | Cut-off, U</v>
      </c>
      <c r="C15" s="36">
        <f>BB_Conv_Input!G20</f>
        <v>-0.53864699104202607</v>
      </c>
      <c r="D15" s="36">
        <f>BB_Conv_Input!H20</f>
        <v>0.14842000511827322</v>
      </c>
      <c r="E15" s="36">
        <f>BB_Conv_Input!M20</f>
        <v>-5.731909359387946</v>
      </c>
      <c r="F15" s="36">
        <f>BB_Conv_Input!N20</f>
        <v>0.39124944168472675</v>
      </c>
    </row>
    <row r="16" spans="1:6" x14ac:dyDescent="0.35">
      <c r="A16" s="20">
        <f>BB_Conv_Input!A21</f>
        <v>17</v>
      </c>
      <c r="B16" s="8" t="str">
        <f>BB_Conv_Input!B21</f>
        <v>Lubricating oil, at plant/US- US-EI U</v>
      </c>
      <c r="C16" s="36">
        <f>BB_Conv_Input!G21</f>
        <v>-8.7266583790997299</v>
      </c>
      <c r="D16" s="36">
        <f>BB_Conv_Input!H21</f>
        <v>0.14842000511827322</v>
      </c>
      <c r="E16" s="36">
        <f>BB_Conv_Input!M21</f>
        <v>-5.7642769706602577</v>
      </c>
      <c r="F16" s="36">
        <f>BB_Conv_Input!N21</f>
        <v>0.32582180986046921</v>
      </c>
    </row>
    <row r="17" spans="1:6" x14ac:dyDescent="0.35">
      <c r="A17" s="20">
        <f>BB_Conv_Input!A22</f>
        <v>18</v>
      </c>
      <c r="B17" s="8" t="str">
        <f>BB_Conv_Input!B22</f>
        <v>Drinking Water Production {US}_lognormal dist_corrected pedigree (Cattle harvesting+Ground beef production)</v>
      </c>
      <c r="C17" s="36">
        <f>BB_Conv_Input!G22</f>
        <v>2.6288933619211545</v>
      </c>
      <c r="D17" s="36">
        <f>BB_Conv_Input!H22</f>
        <v>0.14842000511827322</v>
      </c>
      <c r="E17" s="36">
        <f>BB_Conv_Input!M22</f>
        <v>-13.064706156874918</v>
      </c>
      <c r="F17" s="36">
        <f>BB_Conv_Input!N22</f>
        <v>0.52297307975517526</v>
      </c>
    </row>
    <row r="18" spans="1:6" x14ac:dyDescent="0.35">
      <c r="A18" s="20">
        <f>BB_Conv_Input!A24</f>
        <v>20</v>
      </c>
      <c r="B18" s="8" t="str">
        <f>BB_Conv_Input!B24</f>
        <v>Synthetic rubber, at plant/US- US-EI U</v>
      </c>
      <c r="C18" s="36">
        <f>BB_Conv_Input!G24</f>
        <v>-11.261575449462391</v>
      </c>
      <c r="D18" s="36">
        <f>BB_Conv_Input!H24</f>
        <v>0.14842000511827322</v>
      </c>
      <c r="E18" s="36">
        <f>BB_Conv_Input!M24</f>
        <v>-5.9674715400046638</v>
      </c>
      <c r="F18" s="36">
        <f>BB_Conv_Input!N24</f>
        <v>0.72584676199549358</v>
      </c>
    </row>
    <row r="19" spans="1:6" x14ac:dyDescent="0.35">
      <c r="A19" s="20">
        <f>BB_Conv_Input!A25</f>
        <v>21</v>
      </c>
      <c r="B19" s="8" t="str">
        <f>BB_Conv_Input!B25</f>
        <v>Wastewater Treatment_lognormal dist_corrected pedigree  (Cattle harvesting+Ground beef production)</v>
      </c>
      <c r="C19" s="36">
        <f>BB_Conv_Input!G25</f>
        <v>-4.9879730166965262</v>
      </c>
      <c r="D19" s="36">
        <f>BB_Conv_Input!H25</f>
        <v>0.14842000511827322</v>
      </c>
      <c r="E19" s="36">
        <f>BB_Conv_Input!M25</f>
        <v>-7.5215302283652745</v>
      </c>
      <c r="F19" s="36">
        <f>BB_Conv_Input!N25</f>
        <v>0.48914085230214177</v>
      </c>
    </row>
    <row r="20" spans="1:6" x14ac:dyDescent="0.35">
      <c r="A20" s="20">
        <f>BB_Conv_Input!A26</f>
        <v>22</v>
      </c>
      <c r="B20" s="8" t="str">
        <f>BB_Conv_Input!B26</f>
        <v>Paper, woodfree, coated {RoW}| market for paper, woodfree, coated | Cut-off, U</v>
      </c>
      <c r="C20" s="36">
        <f>BB_Conv_Input!G26</f>
        <v>-6.4543722247722863</v>
      </c>
      <c r="D20" s="36">
        <f>BB_Conv_Input!H26</f>
        <v>0.18232155679395459</v>
      </c>
      <c r="E20" s="36">
        <f>BB_Conv_Input!M26</f>
        <v>-5.117319754518328</v>
      </c>
      <c r="F20" s="36">
        <f>BB_Conv_Input!N26</f>
        <v>0.43668835325012134</v>
      </c>
    </row>
    <row r="21" spans="1:6" x14ac:dyDescent="0.35">
      <c r="A21" s="20">
        <f>BB_Conv_Input!A27</f>
        <v>23</v>
      </c>
      <c r="B21" s="8" t="str">
        <f>BB_Conv_Input!B27</f>
        <v>Packaging film, low density polyethylene {GLO}| market for packaging film, low density polyethylene | Cut-off, U</v>
      </c>
      <c r="C21" s="36">
        <f>BB_Conv_Input!G27</f>
        <v>-6.0914667310829183</v>
      </c>
      <c r="D21" s="36">
        <f>BB_Conv_Input!H27</f>
        <v>0.18232155679395459</v>
      </c>
      <c r="E21" s="36">
        <f>BB_Conv_Input!M27</f>
        <v>-5.0465355837136983</v>
      </c>
      <c r="F21" s="36">
        <f>BB_Conv_Input!N27</f>
        <v>0.40437140310865427</v>
      </c>
    </row>
    <row r="22" spans="1:6" x14ac:dyDescent="0.35">
      <c r="A22" s="20">
        <f>BB_Conv_Input!A28</f>
        <v>24</v>
      </c>
      <c r="B22" s="8" t="str">
        <f>BB_Conv_Input!B28</f>
        <v>Corrugated board, fresh fibre, single wall, at plant/US- US-EI U</v>
      </c>
      <c r="C22" s="36">
        <f>BB_Conv_Input!G28</f>
        <v>-4.6217907610239761</v>
      </c>
      <c r="D22" s="36">
        <f>BB_Conv_Input!H28</f>
        <v>0.18232155679395459</v>
      </c>
      <c r="E22" s="36">
        <f>BB_Conv_Input!M28</f>
        <v>-5.1934792784086197</v>
      </c>
      <c r="F22" s="36">
        <f>BB_Conv_Input!N28</f>
        <v>0.37890325920889067</v>
      </c>
    </row>
    <row r="23" spans="1:6" x14ac:dyDescent="0.35">
      <c r="A23" s="20">
        <f>BB_Conv_Input!A30</f>
        <v>26</v>
      </c>
      <c r="B23" s="8" t="str">
        <f>BB_Conv_Input!B30</f>
        <v xml:space="preserve">Ammonia </v>
      </c>
      <c r="C23" s="36">
        <f>BB_Conv_Input!G30</f>
        <v>-2.0839540450844027</v>
      </c>
      <c r="D23" s="36">
        <f>BB_Conv_Input!H30</f>
        <v>0.131028262406404</v>
      </c>
      <c r="E23" s="36">
        <f>BB_Conv_Input!M30</f>
        <v>-2.131998792418512</v>
      </c>
      <c r="F23" s="36">
        <f>BB_Conv_Input!N30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D4E9-8FDE-4706-83A1-2D5354526E5D}">
  <sheetPr>
    <tabColor rgb="FFEE0000"/>
  </sheetPr>
  <dimension ref="A1:F22"/>
  <sheetViews>
    <sheetView zoomScale="74" workbookViewId="0">
      <selection activeCell="E32" sqref="E32"/>
    </sheetView>
  </sheetViews>
  <sheetFormatPr defaultRowHeight="14.5" x14ac:dyDescent="0.35"/>
  <cols>
    <col min="1" max="1" width="8.90625" bestFit="1" customWidth="1"/>
    <col min="2" max="2" width="114.453125" bestFit="1" customWidth="1"/>
    <col min="3" max="3" width="13.1796875" customWidth="1"/>
    <col min="4" max="4" width="12.08984375" customWidth="1"/>
    <col min="5" max="5" width="13.1796875" customWidth="1"/>
    <col min="6" max="6" width="11.36328125" customWidth="1"/>
  </cols>
  <sheetData>
    <row r="1" spans="1:6" ht="28.5" customHeight="1" x14ac:dyDescent="0.35">
      <c r="A1" s="46" t="s">
        <v>104</v>
      </c>
      <c r="B1" s="46" t="s">
        <v>63</v>
      </c>
      <c r="C1" s="12" t="s">
        <v>66</v>
      </c>
      <c r="D1" s="6" t="s">
        <v>70</v>
      </c>
      <c r="E1" s="6" t="s">
        <v>76</v>
      </c>
      <c r="F1" s="6" t="s">
        <v>77</v>
      </c>
    </row>
    <row r="2" spans="1:6" x14ac:dyDescent="0.35">
      <c r="A2" s="20">
        <f>BB_Conv_Input!A5</f>
        <v>1</v>
      </c>
      <c r="B2" s="8" t="str">
        <f>BB_Conv_Input!B5</f>
        <v xml:space="preserve">Grass, at farm {US} Economic, U </v>
      </c>
      <c r="C2" s="36">
        <f>BB_Conv_Input!G5</f>
        <v>2.8058761629111877</v>
      </c>
      <c r="D2" s="36">
        <f>BB_Conv_Input!H5</f>
        <v>0.131028262406404</v>
      </c>
      <c r="E2" s="36">
        <f>BB_Conv_Input!Q5</f>
        <v>-9.9284937629126766</v>
      </c>
      <c r="F2" s="36">
        <f>BB_Conv_Input!R5</f>
        <v>1.4355779982615218E-3</v>
      </c>
    </row>
    <row r="3" spans="1:6" x14ac:dyDescent="0.35">
      <c r="A3" s="20">
        <f>BB_Conv_Input!A6</f>
        <v>2</v>
      </c>
      <c r="B3" s="8" t="str">
        <f>BB_Conv_Input!B6</f>
        <v xml:space="preserve">Alfalfa hay, region 4, at farm/US U </v>
      </c>
      <c r="C3" s="36">
        <f>BB_Conv_Input!G6</f>
        <v>1.161752600820757</v>
      </c>
      <c r="D3" s="36">
        <f>BB_Conv_Input!H6</f>
        <v>0.131028262406404</v>
      </c>
      <c r="E3" s="36">
        <f>BB_Conv_Input!Q6</f>
        <v>-0.78437756650059265</v>
      </c>
      <c r="F3" s="36">
        <f>BB_Conv_Input!R6</f>
        <v>0.20010208798045942</v>
      </c>
    </row>
    <row r="4" spans="1:6" x14ac:dyDescent="0.35">
      <c r="A4" s="20">
        <f>BB_Conv_Input!A7</f>
        <v>3</v>
      </c>
      <c r="B4" s="8" t="str">
        <f>BB_Conv_Input!B7</f>
        <v xml:space="preserve">Grass hay, region 4, at farm/US U </v>
      </c>
      <c r="C4" s="36">
        <f>BB_Conv_Input!G7</f>
        <v>1.161752600820757</v>
      </c>
      <c r="D4" s="36">
        <f>BB_Conv_Input!H7</f>
        <v>0.131028262406404</v>
      </c>
      <c r="E4" s="36">
        <f>BB_Conv_Input!Q7</f>
        <v>-1.2422489494510098</v>
      </c>
      <c r="F4" s="36">
        <f>BB_Conv_Input!R7</f>
        <v>0.13396066539209481</v>
      </c>
    </row>
    <row r="5" spans="1:6" x14ac:dyDescent="0.35">
      <c r="A5" s="20">
        <f>BB_Conv_Input!A8</f>
        <v>4</v>
      </c>
      <c r="B5" s="8" t="str">
        <f>BB_Conv_Input!B8</f>
        <v xml:space="preserve">Corn grain, region 4, at field/US U </v>
      </c>
      <c r="C5" s="36">
        <f>BB_Conv_Input!G8</f>
        <v>1.1811708060095538</v>
      </c>
      <c r="D5" s="36">
        <f>BB_Conv_Input!H8</f>
        <v>0.131028262406404</v>
      </c>
      <c r="E5" s="36">
        <f>BB_Conv_Input!Q8</f>
        <v>-1.1862956776101763</v>
      </c>
      <c r="F5" s="36">
        <f>BB_Conv_Input!R8</f>
        <v>0.20285372093671425</v>
      </c>
    </row>
    <row r="6" spans="1:6" x14ac:dyDescent="0.35">
      <c r="A6" s="20">
        <f>BB_Conv_Input!A9</f>
        <v>5</v>
      </c>
      <c r="B6" s="8" t="str">
        <f>BB_Conv_Input!B9</f>
        <v xml:space="preserve">DDGS, wet, at farm/US U - economic value allocation </v>
      </c>
      <c r="C6" s="36">
        <f>BB_Conv_Input!G9</f>
        <v>0.63112422565360859</v>
      </c>
      <c r="D6" s="36">
        <f>BB_Conv_Input!H9</f>
        <v>0.131028262406404</v>
      </c>
      <c r="E6" s="36">
        <f>BB_Conv_Input!Q9</f>
        <v>-6.0222503154788987</v>
      </c>
      <c r="F6" s="36">
        <f>BB_Conv_Input!R9</f>
        <v>0.58381798567859189</v>
      </c>
    </row>
    <row r="7" spans="1:6" x14ac:dyDescent="0.35">
      <c r="A7" s="20">
        <f>BB_Conv_Input!A12</f>
        <v>8</v>
      </c>
      <c r="B7" s="8" t="str">
        <f>BB_Conv_Input!B12</f>
        <v>Electricity, medium voltage {US}| market group for electricity, medium voltage | Cut-off, U (Cattle feed and raising)</v>
      </c>
      <c r="C7" s="36">
        <f>BB_Conv_Input!G12</f>
        <v>-0.66593961923650846</v>
      </c>
      <c r="D7" s="36">
        <f>BB_Conv_Input!H12</f>
        <v>0.131028262406404</v>
      </c>
      <c r="E7" s="36">
        <f>BB_Conv_Input!Q12</f>
        <v>-7.0086733465501183</v>
      </c>
      <c r="F7" s="36">
        <f>BB_Conv_Input!R12</f>
        <v>2.5755047648342431</v>
      </c>
    </row>
    <row r="8" spans="1:6" x14ac:dyDescent="0.35">
      <c r="A8" s="20">
        <f>BB_Conv_Input!A13</f>
        <v>9</v>
      </c>
      <c r="B8" s="8" t="str">
        <f>BB_Conv_Input!B13</f>
        <v>Drinking Water Production {US}_lognormal dist_corrected pedigree (Cattle feed and raising)</v>
      </c>
      <c r="C8" s="36">
        <f>BB_Conv_Input!G13</f>
        <v>4.3878849843318797</v>
      </c>
      <c r="D8" s="36">
        <f>BB_Conv_Input!H13</f>
        <v>0.131028262406404</v>
      </c>
      <c r="E8" s="36">
        <f>BB_Conv_Input!Q13</f>
        <v>-6.964497366131134</v>
      </c>
      <c r="F8" s="36">
        <f>BB_Conv_Input!R13</f>
        <v>0.6497150287918233</v>
      </c>
    </row>
    <row r="9" spans="1:6" x14ac:dyDescent="0.35">
      <c r="A9" s="20">
        <f>BB_Conv_Input!A14</f>
        <v>10</v>
      </c>
      <c r="B9" s="8" t="str">
        <f>BB_Conv_Input!B14</f>
        <v>Refrigerant R134a, at plant/US- US-EI U</v>
      </c>
      <c r="C9" s="36">
        <f>BB_Conv_Input!G14</f>
        <v>-11.261575449462391</v>
      </c>
      <c r="D9" s="36">
        <f>BB_Conv_Input!H14</f>
        <v>0.14842000511827322</v>
      </c>
      <c r="E9" s="36">
        <f>BB_Conv_Input!Q14</f>
        <v>-0.98752459769879242</v>
      </c>
      <c r="F9" s="36">
        <f>BB_Conv_Input!R14</f>
        <v>0.64732899141318578</v>
      </c>
    </row>
    <row r="10" spans="1:6" x14ac:dyDescent="0.35">
      <c r="A10" s="20">
        <f>BB_Conv_Input!A15</f>
        <v>11</v>
      </c>
      <c r="B10" s="8" t="str">
        <f>BB_Conv_Input!B15</f>
        <v>Carbon dioxide, liquid {RoW}| market for carbon dioxide, liquid | Cut-off, U</v>
      </c>
      <c r="C10" s="36">
        <f>BB_Conv_Input!G15</f>
        <v>-4.4417270532105926</v>
      </c>
      <c r="D10" s="36">
        <f>BB_Conv_Input!H15</f>
        <v>0.14842000511827322</v>
      </c>
      <c r="E10" s="36">
        <f>BB_Conv_Input!Q15</f>
        <v>-6.5623646802253672</v>
      </c>
      <c r="F10" s="36">
        <f>BB_Conv_Input!R15</f>
        <v>2.379042549892501</v>
      </c>
    </row>
    <row r="11" spans="1:6" x14ac:dyDescent="0.35">
      <c r="A11" s="20">
        <f>BB_Conv_Input!A16</f>
        <v>12</v>
      </c>
      <c r="B11" s="8" t="str">
        <f>BB_Conv_Input!B16</f>
        <v>Electricity, medium voltage {US}| market group for electricity, medium voltage | Cut-off, U (Cattle harvesting+Ground beef production)</v>
      </c>
      <c r="C11" s="36">
        <f>BB_Conv_Input!G16</f>
        <v>-0.6994423578742156</v>
      </c>
      <c r="D11" s="36">
        <f>BB_Conv_Input!H16</f>
        <v>0.14842000511827322</v>
      </c>
      <c r="E11" s="36">
        <f>BB_Conv_Input!Q16</f>
        <v>-7.0086733465501183</v>
      </c>
      <c r="F11" s="36">
        <f>BB_Conv_Input!R16</f>
        <v>2.5755047648342431</v>
      </c>
    </row>
    <row r="12" spans="1:6" x14ac:dyDescent="0.35">
      <c r="A12" s="20">
        <f>BB_Conv_Input!A17</f>
        <v>13</v>
      </c>
      <c r="B12" s="8" t="str">
        <f>BB_Conv_Input!B17</f>
        <v>Heat, natural gas, at industrial furnace &gt;100kW/US- US-EI U ((Cattle harvesting+Ground beef production)</v>
      </c>
      <c r="C12" s="36">
        <f>BB_Conv_Input!G17</f>
        <v>0.6204729302133708</v>
      </c>
      <c r="D12" s="36">
        <f>BB_Conv_Input!H17</f>
        <v>0.14842000511827322</v>
      </c>
      <c r="E12" s="36">
        <f>BB_Conv_Input!Q17</f>
        <v>-10.72773536540655</v>
      </c>
      <c r="F12" s="36">
        <f>BB_Conv_Input!R17</f>
        <v>1.3815161742601483</v>
      </c>
    </row>
    <row r="13" spans="1:6" x14ac:dyDescent="0.35">
      <c r="A13" s="20">
        <f>BB_Conv_Input!A18</f>
        <v>14</v>
      </c>
      <c r="B13" s="8" t="str">
        <f>BB_Conv_Input!B18</f>
        <v>Sodium hypochlorite, 15% in H2O, at plant/US- US-EI U</v>
      </c>
      <c r="C13" s="36">
        <f>BB_Conv_Input!G18</f>
        <v>-0.46199987236962781</v>
      </c>
      <c r="D13" s="36">
        <f>BB_Conv_Input!H18</f>
        <v>0.14842000511827322</v>
      </c>
      <c r="E13" s="36">
        <f>BB_Conv_Input!Q18</f>
        <v>-3.3386849550645881</v>
      </c>
      <c r="F13" s="36">
        <f>BB_Conv_Input!R18</f>
        <v>1.036909331668824</v>
      </c>
    </row>
    <row r="14" spans="1:6" x14ac:dyDescent="0.35">
      <c r="A14" s="20">
        <f>BB_Conv_Input!A19</f>
        <v>15</v>
      </c>
      <c r="B14" s="8" t="str">
        <f>BB_Conv_Input!B19</f>
        <v>Hydrogen peroxide, 50% in H2O, at plant/US- US-EI U</v>
      </c>
      <c r="C14" s="36">
        <f>BB_Conv_Input!G19</f>
        <v>-0.47304970855621281</v>
      </c>
      <c r="D14" s="36">
        <f>BB_Conv_Input!H19</f>
        <v>0.14842000511827322</v>
      </c>
      <c r="E14" s="36">
        <f>BB_Conv_Input!Q19</f>
        <v>-1.3359649818107135</v>
      </c>
      <c r="F14" s="36">
        <f>BB_Conv_Input!R19</f>
        <v>0.19096919240353019</v>
      </c>
    </row>
    <row r="15" spans="1:6" x14ac:dyDescent="0.35">
      <c r="A15" s="20">
        <f>BB_Conv_Input!A20</f>
        <v>16</v>
      </c>
      <c r="B15" s="8" t="str">
        <f>BB_Conv_Input!B20</f>
        <v>Chemical, organic {GLO}| chemical production, organic | Cut-off, U</v>
      </c>
      <c r="C15" s="36">
        <f>BB_Conv_Input!G20</f>
        <v>-0.53864699104202607</v>
      </c>
      <c r="D15" s="36">
        <f>BB_Conv_Input!H20</f>
        <v>0.14842000511827322</v>
      </c>
      <c r="E15" s="36">
        <f>BB_Conv_Input!Q20</f>
        <v>-5.7932678577922196</v>
      </c>
      <c r="F15" s="36">
        <f>BB_Conv_Input!R20</f>
        <v>2.2078278761846688</v>
      </c>
    </row>
    <row r="16" spans="1:6" x14ac:dyDescent="0.35">
      <c r="A16" s="20">
        <f>BB_Conv_Input!A21</f>
        <v>17</v>
      </c>
      <c r="B16" s="8" t="str">
        <f>BB_Conv_Input!B21</f>
        <v>Lubricating oil, at plant/US- US-EI U</v>
      </c>
      <c r="C16" s="36">
        <f>BB_Conv_Input!G21</f>
        <v>-8.7266583790997299</v>
      </c>
      <c r="D16" s="36">
        <f>BB_Conv_Input!H21</f>
        <v>0.14842000511827322</v>
      </c>
      <c r="E16" s="36">
        <f>BB_Conv_Input!Q21</f>
        <v>-4.7066067486408825</v>
      </c>
      <c r="F16" s="36">
        <f>BB_Conv_Input!R21</f>
        <v>1.2882144325171083</v>
      </c>
    </row>
    <row r="17" spans="1:6" x14ac:dyDescent="0.35">
      <c r="A17" s="20">
        <f>BB_Conv_Input!A22</f>
        <v>18</v>
      </c>
      <c r="B17" s="8" t="str">
        <f>BB_Conv_Input!B22</f>
        <v>Drinking Water Production {US}_lognormal dist_corrected pedigree (Cattle harvesting+Ground beef production)</v>
      </c>
      <c r="C17" s="36">
        <f>BB_Conv_Input!G22</f>
        <v>2.6288933619211545</v>
      </c>
      <c r="D17" s="36">
        <f>BB_Conv_Input!H22</f>
        <v>0.14842000511827322</v>
      </c>
      <c r="E17" s="36">
        <f>BB_Conv_Input!Q22</f>
        <v>-6.964497366131134</v>
      </c>
      <c r="F17" s="36">
        <f>BB_Conv_Input!R22</f>
        <v>0.6497150287918233</v>
      </c>
    </row>
    <row r="18" spans="1:6" x14ac:dyDescent="0.35">
      <c r="A18" s="20">
        <f>BB_Conv_Input!A24</f>
        <v>20</v>
      </c>
      <c r="B18" s="8" t="str">
        <f>BB_Conv_Input!B24</f>
        <v>Synthetic rubber, at plant/US- US-EI U</v>
      </c>
      <c r="C18" s="36">
        <f>BB_Conv_Input!G24</f>
        <v>-11.261575449462391</v>
      </c>
      <c r="D18" s="36">
        <f>BB_Conv_Input!H24</f>
        <v>0.14842000511827322</v>
      </c>
      <c r="E18" s="36">
        <f>BB_Conv_Input!Q24</f>
        <v>-2.5949681032221426</v>
      </c>
      <c r="F18" s="36">
        <f>BB_Conv_Input!R24</f>
        <v>0.82571642200874218</v>
      </c>
    </row>
    <row r="19" spans="1:6" x14ac:dyDescent="0.35">
      <c r="A19" s="20">
        <f>BB_Conv_Input!A25</f>
        <v>21</v>
      </c>
      <c r="B19" s="8" t="str">
        <f>BB_Conv_Input!B25</f>
        <v>Wastewater Treatment_lognormal dist_corrected pedigree  (Cattle harvesting+Ground beef production)</v>
      </c>
      <c r="C19" s="36">
        <f>BB_Conv_Input!G25</f>
        <v>-4.9879730166965262</v>
      </c>
      <c r="D19" s="36">
        <f>BB_Conv_Input!H25</f>
        <v>0.14842000511827322</v>
      </c>
      <c r="E19" s="36">
        <f>BB_Conv_Input!Q25</f>
        <v>-7.5361394203536669</v>
      </c>
      <c r="F19" s="36">
        <f>BB_Conv_Input!R25</f>
        <v>2.4341393640932303</v>
      </c>
    </row>
    <row r="20" spans="1:6" x14ac:dyDescent="0.35">
      <c r="A20" s="20">
        <f>BB_Conv_Input!A26</f>
        <v>22</v>
      </c>
      <c r="B20" s="8" t="str">
        <f>BB_Conv_Input!B26</f>
        <v>Paper, woodfree, coated {RoW}| market for paper, woodfree, coated | Cut-off, U</v>
      </c>
      <c r="C20" s="36">
        <f>BB_Conv_Input!G26</f>
        <v>-6.4543722247722863</v>
      </c>
      <c r="D20" s="36">
        <f>BB_Conv_Input!H26</f>
        <v>0.18232155679395459</v>
      </c>
      <c r="E20" s="36">
        <f>BB_Conv_Input!Q26</f>
        <v>-5.6330065299844243</v>
      </c>
      <c r="F20" s="36">
        <f>BB_Conv_Input!R26</f>
        <v>2.2398332050512577</v>
      </c>
    </row>
    <row r="21" spans="1:6" x14ac:dyDescent="0.35">
      <c r="A21" s="20">
        <f>BB_Conv_Input!A27</f>
        <v>23</v>
      </c>
      <c r="B21" s="8" t="str">
        <f>BB_Conv_Input!B27</f>
        <v>Packaging film, low density polyethylene {GLO}| market for packaging film, low density polyethylene | Cut-off, U</v>
      </c>
      <c r="C21" s="36">
        <f>BB_Conv_Input!G27</f>
        <v>-6.0914667310829183</v>
      </c>
      <c r="D21" s="36">
        <f>BB_Conv_Input!H27</f>
        <v>0.18232155679395459</v>
      </c>
      <c r="E21" s="36">
        <f>BB_Conv_Input!Q27</f>
        <v>-4.261061308111322</v>
      </c>
      <c r="F21" s="36">
        <f>BB_Conv_Input!R27</f>
        <v>2.0872904919643385</v>
      </c>
    </row>
    <row r="22" spans="1:6" x14ac:dyDescent="0.35">
      <c r="A22" s="20">
        <f>BB_Conv_Input!A28</f>
        <v>24</v>
      </c>
      <c r="B22" s="8" t="str">
        <f>BB_Conv_Input!B28</f>
        <v>Corrugated board, fresh fibre, single wall, at plant/US- US-EI U</v>
      </c>
      <c r="C22" s="36">
        <f>BB_Conv_Input!G28</f>
        <v>-4.6217907610239761</v>
      </c>
      <c r="D22" s="36">
        <f>BB_Conv_Input!H28</f>
        <v>0.18232155679395459</v>
      </c>
      <c r="E22" s="36">
        <f>BB_Conv_Input!Q28</f>
        <v>-2.642872877435301</v>
      </c>
      <c r="F22" s="36">
        <f>BB_Conv_Input!R28</f>
        <v>0.58942848652595159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Beef Burger_SimaPro</vt:lpstr>
      <vt:lpstr>BB_UD_Input</vt:lpstr>
      <vt:lpstr>BB_UD_GHG</vt:lpstr>
      <vt:lpstr>BB_UD_Eutro</vt:lpstr>
      <vt:lpstr>BB_UD_Water</vt:lpstr>
      <vt:lpstr>BB_Conv_Input</vt:lpstr>
      <vt:lpstr>BB_Conv_GHG</vt:lpstr>
      <vt:lpstr>BB_Conv_Eutro</vt:lpstr>
      <vt:lpstr>BB_Conv_Water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 Ravikumar</dc:creator>
  <cp:lastModifiedBy>Sarishma Bhandari</cp:lastModifiedBy>
  <dcterms:created xsi:type="dcterms:W3CDTF">2025-06-20T18:45:30Z</dcterms:created>
  <dcterms:modified xsi:type="dcterms:W3CDTF">2025-07-23T21:57:21Z</dcterms:modified>
</cp:coreProperties>
</file>