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showInkAnnotation="0"/>
  <mc:AlternateContent xmlns:mc="http://schemas.openxmlformats.org/markup-compatibility/2006">
    <mc:Choice Requires="x15">
      <x15ac:absPath xmlns:x15ac="http://schemas.microsoft.com/office/spreadsheetml/2010/11/ac" url="https://chimerocytecom.sharepoint.com/sites/ChimerocyteOfficeFiles/Shared Documents/Research/GitRepo/03_Analyzing_Templates/"/>
    </mc:Choice>
  </mc:AlternateContent>
  <xr:revisionPtr revIDLastSave="44" documentId="10_ncr:100000_{B45D2E73-247B-4AE8-A305-9B07EE0E76BF}" xr6:coauthVersionLast="47" xr6:coauthVersionMax="47" xr10:uidLastSave="{BF79ED95-FB19-9F4D-8EE2-A410F2F1E267}"/>
  <bookViews>
    <workbookView xWindow="0" yWindow="500" windowWidth="28800" windowHeight="16380" xr2:uid="{00000000-000D-0000-FFFF-FFFF00000000}"/>
  </bookViews>
  <sheets>
    <sheet name="All Data" sheetId="7" r:id="rId1"/>
  </sheets>
  <definedNames>
    <definedName name="_xlnm._FilterDatabase" localSheetId="0" hidden="1">'All Data'!$B$1:$X$1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7" l="1"/>
  <c r="R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Kanaan, Sami B</author>
  </authors>
  <commentList>
    <comment ref="R1" authorId="0" shapeId="0" xr:uid="{AF05A42E-63B6-4268-BC08-C4EFAD8737DE}">
      <text>
        <r>
          <rPr>
            <sz val="9"/>
            <color indexed="81"/>
            <rFont val="Tahoma"/>
            <family val="2"/>
          </rPr>
          <t xml:space="preserve">95% confidence intervals of Chimerism (Cells/10^6) based on the </t>
        </r>
        <r>
          <rPr>
            <b/>
            <sz val="9"/>
            <color indexed="81"/>
            <rFont val="Tahoma"/>
            <family val="2"/>
          </rPr>
          <t>Wilson Score</t>
        </r>
        <r>
          <rPr>
            <sz val="9"/>
            <color indexed="81"/>
            <rFont val="Tahoma"/>
            <family val="2"/>
          </rPr>
          <t xml:space="preserve"> without continuity correction (Approximates mid-</t>
        </r>
        <r>
          <rPr>
            <i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-exact), and with taking into account the measurement error of the total cell population. 
</t>
        </r>
        <r>
          <rPr>
            <i/>
            <sz val="9"/>
            <color indexed="81"/>
            <rFont val="Tahoma"/>
            <family val="2"/>
          </rPr>
          <t>Special Case</t>
        </r>
        <r>
          <rPr>
            <sz val="9"/>
            <color indexed="81"/>
            <rFont val="Tahoma"/>
            <family val="2"/>
          </rPr>
          <t xml:space="preserve">: when Chimerism </t>
        </r>
        <r>
          <rPr>
            <b/>
            <sz val="9"/>
            <color indexed="81"/>
            <rFont val="Tahoma"/>
            <family val="2"/>
          </rPr>
          <t>o</t>
        </r>
        <r>
          <rPr>
            <sz val="9"/>
            <color indexed="81"/>
            <rFont val="Tahoma"/>
            <family val="2"/>
          </rPr>
          <t xml:space="preserve">bserved </t>
        </r>
        <r>
          <rPr>
            <b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roportion </t>
        </r>
        <r>
          <rPr>
            <b/>
            <sz val="9"/>
            <color indexed="81"/>
            <rFont val="Tahoma"/>
            <family val="2"/>
          </rPr>
          <t>P</t>
        </r>
        <r>
          <rPr>
            <b/>
            <sz val="8"/>
            <color indexed="81"/>
            <rFont val="Tahoma"/>
            <family val="2"/>
          </rPr>
          <t>o</t>
        </r>
        <r>
          <rPr>
            <b/>
            <sz val="9"/>
            <color indexed="81"/>
            <rFont val="Tahoma"/>
            <family val="2"/>
          </rPr>
          <t>=0</t>
        </r>
        <r>
          <rPr>
            <sz val="9"/>
            <color indexed="81"/>
            <rFont val="Tahoma"/>
            <family val="2"/>
          </rPr>
          <t xml:space="preserve"> the model assumes that Chimerism </t>
        </r>
        <r>
          <rPr>
            <b/>
            <sz val="9"/>
            <color indexed="81"/>
            <rFont val="Tahoma"/>
            <family val="2"/>
          </rPr>
          <t>t</t>
        </r>
        <r>
          <rPr>
            <sz val="9"/>
            <color indexed="81"/>
            <rFont val="Tahoma"/>
            <family val="2"/>
          </rPr>
          <t xml:space="preserve">rue </t>
        </r>
        <r>
          <rPr>
            <b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roportion could be </t>
        </r>
        <r>
          <rPr>
            <b/>
            <sz val="9"/>
            <color indexed="81"/>
            <rFont val="Tahoma"/>
            <family val="2"/>
          </rPr>
          <t>P</t>
        </r>
        <r>
          <rPr>
            <b/>
            <sz val="8"/>
            <color indexed="81"/>
            <rFont val="Tahoma"/>
            <family val="2"/>
          </rPr>
          <t>t</t>
        </r>
        <r>
          <rPr>
            <b/>
            <sz val="9"/>
            <color indexed="81"/>
            <rFont val="Tahoma"/>
            <family val="2"/>
          </rPr>
          <t>≥0</t>
        </r>
        <r>
          <rPr>
            <sz val="9"/>
            <color indexed="81"/>
            <rFont val="Tahoma"/>
            <family val="2"/>
          </rPr>
          <t xml:space="preserve"> thus allows upper limit to be &gt;0
</t>
        </r>
        <r>
          <rPr>
            <sz val="8"/>
            <color indexed="81"/>
            <rFont val="Tahoma"/>
            <family val="2"/>
          </rPr>
          <t xml:space="preserve">Newcombe RG (1998). Two-sided confidence intervals for the single proportion: Comparison of seven methods. </t>
        </r>
        <r>
          <rPr>
            <i/>
            <sz val="8"/>
            <color indexed="81"/>
            <rFont val="Tahoma"/>
            <family val="2"/>
          </rPr>
          <t>Statistics in Medicine</t>
        </r>
        <r>
          <rPr>
            <sz val="8"/>
            <color indexed="81"/>
            <rFont val="Tahoma"/>
            <family val="2"/>
          </rPr>
          <t>, 17, 857-872.</t>
        </r>
      </text>
    </comment>
  </commentList>
</comments>
</file>

<file path=xl/sharedStrings.xml><?xml version="1.0" encoding="utf-8"?>
<sst xmlns="http://schemas.openxmlformats.org/spreadsheetml/2006/main" count="147" uniqueCount="78">
  <si>
    <t>Detector</t>
  </si>
  <si>
    <t>Subject ID</t>
  </si>
  <si>
    <t>Specimen type</t>
  </si>
  <si>
    <t>note</t>
  </si>
  <si>
    <t>Draw date</t>
  </si>
  <si>
    <t>Draw time-point</t>
  </si>
  <si>
    <t>[DNA] ng/uL</t>
  </si>
  <si>
    <t>DNA elution in:</t>
  </si>
  <si>
    <t>Other Assay Notes</t>
  </si>
  <si>
    <t>A(1)</t>
  </si>
  <si>
    <t>A(2)</t>
  </si>
  <si>
    <t>B(1)</t>
  </si>
  <si>
    <t>B(2)</t>
  </si>
  <si>
    <t>DRB1(1)</t>
  </si>
  <si>
    <t>DRB1(2)</t>
  </si>
  <si>
    <t>DQA1(1)</t>
  </si>
  <si>
    <t>DQA1(2)</t>
  </si>
  <si>
    <t>DQB1(1)</t>
  </si>
  <si>
    <t>DQB1(2)</t>
  </si>
  <si>
    <t>Total Cells assayed</t>
  </si>
  <si>
    <t>Mean Cells/well</t>
  </si>
  <si>
    <t>Wells Chimerism+</t>
  </si>
  <si>
    <t>Low-Positive-Ctrl_QC</t>
  </si>
  <si>
    <t>Replicate wells</t>
  </si>
  <si>
    <t>Calib-Crv/Efficiency_QC</t>
  </si>
  <si>
    <t>±StdDev Cells/well</t>
  </si>
  <si>
    <t>Non-Template-Ctrl_QC</t>
  </si>
  <si>
    <t>Chimerism (Cells/10^6)</t>
  </si>
  <si>
    <t>Total Chim count (AdjQty2)</t>
  </si>
  <si>
    <t>Lower 95%CI Chim (Cells/10^6)</t>
  </si>
  <si>
    <t>Upper 95%CI Chim (Cells/10^6)</t>
  </si>
  <si>
    <t>SampleSpecimen_QC</t>
  </si>
  <si>
    <t>Run ID</t>
  </si>
  <si>
    <t>AT3-L</t>
  </si>
  <si>
    <t>AT3-S</t>
  </si>
  <si>
    <t>TG-ins</t>
  </si>
  <si>
    <t>TG-del</t>
  </si>
  <si>
    <t>GSTT1</t>
  </si>
  <si>
    <t>TNN-ins</t>
  </si>
  <si>
    <t>Chi-0226i</t>
  </si>
  <si>
    <t>Chi-0254i</t>
  </si>
  <si>
    <t>Chi-0316i</t>
  </si>
  <si>
    <t>Chi-0329i</t>
  </si>
  <si>
    <t>Chi-0329d</t>
  </si>
  <si>
    <t>Chi-0492i</t>
  </si>
  <si>
    <t>Chi-0524i</t>
  </si>
  <si>
    <t>Chi-0564i</t>
  </si>
  <si>
    <t>Chi-1217i</t>
  </si>
  <si>
    <t>Chi-1303i</t>
  </si>
  <si>
    <t>Chi-1916i</t>
  </si>
  <si>
    <t>SRY</t>
  </si>
  <si>
    <r>
      <t xml:space="preserve">Subject genotype </t>
    </r>
    <r>
      <rPr>
        <sz val="9"/>
        <color theme="1"/>
        <rFont val="Arial"/>
        <family val="2"/>
      </rPr>
      <t>→</t>
    </r>
  </si>
  <si>
    <r>
      <t xml:space="preserve">Chimerism source genotype </t>
    </r>
    <r>
      <rPr>
        <sz val="9"/>
        <color theme="1"/>
        <rFont val="Arial"/>
        <family val="2"/>
      </rPr>
      <t>→</t>
    </r>
  </si>
  <si>
    <t>Quality Control (QC) Notes</t>
  </si>
  <si>
    <t>original concentration (nanodrop)</t>
  </si>
  <si>
    <t>DQB1*04</t>
  </si>
  <si>
    <t>pass</t>
  </si>
  <si>
    <t xml:space="preserve">volume used in target wells was twice volume in bglob wells. </t>
  </si>
  <si>
    <t>11:01</t>
  </si>
  <si>
    <t>39:01</t>
  </si>
  <si>
    <t>08:03</t>
  </si>
  <si>
    <t xml:space="preserve"> 01:03</t>
  </si>
  <si>
    <t>03:01</t>
  </si>
  <si>
    <t>06:01</t>
  </si>
  <si>
    <t>-/-</t>
  </si>
  <si>
    <t>+/+</t>
  </si>
  <si>
    <t>+/-</t>
  </si>
  <si>
    <t>59:01</t>
  </si>
  <si>
    <t>04:05</t>
  </si>
  <si>
    <t xml:space="preserve"> 04:01</t>
  </si>
  <si>
    <t>Example1</t>
  </si>
  <si>
    <t>ExampleID</t>
  </si>
  <si>
    <t>PBMC</t>
  </si>
  <si>
    <t>02:01</t>
  </si>
  <si>
    <t>44:02</t>
  </si>
  <si>
    <t>11:04</t>
  </si>
  <si>
    <t>05:05</t>
  </si>
  <si>
    <t>donor-origin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</si>
</sst>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7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sz val="9"/>
      <name val="Courier New"/>
      <family val="3"/>
    </font>
    <font>
      <b/>
      <sz val="9"/>
      <name val="Courier New"/>
      <family val="3"/>
    </font>
    <font>
      <i/>
      <sz val="9"/>
      <color theme="1"/>
      <name val="Arial"/>
      <family val="2"/>
    </font>
    <font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0" fontId="6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34">
    <xf numFmtId="0" fontId="0" fillId="0" borderId="0" xfId="0"/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49" fontId="3" fillId="0" borderId="1" xfId="0" applyNumberFormat="1" applyFont="1" applyBorder="1"/>
    <xf numFmtId="49" fontId="4" fillId="0" borderId="1" xfId="0" applyNumberFormat="1" applyFont="1" applyBorder="1"/>
    <xf numFmtId="14" fontId="4" fillId="0" borderId="1" xfId="0" applyNumberFormat="1" applyFont="1" applyBorder="1"/>
    <xf numFmtId="164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3" fillId="0" borderId="1" xfId="0" applyFont="1" applyBorder="1"/>
    <xf numFmtId="0" fontId="14" fillId="0" borderId="1" xfId="0" applyFont="1" applyBorder="1"/>
    <xf numFmtId="164" fontId="4" fillId="0" borderId="1" xfId="0" applyNumberFormat="1" applyFont="1" applyBorder="1"/>
    <xf numFmtId="164" fontId="3" fillId="0" borderId="1" xfId="0" applyNumberFormat="1" applyFont="1" applyBorder="1"/>
    <xf numFmtId="0" fontId="15" fillId="2" borderId="1" xfId="0" applyFont="1" applyFill="1" applyBorder="1"/>
    <xf numFmtId="0" fontId="15" fillId="3" borderId="1" xfId="0" applyFont="1" applyFill="1" applyBorder="1"/>
    <xf numFmtId="49" fontId="4" fillId="4" borderId="1" xfId="0" applyNumberFormat="1" applyFont="1" applyFill="1" applyBorder="1"/>
    <xf numFmtId="49" fontId="3" fillId="4" borderId="1" xfId="0" applyNumberFormat="1" applyFont="1" applyFill="1" applyBorder="1"/>
    <xf numFmtId="14" fontId="4" fillId="4" borderId="1" xfId="0" applyNumberFormat="1" applyFont="1" applyFill="1" applyBorder="1"/>
    <xf numFmtId="164" fontId="4" fillId="4" borderId="1" xfId="0" applyNumberFormat="1" applyFont="1" applyFill="1" applyBorder="1"/>
    <xf numFmtId="0" fontId="4" fillId="5" borderId="1" xfId="0" applyFont="1" applyFill="1" applyBorder="1"/>
    <xf numFmtId="49" fontId="4" fillId="5" borderId="1" xfId="0" applyNumberFormat="1" applyFont="1" applyFill="1" applyBorder="1"/>
    <xf numFmtId="164" fontId="4" fillId="5" borderId="1" xfId="1" applyNumberFormat="1" applyFont="1" applyFill="1" applyBorder="1" applyAlignment="1"/>
    <xf numFmtId="164" fontId="3" fillId="5" borderId="1" xfId="1" applyNumberFormat="1" applyFont="1" applyFill="1" applyBorder="1" applyAlignment="1"/>
    <xf numFmtId="164" fontId="4" fillId="5" borderId="1" xfId="0" applyNumberFormat="1" applyFont="1" applyFill="1" applyBorder="1"/>
    <xf numFmtId="164" fontId="3" fillId="5" borderId="1" xfId="0" applyNumberFormat="1" applyFont="1" applyFill="1" applyBorder="1"/>
    <xf numFmtId="49" fontId="16" fillId="2" borderId="1" xfId="0" applyNumberFormat="1" applyFont="1" applyFill="1" applyBorder="1"/>
    <xf numFmtId="49" fontId="16" fillId="3" borderId="1" xfId="0" applyNumberFormat="1" applyFont="1" applyFill="1" applyBorder="1"/>
    <xf numFmtId="164" fontId="3" fillId="0" borderId="1" xfId="0" applyNumberFormat="1" applyFont="1" applyBorder="1" applyAlignment="1">
      <alignment horizontal="right" indent="2"/>
    </xf>
    <xf numFmtId="0" fontId="13" fillId="6" borderId="1" xfId="0" applyFont="1" applyFill="1" applyBorder="1"/>
    <xf numFmtId="0" fontId="4" fillId="7" borderId="1" xfId="0" applyFont="1" applyFill="1" applyBorder="1"/>
    <xf numFmtId="0" fontId="14" fillId="7" borderId="1" xfId="0" applyFont="1" applyFill="1" applyBorder="1"/>
    <xf numFmtId="20" fontId="4" fillId="0" borderId="1" xfId="0" applyNumberFormat="1" applyFont="1" applyBorder="1"/>
    <xf numFmtId="49" fontId="4" fillId="6" borderId="1" xfId="0" applyNumberFormat="1" applyFont="1" applyFill="1" applyBorder="1"/>
  </cellXfs>
  <cellStyles count="9">
    <cellStyle name="Comma" xfId="1" builtinId="3"/>
    <cellStyle name="Comma 2" xfId="3" xr:uid="{00000000-0005-0000-0000-000001000000}"/>
    <cellStyle name="Comma 2 2" xfId="8" xr:uid="{00000000-0005-0000-0000-000002000000}"/>
    <cellStyle name="Comma 3" xfId="6" xr:uid="{00000000-0005-0000-0000-000003000000}"/>
    <cellStyle name="Normal" xfId="0" builtinId="0"/>
    <cellStyle name="Normal 2" xfId="2" xr:uid="{00000000-0005-0000-0000-000005000000}"/>
    <cellStyle name="Normal 2 2" xfId="7" xr:uid="{00000000-0005-0000-0000-000006000000}"/>
    <cellStyle name="Normal 3" xfId="5" xr:uid="{00000000-0005-0000-0000-000007000000}"/>
    <cellStyle name="Normal 4" xfId="4" xr:uid="{00000000-0005-0000-0000-000008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9999FF"/>
      <color rgb="FF9966FF"/>
      <color rgb="FF663300"/>
      <color rgb="FF482400"/>
      <color rgb="FFCC66FF"/>
      <color rgb="FF990000"/>
      <color rgb="FFFF9933"/>
      <color rgb="FF00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2"/>
  <sheetViews>
    <sheetView tabSelected="1" zoomScaleNormal="100" workbookViewId="0">
      <pane xSplit="3" ySplit="1" topLeftCell="BJ2" activePane="bottomRight" state="frozen"/>
      <selection pane="topRight" activeCell="F1" sqref="F1"/>
      <selection pane="bottomLeft" activeCell="A2" sqref="A2"/>
      <selection pane="bottomRight" activeCell="BF2" sqref="BF2"/>
    </sheetView>
  </sheetViews>
  <sheetFormatPr baseColWidth="10" defaultColWidth="9.1640625" defaultRowHeight="13" x14ac:dyDescent="0.2"/>
  <cols>
    <col min="1" max="1" width="34.83203125" style="3" bestFit="1" customWidth="1"/>
    <col min="2" max="2" width="23.83203125" style="4" bestFit="1" customWidth="1"/>
    <col min="3" max="4" width="13.5" style="5" customWidth="1"/>
    <col min="5" max="5" width="9.83203125" style="6" bestFit="1" customWidth="1"/>
    <col min="6" max="6" width="14" style="5" bestFit="1" customWidth="1"/>
    <col min="7" max="7" width="10.5" style="7" bestFit="1" customWidth="1"/>
    <col min="8" max="9" width="13.5" style="5" customWidth="1"/>
    <col min="10" max="10" width="13.5" style="3" bestFit="1" customWidth="1"/>
    <col min="11" max="11" width="16" style="9" bestFit="1" customWidth="1"/>
    <col min="12" max="12" width="13.6640625" style="12" bestFit="1" customWidth="1"/>
    <col min="13" max="13" width="16" style="12" bestFit="1" customWidth="1"/>
    <col min="14" max="14" width="16.83203125" style="13" bestFit="1" customWidth="1"/>
    <col min="15" max="15" width="22.83203125" style="8" bestFit="1" customWidth="1"/>
    <col min="16" max="16" width="10.83203125" style="3" bestFit="1" customWidth="1"/>
    <col min="17" max="17" width="20.1640625" style="1" bestFit="1" customWidth="1"/>
    <col min="18" max="18" width="26.5" style="1" bestFit="1" customWidth="1"/>
    <col min="19" max="19" width="26.33203125" style="1" bestFit="1" customWidth="1"/>
    <col min="20" max="20" width="19.5" style="2" bestFit="1" customWidth="1"/>
    <col min="21" max="21" width="18.1640625" style="2" bestFit="1" customWidth="1"/>
    <col min="22" max="22" width="19.83203125" style="2" bestFit="1" customWidth="1"/>
    <col min="23" max="23" width="19.83203125" style="2" customWidth="1"/>
    <col min="24" max="24" width="59.5" style="5" customWidth="1"/>
    <col min="25" max="25" width="59.5" style="3" customWidth="1"/>
    <col min="26" max="26" width="17.6640625" style="3" bestFit="1" customWidth="1"/>
    <col min="27" max="35" width="11.5" style="3" customWidth="1"/>
    <col min="36" max="53" width="11.5" style="10" customWidth="1"/>
    <col min="54" max="54" width="11.5" style="3" customWidth="1"/>
    <col min="55" max="55" width="32.1640625" style="3" bestFit="1" customWidth="1"/>
    <col min="56" max="64" width="11.5" style="3" customWidth="1"/>
    <col min="65" max="82" width="11.5" style="11" customWidth="1"/>
    <col min="83" max="83" width="11.5" style="2" customWidth="1"/>
    <col min="84" max="16384" width="9.1640625" style="2"/>
  </cols>
  <sheetData>
    <row r="1" spans="1:83" ht="14" customHeight="1" x14ac:dyDescent="0.15">
      <c r="A1" s="16" t="s">
        <v>32</v>
      </c>
      <c r="B1" s="17" t="s">
        <v>1</v>
      </c>
      <c r="C1" s="16" t="s">
        <v>2</v>
      </c>
      <c r="D1" s="16" t="s">
        <v>3</v>
      </c>
      <c r="E1" s="18" t="s">
        <v>4</v>
      </c>
      <c r="F1" s="16" t="s">
        <v>5</v>
      </c>
      <c r="G1" s="19" t="s">
        <v>6</v>
      </c>
      <c r="H1" s="16" t="s">
        <v>7</v>
      </c>
      <c r="I1" s="16" t="s">
        <v>3</v>
      </c>
      <c r="J1" s="20" t="s">
        <v>23</v>
      </c>
      <c r="K1" s="21" t="s">
        <v>21</v>
      </c>
      <c r="L1" s="22" t="s">
        <v>20</v>
      </c>
      <c r="M1" s="22" t="s">
        <v>25</v>
      </c>
      <c r="N1" s="23" t="s">
        <v>19</v>
      </c>
      <c r="O1" s="24" t="s">
        <v>28</v>
      </c>
      <c r="P1" s="21" t="s">
        <v>0</v>
      </c>
      <c r="Q1" s="25" t="s">
        <v>27</v>
      </c>
      <c r="R1" s="25" t="s">
        <v>29</v>
      </c>
      <c r="S1" s="25" t="s">
        <v>30</v>
      </c>
      <c r="T1" s="20" t="s">
        <v>26</v>
      </c>
      <c r="U1" s="20" t="s">
        <v>22</v>
      </c>
      <c r="V1" s="20" t="s">
        <v>24</v>
      </c>
      <c r="W1" s="20" t="s">
        <v>31</v>
      </c>
      <c r="X1" s="21" t="s">
        <v>53</v>
      </c>
      <c r="Y1" s="21" t="s">
        <v>8</v>
      </c>
      <c r="Z1" s="14" t="s">
        <v>51</v>
      </c>
      <c r="AA1" s="26" t="s">
        <v>9</v>
      </c>
      <c r="AB1" s="26" t="s">
        <v>10</v>
      </c>
      <c r="AC1" s="26" t="s">
        <v>11</v>
      </c>
      <c r="AD1" s="26" t="s">
        <v>12</v>
      </c>
      <c r="AE1" s="26" t="s">
        <v>13</v>
      </c>
      <c r="AF1" s="26" t="s">
        <v>14</v>
      </c>
      <c r="AG1" s="26" t="s">
        <v>15</v>
      </c>
      <c r="AH1" s="26" t="s">
        <v>16</v>
      </c>
      <c r="AI1" s="26" t="s">
        <v>17</v>
      </c>
      <c r="AJ1" s="26" t="s">
        <v>18</v>
      </c>
      <c r="AK1" s="26" t="s">
        <v>33</v>
      </c>
      <c r="AL1" s="26" t="s">
        <v>34</v>
      </c>
      <c r="AM1" s="26" t="s">
        <v>35</v>
      </c>
      <c r="AN1" s="26" t="s">
        <v>36</v>
      </c>
      <c r="AO1" s="26" t="s">
        <v>37</v>
      </c>
      <c r="AP1" s="26" t="s">
        <v>38</v>
      </c>
      <c r="AQ1" s="26" t="s">
        <v>39</v>
      </c>
      <c r="AR1" s="26" t="s">
        <v>40</v>
      </c>
      <c r="AS1" s="26" t="s">
        <v>41</v>
      </c>
      <c r="AT1" s="26" t="s">
        <v>42</v>
      </c>
      <c r="AU1" s="26" t="s">
        <v>43</v>
      </c>
      <c r="AV1" s="26" t="s">
        <v>44</v>
      </c>
      <c r="AW1" s="26" t="s">
        <v>45</v>
      </c>
      <c r="AX1" s="26" t="s">
        <v>46</v>
      </c>
      <c r="AY1" s="26" t="s">
        <v>47</v>
      </c>
      <c r="AZ1" s="26" t="s">
        <v>48</v>
      </c>
      <c r="BA1" s="26" t="s">
        <v>49</v>
      </c>
      <c r="BB1" s="26" t="s">
        <v>50</v>
      </c>
      <c r="BC1" s="15" t="s">
        <v>52</v>
      </c>
      <c r="BD1" s="27" t="s">
        <v>9</v>
      </c>
      <c r="BE1" s="27" t="s">
        <v>10</v>
      </c>
      <c r="BF1" s="27" t="s">
        <v>11</v>
      </c>
      <c r="BG1" s="27" t="s">
        <v>12</v>
      </c>
      <c r="BH1" s="27" t="s">
        <v>13</v>
      </c>
      <c r="BI1" s="27" t="s">
        <v>14</v>
      </c>
      <c r="BJ1" s="27" t="s">
        <v>15</v>
      </c>
      <c r="BK1" s="27" t="s">
        <v>16</v>
      </c>
      <c r="BL1" s="27" t="s">
        <v>17</v>
      </c>
      <c r="BM1" s="27" t="s">
        <v>18</v>
      </c>
      <c r="BN1" s="27" t="s">
        <v>33</v>
      </c>
      <c r="BO1" s="27" t="s">
        <v>34</v>
      </c>
      <c r="BP1" s="27" t="s">
        <v>35</v>
      </c>
      <c r="BQ1" s="27" t="s">
        <v>36</v>
      </c>
      <c r="BR1" s="27" t="s">
        <v>37</v>
      </c>
      <c r="BS1" s="27" t="s">
        <v>38</v>
      </c>
      <c r="BT1" s="27" t="s">
        <v>39</v>
      </c>
      <c r="BU1" s="27" t="s">
        <v>40</v>
      </c>
      <c r="BV1" s="27" t="s">
        <v>41</v>
      </c>
      <c r="BW1" s="27" t="s">
        <v>42</v>
      </c>
      <c r="BX1" s="27" t="s">
        <v>43</v>
      </c>
      <c r="BY1" s="27" t="s">
        <v>44</v>
      </c>
      <c r="BZ1" s="27" t="s">
        <v>45</v>
      </c>
      <c r="CA1" s="27" t="s">
        <v>46</v>
      </c>
      <c r="CB1" s="27" t="s">
        <v>47</v>
      </c>
      <c r="CC1" s="27" t="s">
        <v>48</v>
      </c>
      <c r="CD1" s="27" t="s">
        <v>49</v>
      </c>
      <c r="CE1" s="27" t="s">
        <v>50</v>
      </c>
    </row>
    <row r="2" spans="1:83" x14ac:dyDescent="0.2">
      <c r="A2" s="3" t="s">
        <v>70</v>
      </c>
      <c r="B2" s="4" t="s">
        <v>71</v>
      </c>
      <c r="C2" s="5" t="s">
        <v>72</v>
      </c>
      <c r="G2" s="7">
        <v>20</v>
      </c>
      <c r="I2" s="5" t="s">
        <v>54</v>
      </c>
      <c r="J2" s="3">
        <v>6</v>
      </c>
      <c r="K2" s="9">
        <v>0</v>
      </c>
      <c r="L2" s="12">
        <v>65000</v>
      </c>
      <c r="M2" s="12">
        <v>500.5</v>
      </c>
      <c r="N2" s="13">
        <v>390000</v>
      </c>
      <c r="O2" s="8">
        <v>0</v>
      </c>
      <c r="P2" s="3" t="s">
        <v>55</v>
      </c>
      <c r="Q2" s="28">
        <v>0</v>
      </c>
      <c r="R2" s="28">
        <f t="shared" ref="R2" si="0">(2*((N2+((6*M2)/SQRT(2))))*(O2/((N2+((6*M2)/SQRT(2))))) + 1.96^2 - 1.96 * SQRT(1.96^2 + 4*((N2+((6*M2)/SQRT(2))))*(O2/((N2+((6*M2)/SQRT(2)))))*(1-O2/((N2+((6*M2)/SQRT(2))))))) / (2*(((N2+((6*M2)/SQRT(2)))) + 1.96^2))*1000000</f>
        <v>0</v>
      </c>
      <c r="S2" s="28">
        <f t="shared" ref="S2" si="1">(2*((N2-((6*M2)/SQRT(2))))*(O2/((N2-((6*M2)/SQRT(2))))) + 1.96^2 + 1.96 * SQRT(1.96^2 + 4*((N2-((6*M2)/SQRT(2))))*(O2/((N2-((6*M2)/SQRT(2)))))*(1-O2/((N2-((6*M2)/SQRT(2))))))) / (2*(((N2-((6*M2)/SQRT(2)))) + 1.96^2))*1000000</f>
        <v>9.9040838377832507</v>
      </c>
      <c r="T2" s="9" t="s">
        <v>56</v>
      </c>
      <c r="U2" s="9" t="s">
        <v>56</v>
      </c>
      <c r="V2" s="9" t="s">
        <v>56</v>
      </c>
      <c r="W2" s="9" t="s">
        <v>56</v>
      </c>
      <c r="Y2" s="5" t="s">
        <v>57</v>
      </c>
      <c r="AA2" s="5" t="s">
        <v>58</v>
      </c>
      <c r="AB2" s="5" t="s">
        <v>73</v>
      </c>
      <c r="AC2" s="5" t="s">
        <v>74</v>
      </c>
      <c r="AD2" s="5" t="s">
        <v>59</v>
      </c>
      <c r="AE2" s="5" t="s">
        <v>75</v>
      </c>
      <c r="AF2" s="5" t="s">
        <v>60</v>
      </c>
      <c r="AG2" s="5" t="s">
        <v>76</v>
      </c>
      <c r="AH2" s="5" t="s">
        <v>62</v>
      </c>
      <c r="AI2" s="33" t="s">
        <v>62</v>
      </c>
      <c r="AJ2" s="33" t="s">
        <v>63</v>
      </c>
      <c r="AK2" s="10" t="s">
        <v>64</v>
      </c>
      <c r="AL2" s="10" t="s">
        <v>65</v>
      </c>
      <c r="AM2" s="29" t="s">
        <v>64</v>
      </c>
      <c r="AN2" s="10" t="s">
        <v>65</v>
      </c>
      <c r="AO2" s="29" t="s">
        <v>64</v>
      </c>
      <c r="AP2" s="10" t="s">
        <v>66</v>
      </c>
      <c r="AQ2" s="10" t="s">
        <v>65</v>
      </c>
      <c r="AR2" s="10" t="s">
        <v>66</v>
      </c>
      <c r="AS2" s="10" t="s">
        <v>65</v>
      </c>
      <c r="AT2" s="10" t="s">
        <v>66</v>
      </c>
      <c r="AU2" s="10" t="s">
        <v>66</v>
      </c>
      <c r="AV2" s="29" t="s">
        <v>64</v>
      </c>
      <c r="AW2" s="10" t="s">
        <v>65</v>
      </c>
      <c r="AX2" s="29" t="s">
        <v>64</v>
      </c>
      <c r="AY2" s="10" t="s">
        <v>64</v>
      </c>
      <c r="AZ2" s="10" t="s">
        <v>66</v>
      </c>
      <c r="BA2" s="10" t="s">
        <v>65</v>
      </c>
      <c r="BB2" s="10"/>
      <c r="BC2" s="3" t="s">
        <v>77</v>
      </c>
      <c r="BD2" s="3" t="s">
        <v>58</v>
      </c>
      <c r="BE2" s="32">
        <v>0.45902777777777781</v>
      </c>
      <c r="BF2" s="3" t="s">
        <v>59</v>
      </c>
      <c r="BG2" s="3" t="s">
        <v>67</v>
      </c>
      <c r="BH2" s="3" t="s">
        <v>68</v>
      </c>
      <c r="BI2" s="3" t="s">
        <v>60</v>
      </c>
      <c r="BJ2" s="3" t="s">
        <v>61</v>
      </c>
      <c r="BK2" s="3" t="s">
        <v>62</v>
      </c>
      <c r="BL2" s="30" t="s">
        <v>69</v>
      </c>
      <c r="BM2" s="3" t="s">
        <v>63</v>
      </c>
      <c r="BN2" s="11" t="s">
        <v>64</v>
      </c>
      <c r="BO2" s="11" t="s">
        <v>65</v>
      </c>
      <c r="BP2" s="31" t="s">
        <v>66</v>
      </c>
      <c r="BQ2" s="11" t="s">
        <v>66</v>
      </c>
      <c r="BR2" s="31" t="s">
        <v>66</v>
      </c>
      <c r="BS2" s="11" t="s">
        <v>66</v>
      </c>
      <c r="BT2" s="11" t="s">
        <v>66</v>
      </c>
      <c r="BU2" s="11" t="s">
        <v>66</v>
      </c>
      <c r="BV2" s="11" t="s">
        <v>65</v>
      </c>
      <c r="BW2" s="11" t="s">
        <v>65</v>
      </c>
      <c r="BX2" s="11" t="s">
        <v>64</v>
      </c>
      <c r="BY2" s="31" t="s">
        <v>66</v>
      </c>
      <c r="BZ2" s="11" t="s">
        <v>65</v>
      </c>
      <c r="CA2" s="31" t="s">
        <v>66</v>
      </c>
      <c r="CB2" s="11" t="s">
        <v>64</v>
      </c>
      <c r="CC2" s="11" t="s">
        <v>64</v>
      </c>
      <c r="CD2" s="11" t="s">
        <v>65</v>
      </c>
      <c r="CE2" s="11"/>
    </row>
  </sheetData>
  <dataValidations count="2">
    <dataValidation operator="greaterThanOrEqual" allowBlank="1" showInputMessage="1" showErrorMessage="1" sqref="J1:K1" xr:uid="{DEC89CDC-E672-486A-AF94-C61A57C9F7EC}"/>
    <dataValidation type="whole" operator="greaterThanOrEqual" allowBlank="1" showInputMessage="1" showErrorMessage="1" sqref="J2:K1048576" xr:uid="{397CBE80-A490-443B-B33F-965BF5991B10}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099b2e5-37fd-4666-b759-ced47d83cf49" xsi:nil="true"/>
    <lcf76f155ced4ddcb4097134ff3c332f xmlns="21254ea3-2abc-4f85-9665-e30f84a7d83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43C18C9FAE3C4198F9A3F85EE07F84" ma:contentTypeVersion="19" ma:contentTypeDescription="Create a new document." ma:contentTypeScope="" ma:versionID="ac1f383a346060f07985ead130b73fa1">
  <xsd:schema xmlns:xsd="http://www.w3.org/2001/XMLSchema" xmlns:xs="http://www.w3.org/2001/XMLSchema" xmlns:p="http://schemas.microsoft.com/office/2006/metadata/properties" xmlns:ns2="a099b2e5-37fd-4666-b759-ced47d83cf49" xmlns:ns3="21254ea3-2abc-4f85-9665-e30f84a7d831" targetNamespace="http://schemas.microsoft.com/office/2006/metadata/properties" ma:root="true" ma:fieldsID="cbdaa62a91826f0e4268dbcc34f10444" ns2:_="" ns3:_="">
    <xsd:import namespace="a099b2e5-37fd-4666-b759-ced47d83cf49"/>
    <xsd:import namespace="21254ea3-2abc-4f85-9665-e30f84a7d83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b2e5-37fd-4666-b759-ced47d83cf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b05331c-db7d-4517-b63a-f58bc772cb48}" ma:internalName="TaxCatchAll" ma:showField="CatchAllData" ma:web="a099b2e5-37fd-4666-b759-ced47d83c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54ea3-2abc-4f85-9665-e30f84a7d8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2bb1bb6-a002-4316-843e-d4932387b2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75D7F1-C855-4DD4-808A-7E8C628A3E8B}">
  <ds:schemaRefs>
    <ds:schemaRef ds:uri="http://schemas.openxmlformats.org/package/2006/metadata/core-properties"/>
    <ds:schemaRef ds:uri="a099b2e5-37fd-4666-b759-ced47d83cf49"/>
    <ds:schemaRef ds:uri="http://www.w3.org/XML/1998/namespace"/>
    <ds:schemaRef ds:uri="http://schemas.microsoft.com/office/2006/documentManagement/types"/>
    <ds:schemaRef ds:uri="http://purl.org/dc/elements/1.1/"/>
    <ds:schemaRef ds:uri="21254ea3-2abc-4f85-9665-e30f84a7d831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D6C6A69-B187-4335-ADE1-93F994BE98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40E630-63C8-4000-9D2B-54A45795A5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99b2e5-37fd-4666-b759-ced47d83cf49"/>
    <ds:schemaRef ds:uri="21254ea3-2abc-4f85-9665-e30f84a7d8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Company>Fred Hutchinson Cancer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Kanaan, Sami B</dc:creator>
  <cp:lastModifiedBy>Sami B. Kanaan</cp:lastModifiedBy>
  <cp:lastPrinted>2016-12-02T19:44:59Z</cp:lastPrinted>
  <dcterms:created xsi:type="dcterms:W3CDTF">2010-07-14T17:33:33Z</dcterms:created>
  <dcterms:modified xsi:type="dcterms:W3CDTF">2023-07-17T22:26:02Z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0x0101008D43C18C9FAE3C4198F9A3F85EE07F84</vt:lpwstr>
  </property>
  <property fmtid="{D5CDD505-2E9C-101B-9397-08002B2CF9AE}" pid="3" name="MediaServiceImageTags">
    <vt:lpwstr/>
  </property>
</Properties>
</file>