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man Bin Kashif\Dropbox\MSM\Final_report\code\Miscellaneous\"/>
    </mc:Choice>
  </mc:AlternateContent>
  <xr:revisionPtr revIDLastSave="0" documentId="13_ncr:1_{B8A4C39E-05EF-475A-A3F7-0BE8255A6523}" xr6:coauthVersionLast="28" xr6:coauthVersionMax="28" xr10:uidLastSave="{00000000-0000-0000-0000-000000000000}"/>
  <bookViews>
    <workbookView xWindow="0" yWindow="0" windowWidth="23040" windowHeight="8808" xr2:uid="{AA6788A8-FD72-4352-A2D1-C2BDE52FAC39}"/>
  </bookViews>
  <sheets>
    <sheet name="Sheet1 (3)" sheetId="3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3" l="1"/>
  <c r="W7" i="3"/>
  <c r="W3" i="3"/>
  <c r="T3" i="3"/>
  <c r="L3" i="3"/>
  <c r="I3" i="3"/>
  <c r="H3" i="3"/>
  <c r="K3" i="3" s="1"/>
  <c r="G3" i="3"/>
  <c r="J3" i="3" s="1"/>
  <c r="Z2" i="3"/>
  <c r="Y2" i="3"/>
  <c r="X2" i="3"/>
  <c r="W2" i="3"/>
  <c r="T2" i="3"/>
  <c r="U2" i="3" s="1"/>
  <c r="L2" i="3"/>
  <c r="K2" i="3"/>
  <c r="J2" i="3"/>
  <c r="M2" i="3" s="1"/>
  <c r="N2" i="3" s="1"/>
  <c r="I2" i="3"/>
  <c r="H2" i="3"/>
  <c r="G2" i="3"/>
  <c r="S2" i="3" l="1"/>
  <c r="V2" i="3" s="1"/>
  <c r="O2" i="3"/>
  <c r="M3" i="3"/>
  <c r="N3" i="3" s="1"/>
  <c r="S3" i="3" l="1"/>
  <c r="O3" i="3"/>
  <c r="Q2" i="3"/>
  <c r="P2" i="3"/>
  <c r="R2" i="3"/>
  <c r="C5" i="3" l="1"/>
  <c r="A5" i="3"/>
  <c r="B5" i="3"/>
  <c r="R3" i="3"/>
  <c r="Q3" i="3"/>
  <c r="P3" i="3"/>
  <c r="A6" i="3" l="1"/>
  <c r="G5" i="3" s="1"/>
  <c r="J5" i="3" s="1"/>
  <c r="B6" i="3"/>
  <c r="H5" i="3" s="1"/>
  <c r="K5" i="3" s="1"/>
  <c r="C6" i="3"/>
  <c r="I5" i="3" s="1"/>
  <c r="L5" i="3" s="1"/>
  <c r="I6" i="3" l="1"/>
  <c r="L6" i="3" s="1"/>
  <c r="M5" i="3"/>
  <c r="N5" i="3" s="1"/>
  <c r="H6" i="3"/>
  <c r="K6" i="3" s="1"/>
  <c r="G6" i="3"/>
  <c r="J6" i="3" s="1"/>
  <c r="M6" i="3" l="1"/>
  <c r="N6" i="3" s="1"/>
  <c r="O6" i="3" s="1"/>
  <c r="S5" i="3"/>
  <c r="O5" i="3"/>
  <c r="S6" i="3" l="1"/>
  <c r="R5" i="3"/>
  <c r="Q5" i="3"/>
  <c r="E5" i="3" s="1"/>
  <c r="P5" i="3"/>
  <c r="D5" i="3" s="1"/>
  <c r="Q6" i="3"/>
  <c r="E6" i="3" s="1"/>
  <c r="P6" i="3"/>
  <c r="D6" i="3" s="1"/>
  <c r="R6" i="3"/>
  <c r="F6" i="3" s="1"/>
  <c r="F5" i="3" l="1"/>
  <c r="C8" i="3" s="1"/>
  <c r="AA2" i="3"/>
  <c r="B9" i="3"/>
  <c r="W6" i="3"/>
  <c r="T6" i="3"/>
  <c r="A9" i="3"/>
  <c r="A8" i="3"/>
  <c r="C9" i="3"/>
  <c r="B8" i="3"/>
  <c r="V5" i="3" l="1"/>
  <c r="W5" i="3"/>
  <c r="H8" i="3"/>
  <c r="K8" i="3" s="1"/>
  <c r="G8" i="3"/>
  <c r="J8" i="3" s="1"/>
  <c r="G9" i="3"/>
  <c r="J9" i="3" s="1"/>
  <c r="H9" i="3"/>
  <c r="K9" i="3" s="1"/>
  <c r="I9" i="3"/>
  <c r="L9" i="3" s="1"/>
  <c r="I8" i="3"/>
  <c r="L8" i="3" s="1"/>
  <c r="U5" i="3" l="1"/>
  <c r="M8" i="3"/>
  <c r="N8" i="3" s="1"/>
  <c r="M9" i="3"/>
  <c r="N9" i="3" s="1"/>
  <c r="S9" i="3" l="1"/>
  <c r="O9" i="3"/>
  <c r="S8" i="3"/>
  <c r="O8" i="3"/>
  <c r="Q9" i="3" l="1"/>
  <c r="E9" i="3" s="1"/>
  <c r="P9" i="3"/>
  <c r="D9" i="3" s="1"/>
  <c r="R9" i="3"/>
  <c r="F9" i="3" s="1"/>
  <c r="R8" i="3"/>
  <c r="F8" i="3" s="1"/>
  <c r="Q8" i="3"/>
  <c r="E8" i="3" s="1"/>
  <c r="P8" i="3"/>
  <c r="D8" i="3" s="1"/>
  <c r="C12" i="3" l="1"/>
  <c r="W9" i="3"/>
  <c r="T9" i="3"/>
  <c r="A12" i="3"/>
  <c r="C11" i="3"/>
  <c r="W8" i="3"/>
  <c r="T8" i="3"/>
  <c r="A11" i="3"/>
  <c r="B11" i="3"/>
  <c r="B12" i="3"/>
  <c r="V8" i="3" l="1"/>
  <c r="U8" i="3"/>
  <c r="H12" i="3"/>
  <c r="K12" i="3" s="1"/>
  <c r="I11" i="3"/>
  <c r="L11" i="3" s="1"/>
  <c r="I12" i="3"/>
  <c r="L12" i="3" s="1"/>
  <c r="G11" i="3"/>
  <c r="J11" i="3" s="1"/>
  <c r="H11" i="3"/>
  <c r="K11" i="3" s="1"/>
  <c r="G12" i="3"/>
  <c r="J12" i="3" s="1"/>
  <c r="M12" i="3" l="1"/>
  <c r="N12" i="3" s="1"/>
  <c r="M11" i="3"/>
  <c r="N11" i="3" s="1"/>
  <c r="S11" i="3" l="1"/>
  <c r="O11" i="3"/>
  <c r="S12" i="3"/>
  <c r="O12" i="3"/>
  <c r="R12" i="3" l="1"/>
  <c r="F12" i="3" s="1"/>
  <c r="Q12" i="3"/>
  <c r="E12" i="3" s="1"/>
  <c r="P12" i="3"/>
  <c r="D12" i="3" s="1"/>
  <c r="P11" i="3"/>
  <c r="D11" i="3" s="1"/>
  <c r="R11" i="3"/>
  <c r="F11" i="3" s="1"/>
  <c r="Q11" i="3"/>
  <c r="E11" i="3" s="1"/>
  <c r="W12" i="3" l="1"/>
  <c r="T12" i="3"/>
  <c r="A15" i="3"/>
  <c r="T11" i="3"/>
  <c r="W11" i="3"/>
  <c r="A14" i="3"/>
  <c r="B14" i="3"/>
  <c r="B15" i="3"/>
  <c r="C14" i="3"/>
  <c r="C15" i="3"/>
  <c r="V11" i="3" l="1"/>
  <c r="U11" i="3"/>
  <c r="I15" i="3"/>
  <c r="L15" i="3" s="1"/>
  <c r="H15" i="3"/>
  <c r="K15" i="3" s="1"/>
  <c r="G14" i="3"/>
  <c r="J14" i="3" s="1"/>
  <c r="G15" i="3"/>
  <c r="J15" i="3" s="1"/>
  <c r="I14" i="3"/>
  <c r="L14" i="3" s="1"/>
  <c r="H14" i="3"/>
  <c r="K14" i="3" s="1"/>
  <c r="M15" i="3" l="1"/>
  <c r="N15" i="3" s="1"/>
  <c r="O15" i="3" s="1"/>
  <c r="M14" i="3"/>
  <c r="N14" i="3" s="1"/>
  <c r="O14" i="3" s="1"/>
  <c r="S15" i="3" l="1"/>
  <c r="S14" i="3"/>
  <c r="Q14" i="3"/>
  <c r="E14" i="3" s="1"/>
  <c r="P14" i="3"/>
  <c r="D14" i="3" s="1"/>
  <c r="R14" i="3"/>
  <c r="F14" i="3" s="1"/>
  <c r="R15" i="3"/>
  <c r="F15" i="3" s="1"/>
  <c r="Q15" i="3"/>
  <c r="E15" i="3" s="1"/>
  <c r="P15" i="3"/>
  <c r="D15" i="3" s="1"/>
  <c r="C18" i="3" l="1"/>
  <c r="B18" i="3"/>
  <c r="C17" i="3"/>
  <c r="B17" i="3"/>
  <c r="W15" i="3"/>
  <c r="T15" i="3"/>
  <c r="A18" i="3"/>
  <c r="T14" i="3"/>
  <c r="W14" i="3"/>
  <c r="A17" i="3"/>
  <c r="U14" i="3" l="1"/>
  <c r="V14" i="3"/>
  <c r="G17" i="3"/>
  <c r="J17" i="3" s="1"/>
  <c r="G18" i="3"/>
  <c r="J18" i="3" s="1"/>
  <c r="I17" i="3"/>
  <c r="L17" i="3" s="1"/>
  <c r="I18" i="3"/>
  <c r="L18" i="3" s="1"/>
  <c r="H17" i="3"/>
  <c r="K17" i="3" s="1"/>
  <c r="H18" i="3"/>
  <c r="K18" i="3" s="1"/>
  <c r="M18" i="3" l="1"/>
  <c r="N18" i="3" s="1"/>
  <c r="M17" i="3"/>
  <c r="N17" i="3" s="1"/>
  <c r="S17" i="3" l="1"/>
  <c r="O17" i="3"/>
  <c r="S18" i="3"/>
  <c r="O18" i="3"/>
  <c r="R17" i="3" l="1"/>
  <c r="F17" i="3" s="1"/>
  <c r="Q17" i="3"/>
  <c r="E17" i="3" s="1"/>
  <c r="P17" i="3"/>
  <c r="D17" i="3" s="1"/>
  <c r="P18" i="3"/>
  <c r="D18" i="3" s="1"/>
  <c r="R18" i="3"/>
  <c r="F18" i="3" s="1"/>
  <c r="Q18" i="3"/>
  <c r="E18" i="3" s="1"/>
  <c r="C20" i="3" l="1"/>
  <c r="T18" i="3"/>
  <c r="W18" i="3"/>
  <c r="A21" i="3"/>
  <c r="B21" i="3"/>
  <c r="C21" i="3"/>
  <c r="W17" i="3"/>
  <c r="T17" i="3"/>
  <c r="A20" i="3"/>
  <c r="B20" i="3"/>
  <c r="U17" i="3" l="1"/>
  <c r="V17" i="3"/>
  <c r="H21" i="3"/>
  <c r="K21" i="3" s="1"/>
  <c r="H20" i="3"/>
  <c r="K20" i="3" s="1"/>
  <c r="G20" i="3"/>
  <c r="J20" i="3" s="1"/>
  <c r="G21" i="3"/>
  <c r="J21" i="3" s="1"/>
  <c r="I20" i="3"/>
  <c r="L20" i="3" s="1"/>
  <c r="I21" i="3"/>
  <c r="L21" i="3" s="1"/>
  <c r="M21" i="3" l="1"/>
  <c r="N21" i="3" s="1"/>
  <c r="S21" i="3" s="1"/>
  <c r="M20" i="3"/>
  <c r="N20" i="3" s="1"/>
  <c r="O21" i="3" l="1"/>
  <c r="Q21" i="3" s="1"/>
  <c r="E21" i="3" s="1"/>
  <c r="S20" i="3"/>
  <c r="O20" i="3"/>
  <c r="P21" i="3" l="1"/>
  <c r="D21" i="3" s="1"/>
  <c r="A24" i="3" s="1"/>
  <c r="R21" i="3"/>
  <c r="F21" i="3" s="1"/>
  <c r="C24" i="3" s="1"/>
  <c r="R20" i="3"/>
  <c r="F20" i="3" s="1"/>
  <c r="Q20" i="3"/>
  <c r="E20" i="3" s="1"/>
  <c r="P20" i="3"/>
  <c r="D20" i="3" s="1"/>
  <c r="B24" i="3"/>
  <c r="T21" i="3" l="1"/>
  <c r="W21" i="3"/>
  <c r="B23" i="3"/>
  <c r="C23" i="3"/>
  <c r="I24" i="3" s="1"/>
  <c r="L24" i="3" s="1"/>
  <c r="W20" i="3"/>
  <c r="T20" i="3"/>
  <c r="A23" i="3"/>
  <c r="U20" i="3" l="1"/>
  <c r="V20" i="3"/>
  <c r="H23" i="3"/>
  <c r="K23" i="3" s="1"/>
  <c r="G23" i="3"/>
  <c r="J23" i="3" s="1"/>
  <c r="H24" i="3"/>
  <c r="K24" i="3" s="1"/>
  <c r="G24" i="3"/>
  <c r="J24" i="3" s="1"/>
  <c r="I23" i="3"/>
  <c r="L23" i="3" s="1"/>
  <c r="M24" i="3" l="1"/>
  <c r="N24" i="3" s="1"/>
  <c r="S24" i="3" s="1"/>
  <c r="M23" i="3"/>
  <c r="N23" i="3" s="1"/>
  <c r="S23" i="3" s="1"/>
  <c r="O24" i="3" l="1"/>
  <c r="R24" i="3" s="1"/>
  <c r="F24" i="3" s="1"/>
  <c r="O23" i="3"/>
  <c r="R23" i="3" s="1"/>
  <c r="F23" i="3" s="1"/>
  <c r="P24" i="3" l="1"/>
  <c r="D24" i="3" s="1"/>
  <c r="Q24" i="3"/>
  <c r="E24" i="3" s="1"/>
  <c r="B27" i="3" s="1"/>
  <c r="P23" i="3"/>
  <c r="D23" i="3" s="1"/>
  <c r="Q23" i="3"/>
  <c r="E23" i="3" s="1"/>
  <c r="B26" i="3" s="1"/>
  <c r="C27" i="3"/>
  <c r="C26" i="3"/>
  <c r="W24" i="3" l="1"/>
  <c r="A27" i="3"/>
  <c r="T24" i="3"/>
  <c r="W23" i="3"/>
  <c r="T23" i="3"/>
  <c r="A26" i="3"/>
  <c r="G27" i="3" s="1"/>
  <c r="J27" i="3" s="1"/>
  <c r="H27" i="3"/>
  <c r="K27" i="3" s="1"/>
  <c r="I27" i="3"/>
  <c r="L27" i="3" s="1"/>
  <c r="I26" i="3"/>
  <c r="L26" i="3" s="1"/>
  <c r="H26" i="3"/>
  <c r="K26" i="3" s="1"/>
  <c r="G26" i="3" l="1"/>
  <c r="J26" i="3" s="1"/>
  <c r="M26" i="3" s="1"/>
  <c r="N26" i="3" s="1"/>
  <c r="S26" i="3" s="1"/>
  <c r="V23" i="3"/>
  <c r="M27" i="3"/>
  <c r="N27" i="3" s="1"/>
  <c r="S27" i="3" s="1"/>
  <c r="O26" i="3" l="1"/>
  <c r="P26" i="3" s="1"/>
  <c r="D26" i="3" s="1"/>
  <c r="O27" i="3"/>
  <c r="R27" i="3" s="1"/>
  <c r="F27" i="3" s="1"/>
  <c r="Q26" i="3" l="1"/>
  <c r="E26" i="3" s="1"/>
  <c r="B29" i="3" s="1"/>
  <c r="P27" i="3"/>
  <c r="D27" i="3" s="1"/>
  <c r="A30" i="3" s="1"/>
  <c r="R26" i="3"/>
  <c r="F26" i="3" s="1"/>
  <c r="Q27" i="3"/>
  <c r="E27" i="3" s="1"/>
  <c r="B30" i="3" s="1"/>
  <c r="A29" i="3"/>
  <c r="C30" i="3"/>
  <c r="T27" i="3" l="1"/>
  <c r="W26" i="3"/>
  <c r="C29" i="3"/>
  <c r="I29" i="3" s="1"/>
  <c r="L29" i="3" s="1"/>
  <c r="T26" i="3"/>
  <c r="W27" i="3"/>
  <c r="H30" i="3"/>
  <c r="K30" i="3" s="1"/>
  <c r="G30" i="3"/>
  <c r="J30" i="3" s="1"/>
  <c r="H29" i="3"/>
  <c r="K29" i="3" s="1"/>
  <c r="G29" i="3"/>
  <c r="J29" i="3" s="1"/>
  <c r="I30" i="3" l="1"/>
  <c r="L30" i="3" s="1"/>
  <c r="M30" i="3" s="1"/>
  <c r="N30" i="3" s="1"/>
  <c r="V26" i="3"/>
  <c r="M29" i="3"/>
  <c r="N29" i="3" s="1"/>
  <c r="S30" i="3" l="1"/>
  <c r="O30" i="3"/>
  <c r="S29" i="3"/>
  <c r="O29" i="3"/>
  <c r="P29" i="3" l="1"/>
  <c r="D29" i="3" s="1"/>
  <c r="R29" i="3"/>
  <c r="F29" i="3" s="1"/>
  <c r="Q29" i="3"/>
  <c r="E29" i="3" s="1"/>
  <c r="R30" i="3"/>
  <c r="F30" i="3" s="1"/>
  <c r="Q30" i="3"/>
  <c r="E30" i="3" s="1"/>
  <c r="P30" i="3"/>
  <c r="D30" i="3" s="1"/>
  <c r="W30" i="3" l="1"/>
  <c r="T30" i="3"/>
  <c r="A33" i="3"/>
  <c r="T29" i="3"/>
  <c r="W29" i="3"/>
  <c r="A32" i="3"/>
  <c r="C33" i="3"/>
  <c r="C32" i="3"/>
  <c r="B33" i="3"/>
  <c r="B32" i="3"/>
  <c r="V29" i="3" l="1"/>
  <c r="H33" i="3"/>
  <c r="K33" i="3" s="1"/>
  <c r="H32" i="3"/>
  <c r="K32" i="3" s="1"/>
  <c r="I32" i="3"/>
  <c r="L32" i="3" s="1"/>
  <c r="G32" i="3"/>
  <c r="J32" i="3" s="1"/>
  <c r="G33" i="3"/>
  <c r="J33" i="3" s="1"/>
  <c r="I33" i="3"/>
  <c r="L33" i="3" s="1"/>
  <c r="M32" i="3" l="1"/>
  <c r="N32" i="3" s="1"/>
  <c r="S32" i="3" s="1"/>
  <c r="M33" i="3"/>
  <c r="N33" i="3" s="1"/>
  <c r="S33" i="3" s="1"/>
  <c r="O33" i="3" l="1"/>
  <c r="R33" i="3" s="1"/>
  <c r="F33" i="3" s="1"/>
  <c r="O32" i="3"/>
  <c r="P32" i="3" s="1"/>
  <c r="D32" i="3" s="1"/>
  <c r="P33" i="3" l="1"/>
  <c r="D33" i="3" s="1"/>
  <c r="R32" i="3"/>
  <c r="F32" i="3" s="1"/>
  <c r="Q33" i="3"/>
  <c r="E33" i="3" s="1"/>
  <c r="B36" i="3" s="1"/>
  <c r="Q32" i="3"/>
  <c r="E32" i="3" s="1"/>
  <c r="B35" i="3" s="1"/>
  <c r="A35" i="3"/>
  <c r="C36" i="3"/>
  <c r="W33" i="3" l="1"/>
  <c r="T32" i="3"/>
  <c r="T33" i="3"/>
  <c r="W32" i="3"/>
  <c r="C35" i="3"/>
  <c r="I35" i="3" s="1"/>
  <c r="L35" i="3" s="1"/>
  <c r="A36" i="3"/>
  <c r="G36" i="3" s="1"/>
  <c r="J36" i="3" s="1"/>
  <c r="H36" i="3"/>
  <c r="K36" i="3" s="1"/>
  <c r="H35" i="3"/>
  <c r="K35" i="3" s="1"/>
  <c r="I36" i="3" l="1"/>
  <c r="L36" i="3" s="1"/>
  <c r="M36" i="3" s="1"/>
  <c r="N36" i="3" s="1"/>
  <c r="G35" i="3"/>
  <c r="J35" i="3" s="1"/>
  <c r="M35" i="3" s="1"/>
  <c r="N35" i="3" s="1"/>
  <c r="V32" i="3"/>
  <c r="S35" i="3" l="1"/>
  <c r="O35" i="3"/>
  <c r="S36" i="3"/>
  <c r="O36" i="3"/>
  <c r="P36" i="3" l="1"/>
  <c r="D36" i="3" s="1"/>
  <c r="R36" i="3"/>
  <c r="F36" i="3" s="1"/>
  <c r="Q36" i="3"/>
  <c r="E36" i="3" s="1"/>
  <c r="R35" i="3"/>
  <c r="F35" i="3" s="1"/>
  <c r="Q35" i="3"/>
  <c r="E35" i="3" s="1"/>
  <c r="P35" i="3"/>
  <c r="D35" i="3" s="1"/>
  <c r="W35" i="3" l="1"/>
  <c r="T35" i="3"/>
  <c r="A38" i="3"/>
  <c r="C39" i="3"/>
  <c r="B38" i="3"/>
  <c r="T36" i="3"/>
  <c r="W36" i="3"/>
  <c r="A39" i="3"/>
  <c r="C38" i="3"/>
  <c r="B39" i="3"/>
  <c r="V35" i="3" l="1"/>
  <c r="H39" i="3"/>
  <c r="K39" i="3" s="1"/>
  <c r="H38" i="3"/>
  <c r="K38" i="3" s="1"/>
  <c r="I38" i="3"/>
  <c r="L38" i="3" s="1"/>
  <c r="I39" i="3"/>
  <c r="L39" i="3" s="1"/>
  <c r="G39" i="3"/>
  <c r="J39" i="3" s="1"/>
  <c r="G38" i="3"/>
  <c r="J38" i="3" s="1"/>
  <c r="M38" i="3" l="1"/>
  <c r="N38" i="3" s="1"/>
  <c r="S38" i="3" s="1"/>
  <c r="M39" i="3"/>
  <c r="N39" i="3" s="1"/>
  <c r="S39" i="3" s="1"/>
  <c r="O38" i="3" l="1"/>
  <c r="R38" i="3" s="1"/>
  <c r="F38" i="3" s="1"/>
  <c r="O39" i="3"/>
  <c r="P39" i="3" s="1"/>
  <c r="D39" i="3" s="1"/>
  <c r="Q39" i="3" l="1"/>
  <c r="E39" i="3" s="1"/>
  <c r="B42" i="3" s="1"/>
  <c r="R39" i="3"/>
  <c r="F39" i="3" s="1"/>
  <c r="Q38" i="3"/>
  <c r="E38" i="3" s="1"/>
  <c r="P38" i="3"/>
  <c r="D38" i="3" s="1"/>
  <c r="A41" i="3" s="1"/>
  <c r="A42" i="3"/>
  <c r="C41" i="3"/>
  <c r="T39" i="3" l="1"/>
  <c r="W39" i="3"/>
  <c r="W38" i="3"/>
  <c r="T38" i="3"/>
  <c r="C42" i="3"/>
  <c r="I42" i="3" s="1"/>
  <c r="L42" i="3" s="1"/>
  <c r="B41" i="3"/>
  <c r="H41" i="3" s="1"/>
  <c r="K41" i="3" s="1"/>
  <c r="G41" i="3"/>
  <c r="J41" i="3" s="1"/>
  <c r="G42" i="3"/>
  <c r="J42" i="3" s="1"/>
  <c r="V38" i="3" l="1"/>
  <c r="H42" i="3"/>
  <c r="K42" i="3" s="1"/>
  <c r="M42" i="3" s="1"/>
  <c r="N42" i="3" s="1"/>
  <c r="I41" i="3"/>
  <c r="L41" i="3" s="1"/>
  <c r="M41" i="3" s="1"/>
  <c r="N41" i="3" s="1"/>
  <c r="O41" i="3" s="1"/>
  <c r="S41" i="3" l="1"/>
  <c r="S42" i="3"/>
  <c r="O42" i="3"/>
  <c r="P41" i="3"/>
  <c r="D41" i="3" s="1"/>
  <c r="R41" i="3"/>
  <c r="F41" i="3" s="1"/>
  <c r="Q41" i="3"/>
  <c r="E41" i="3" s="1"/>
  <c r="B44" i="3" l="1"/>
  <c r="C44" i="3"/>
  <c r="T41" i="3"/>
  <c r="W41" i="3"/>
  <c r="A44" i="3"/>
  <c r="R42" i="3"/>
  <c r="F42" i="3" s="1"/>
  <c r="Q42" i="3"/>
  <c r="E42" i="3" s="1"/>
  <c r="P42" i="3"/>
  <c r="D42" i="3" s="1"/>
  <c r="B45" i="3" l="1"/>
  <c r="H44" i="3" s="1"/>
  <c r="K44" i="3" s="1"/>
  <c r="C45" i="3"/>
  <c r="W42" i="3"/>
  <c r="T42" i="3"/>
  <c r="V41" i="3" s="1"/>
  <c r="A45" i="3"/>
  <c r="G45" i="3" l="1"/>
  <c r="J45" i="3" s="1"/>
  <c r="I45" i="3"/>
  <c r="L45" i="3" s="1"/>
  <c r="I44" i="3"/>
  <c r="L44" i="3" s="1"/>
  <c r="H45" i="3"/>
  <c r="K45" i="3" s="1"/>
  <c r="G44" i="3"/>
  <c r="J44" i="3" s="1"/>
  <c r="M44" i="3" l="1"/>
  <c r="N44" i="3" s="1"/>
  <c r="S44" i="3" s="1"/>
  <c r="M45" i="3"/>
  <c r="N45" i="3" s="1"/>
  <c r="O44" i="3" l="1"/>
  <c r="P44" i="3" s="1"/>
  <c r="D44" i="3" s="1"/>
  <c r="S45" i="3"/>
  <c r="O45" i="3"/>
  <c r="R44" i="3" l="1"/>
  <c r="F44" i="3" s="1"/>
  <c r="C47" i="3" s="1"/>
  <c r="Q44" i="3"/>
  <c r="E44" i="3" s="1"/>
  <c r="R45" i="3"/>
  <c r="F45" i="3" s="1"/>
  <c r="Q45" i="3"/>
  <c r="E45" i="3" s="1"/>
  <c r="P45" i="3"/>
  <c r="D45" i="3" s="1"/>
  <c r="A47" i="3"/>
  <c r="W44" i="3" l="1"/>
  <c r="T44" i="3"/>
  <c r="B47" i="3"/>
  <c r="C48" i="3"/>
  <c r="B48" i="3"/>
  <c r="W45" i="3"/>
  <c r="T45" i="3"/>
  <c r="A48" i="3"/>
  <c r="V44" i="3" l="1"/>
  <c r="H47" i="3"/>
  <c r="K47" i="3" s="1"/>
  <c r="I48" i="3"/>
  <c r="L48" i="3" s="1"/>
  <c r="G48" i="3"/>
  <c r="J48" i="3" s="1"/>
  <c r="G47" i="3"/>
  <c r="J47" i="3" s="1"/>
  <c r="I47" i="3"/>
  <c r="L47" i="3" s="1"/>
  <c r="H48" i="3"/>
  <c r="K48" i="3" s="1"/>
  <c r="M48" i="3" l="1"/>
  <c r="N48" i="3" s="1"/>
  <c r="M47" i="3"/>
  <c r="N47" i="3" s="1"/>
  <c r="S47" i="3" l="1"/>
  <c r="O47" i="3"/>
  <c r="S48" i="3"/>
  <c r="O48" i="3"/>
  <c r="P48" i="3" l="1"/>
  <c r="D48" i="3" s="1"/>
  <c r="R48" i="3"/>
  <c r="F48" i="3" s="1"/>
  <c r="Q48" i="3"/>
  <c r="E48" i="3" s="1"/>
  <c r="R47" i="3"/>
  <c r="F47" i="3" s="1"/>
  <c r="Q47" i="3"/>
  <c r="E47" i="3" s="1"/>
  <c r="P47" i="3"/>
  <c r="D47" i="3" s="1"/>
  <c r="W47" i="3" l="1"/>
  <c r="T47" i="3"/>
  <c r="A50" i="3"/>
  <c r="T48" i="3"/>
  <c r="W48" i="3"/>
  <c r="A51" i="3"/>
  <c r="C50" i="3"/>
  <c r="C51" i="3"/>
  <c r="B50" i="3"/>
  <c r="B51" i="3"/>
  <c r="V47" i="3" l="1"/>
  <c r="G51" i="3"/>
  <c r="J51" i="3" s="1"/>
  <c r="I50" i="3"/>
  <c r="L50" i="3" s="1"/>
  <c r="H50" i="3"/>
  <c r="K50" i="3" s="1"/>
  <c r="G50" i="3"/>
  <c r="J50" i="3" s="1"/>
  <c r="H51" i="3"/>
  <c r="K51" i="3" s="1"/>
  <c r="I51" i="3"/>
  <c r="L51" i="3" s="1"/>
  <c r="M51" i="3" l="1"/>
  <c r="N51" i="3" s="1"/>
  <c r="S51" i="3" s="1"/>
  <c r="M50" i="3"/>
  <c r="N50" i="3" s="1"/>
  <c r="S50" i="3" s="1"/>
  <c r="O51" i="3" l="1"/>
  <c r="Q51" i="3" s="1"/>
  <c r="E51" i="3" s="1"/>
  <c r="O50" i="3"/>
  <c r="P50" i="3" s="1"/>
  <c r="D50" i="3" s="1"/>
  <c r="Q50" i="3" l="1"/>
  <c r="E50" i="3" s="1"/>
  <c r="R51" i="3"/>
  <c r="F51" i="3" s="1"/>
  <c r="P51" i="3"/>
  <c r="D51" i="3" s="1"/>
  <c r="R50" i="3"/>
  <c r="F50" i="3" s="1"/>
  <c r="T50" i="3" l="1"/>
  <c r="W51" i="3"/>
  <c r="W50" i="3"/>
  <c r="T51" i="3"/>
  <c r="V50" i="3" l="1"/>
</calcChain>
</file>

<file path=xl/sharedStrings.xml><?xml version="1.0" encoding="utf-8"?>
<sst xmlns="http://schemas.openxmlformats.org/spreadsheetml/2006/main" count="24" uniqueCount="24">
  <si>
    <t>rx</t>
  </si>
  <si>
    <t>ry</t>
  </si>
  <si>
    <t>rz</t>
  </si>
  <si>
    <t>vx</t>
  </si>
  <si>
    <t>vy</t>
  </si>
  <si>
    <t>vz</t>
  </si>
  <si>
    <t>dx</t>
  </si>
  <si>
    <t>dy</t>
  </si>
  <si>
    <t>dz</t>
  </si>
  <si>
    <t>dxp</t>
  </si>
  <si>
    <t>dyp</t>
  </si>
  <si>
    <t>dzp</t>
  </si>
  <si>
    <t>r2</t>
  </si>
  <si>
    <t>fxi</t>
  </si>
  <si>
    <t>fyi</t>
  </si>
  <si>
    <t>fzi</t>
  </si>
  <si>
    <t>fpr</t>
  </si>
  <si>
    <t>dist</t>
  </si>
  <si>
    <t>E_pot</t>
  </si>
  <si>
    <t>Total</t>
  </si>
  <si>
    <t>Kinetic</t>
  </si>
  <si>
    <t>Total KE</t>
  </si>
  <si>
    <t>Time step and the grid size</t>
  </si>
  <si>
    <t>Center of mass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</si>
</sst>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"/>
    <numFmt numFmtId="165" formatCode="0.000000"/>
    <numFmt numFmtId="166" formatCode="0.0000000"/>
    <numFmt numFmtId="167" formatCode="0.00000000"/>
    <numFmt numFmtId="168" formatCode="0.000000000"/>
    <numFmt numFmtId="169" formatCode="0.0000000000"/>
    <numFmt numFmtId="170" formatCode="0.00000000000"/>
    <numFmt numFmtId="171" formatCode="0.000000000000"/>
    <numFmt numFmtId="172" formatCode="0.0000000000000"/>
    <numFmt numFmtId="173" formatCode="0.00000000000000"/>
    <numFmt numFmtId="174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0" fontId="0" fillId="0" borderId="0" xfId="0" applyFill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EA83-ABB6-4194-8AC0-B376ADB22245}">
  <dimension ref="A1:AA51"/>
  <sheetViews>
    <sheetView tabSelected="1" workbookViewId="0">
      <selection activeCell="V50" sqref="V50"/>
    </sheetView>
  </sheetViews>
  <sheetFormatPr defaultRowHeight="14.4" x14ac:dyDescent="0.55000000000000004"/>
  <cols>
    <col min="4" max="4" width="10.15625" bestFit="1" customWidth="1"/>
    <col min="5" max="5" width="13.05078125" customWidth="1"/>
    <col min="6" max="6" width="11.15625" bestFit="1" customWidth="1"/>
    <col min="12" max="12" width="9.15625" style="12" bestFit="1" customWidth="1"/>
    <col min="15" max="15" width="11.734375" bestFit="1" customWidth="1"/>
    <col min="18" max="18" width="16.83984375" bestFit="1" customWidth="1"/>
    <col min="19" max="19" width="14.7890625" bestFit="1" customWidth="1"/>
    <col min="20" max="20" width="12.15625" bestFit="1" customWidth="1"/>
    <col min="21" max="21" width="11.15625" bestFit="1" customWidth="1"/>
    <col min="22" max="22" width="15.20703125" bestFit="1" customWidth="1"/>
    <col min="27" max="27" width="19.26171875" bestFit="1" customWidth="1"/>
  </cols>
  <sheetData>
    <row r="1" spans="1:2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2" t="s">
        <v>11</v>
      </c>
      <c r="M1" t="s">
        <v>12</v>
      </c>
      <c r="N1" t="s">
        <v>17</v>
      </c>
      <c r="O1" t="s">
        <v>16</v>
      </c>
      <c r="P1" t="s">
        <v>13</v>
      </c>
      <c r="Q1" t="s">
        <v>14</v>
      </c>
      <c r="R1" t="s">
        <v>15</v>
      </c>
      <c r="S1" t="s">
        <v>18</v>
      </c>
      <c r="T1" t="s">
        <v>20</v>
      </c>
      <c r="U1" t="s">
        <v>21</v>
      </c>
      <c r="V1" t="s">
        <v>19</v>
      </c>
      <c r="W1" t="s">
        <v>23</v>
      </c>
    </row>
    <row r="2" spans="1:27" x14ac:dyDescent="0.55000000000000004">
      <c r="A2" s="2">
        <v>0.75</v>
      </c>
      <c r="B2" s="2">
        <v>0.75</v>
      </c>
      <c r="C2" s="2">
        <v>0.75</v>
      </c>
      <c r="D2" s="2">
        <v>0.54881349999999995</v>
      </c>
      <c r="E2" s="4">
        <v>0.71589369999999997</v>
      </c>
      <c r="F2" s="4">
        <v>0.60276337999999996</v>
      </c>
      <c r="G2" s="2">
        <f>A2-A3</f>
        <v>0</v>
      </c>
      <c r="H2" s="2">
        <f>B2-B3</f>
        <v>0</v>
      </c>
      <c r="I2" s="2">
        <f>C2-C3</f>
        <v>-1.5</v>
      </c>
      <c r="J2" s="2">
        <f>G2-ROUND((G2/$B$4),0)*$B$4</f>
        <v>0</v>
      </c>
      <c r="K2" s="2">
        <f t="shared" ref="K2:L3" si="0">H2-ROUND((H2/$B$4),0)*$B$4</f>
        <v>0</v>
      </c>
      <c r="L2" s="13">
        <f t="shared" si="0"/>
        <v>1.5</v>
      </c>
      <c r="M2" s="2">
        <f>J2^2+K2^2+L2^2</f>
        <v>2.25</v>
      </c>
      <c r="N2" s="2">
        <f>SQRT(M2)</f>
        <v>1.5</v>
      </c>
      <c r="O2" s="5">
        <f>4*((12*(N2^(-13)))-(6*(N2^(-7))))/N2</f>
        <v>-0.772019220697437</v>
      </c>
      <c r="P2" s="2">
        <f>O2*J2</f>
        <v>0</v>
      </c>
      <c r="Q2" s="2">
        <f>O2*K2</f>
        <v>0</v>
      </c>
      <c r="R2" s="7">
        <f>O2*L2</f>
        <v>-1.1580288310461555</v>
      </c>
      <c r="S2" s="2">
        <f>4*((1/N2^(12))-(1/N2^(6)))</f>
        <v>-0.32033659427857464</v>
      </c>
      <c r="T2" s="6">
        <f>0.5*((D2^2)+(E2^2)+(F2^2))</f>
        <v>0.5885118698754821</v>
      </c>
      <c r="U2" s="3">
        <f>T2+T3</f>
        <v>1.1770237397509642</v>
      </c>
      <c r="V2" s="8">
        <f>T2+T3+S2</f>
        <v>0.85668714547238956</v>
      </c>
      <c r="W2">
        <f>SQRT(D2*D2+E2*E2+F2*F2)</f>
        <v>1.0849072493770904</v>
      </c>
      <c r="X2" s="2">
        <f>(D2+D3)*0.5</f>
        <v>0.54881349999999995</v>
      </c>
      <c r="Y2" s="1">
        <f t="shared" ref="Y2:Z2" si="1">(E2+E3)*0.5</f>
        <v>0.71589369999999997</v>
      </c>
      <c r="Z2" s="1">
        <f t="shared" si="1"/>
        <v>0.60276337999999996</v>
      </c>
      <c r="AA2" s="11">
        <f>R2+R5</f>
        <v>-2.3160627778037957</v>
      </c>
    </row>
    <row r="3" spans="1:27" x14ac:dyDescent="0.55000000000000004">
      <c r="A3" s="2">
        <v>0.75</v>
      </c>
      <c r="B3" s="2">
        <v>0.75</v>
      </c>
      <c r="C3" s="2">
        <v>2.25</v>
      </c>
      <c r="D3" s="2">
        <v>0.54881349999999995</v>
      </c>
      <c r="E3" s="4">
        <v>0.71589369999999997</v>
      </c>
      <c r="F3" s="4">
        <v>0.60276337999999996</v>
      </c>
      <c r="G3" s="2">
        <f>A3-A2</f>
        <v>0</v>
      </c>
      <c r="H3" s="2">
        <f>B3-B2</f>
        <v>0</v>
      </c>
      <c r="I3" s="2">
        <f>C3-C2</f>
        <v>1.5</v>
      </c>
      <c r="J3" s="2">
        <f>G3-ROUND((G3/$B$4),0)*$B$4</f>
        <v>0</v>
      </c>
      <c r="K3" s="2">
        <f t="shared" si="0"/>
        <v>0</v>
      </c>
      <c r="L3" s="13">
        <f t="shared" si="0"/>
        <v>-1.5</v>
      </c>
      <c r="M3" s="2">
        <f>J3^2+K3^2+L3^2</f>
        <v>2.25</v>
      </c>
      <c r="N3" s="2">
        <f>SQRT(M3)</f>
        <v>1.5</v>
      </c>
      <c r="O3" s="5">
        <f t="shared" ref="O3:O51" si="2">4*((12*(N3^(-13)))-(6*(N3^(-7))))/N3</f>
        <v>-0.772019220697437</v>
      </c>
      <c r="P3" s="2">
        <f>O3*J3</f>
        <v>0</v>
      </c>
      <c r="Q3" s="2">
        <f>O3*K3</f>
        <v>0</v>
      </c>
      <c r="R3" s="7">
        <f>O3*L3</f>
        <v>1.1580288310461555</v>
      </c>
      <c r="S3" s="2">
        <f>4*((1/N3^(12))-(1/N3^(6)))</f>
        <v>-0.32033659427857464</v>
      </c>
      <c r="T3" s="6">
        <f t="shared" ref="T3:T12" si="3">0.5*((D3^2)+(E3^2)+(F3^2))</f>
        <v>0.5885118698754821</v>
      </c>
      <c r="U3" s="2"/>
      <c r="V3" s="2"/>
      <c r="W3">
        <f t="shared" ref="W3:W12" si="4">SQRT(D3*D3+E3*E3+F3*F3)</f>
        <v>1.0849072493770904</v>
      </c>
      <c r="X3" s="2"/>
    </row>
    <row r="4" spans="1:27" x14ac:dyDescent="0.55000000000000004">
      <c r="A4" s="2">
        <v>1E-3</v>
      </c>
      <c r="B4" s="2">
        <v>3</v>
      </c>
      <c r="C4" s="2" t="s">
        <v>22</v>
      </c>
      <c r="D4" s="2"/>
      <c r="E4" s="2"/>
      <c r="F4" s="2"/>
      <c r="G4" s="2"/>
      <c r="H4" s="2"/>
      <c r="I4" s="2"/>
      <c r="J4" s="2"/>
      <c r="K4" s="2"/>
      <c r="L4" s="13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7" x14ac:dyDescent="0.55000000000000004">
      <c r="A5" s="2">
        <f>A2+D2*$A$4+0.5*($A$4^2)*P2</f>
        <v>0.75054881350000002</v>
      </c>
      <c r="B5" s="2">
        <f t="shared" ref="B5:C6" si="5">B2+E2*$A$4+0.5*($A$4^2)*Q2</f>
        <v>0.75071589370000003</v>
      </c>
      <c r="C5" s="2">
        <f t="shared" si="5"/>
        <v>0.75060218436558446</v>
      </c>
      <c r="D5" s="3">
        <f>D2+0.5*$A$4*(P2+P5)</f>
        <v>0.54881349999999995</v>
      </c>
      <c r="E5" s="5">
        <f t="shared" ref="E5:F6" si="6">E2+0.5*$A$4*(Q2+Q5)</f>
        <v>0.71589369999999997</v>
      </c>
      <c r="F5" s="5">
        <f>F2+0.5*$A$4*(R2+R5)</f>
        <v>0.60160534861109805</v>
      </c>
      <c r="G5" s="2">
        <f>A5-A6</f>
        <v>0</v>
      </c>
      <c r="H5" s="2">
        <f>B5-B6</f>
        <v>0</v>
      </c>
      <c r="I5" s="2">
        <f>C5-C6</f>
        <v>-1.500001158028831</v>
      </c>
      <c r="J5" s="2">
        <f>G5-ROUND((G5/$B$4),0)*$B$4</f>
        <v>0</v>
      </c>
      <c r="K5" s="2">
        <f t="shared" ref="K5:L6" si="7">H5-ROUND((H5/$B$4),0)*$B$4</f>
        <v>0</v>
      </c>
      <c r="L5" s="13">
        <f>I5-ROUND((I5/$B$4),0)*$B$4</f>
        <v>1.499998841971169</v>
      </c>
      <c r="M5" s="2">
        <f>J5^2+K5^2+L5^2</f>
        <v>2.249996525914848</v>
      </c>
      <c r="N5" s="2">
        <f>SQRT(M5)</f>
        <v>1.499998841971169</v>
      </c>
      <c r="O5" s="5">
        <f t="shared" si="2"/>
        <v>-0.77202322718853034</v>
      </c>
      <c r="P5" s="2">
        <f>O5*J5</f>
        <v>0</v>
      </c>
      <c r="Q5" s="2">
        <f>O5*K5</f>
        <v>0</v>
      </c>
      <c r="R5" s="10">
        <f>O5*L5</f>
        <v>-1.1580339467576402</v>
      </c>
      <c r="S5" s="8">
        <f>4*((1/N5^(12))-(1/N5^(6)))</f>
        <v>-0.32033793531231025</v>
      </c>
      <c r="T5" s="6">
        <f>0.5*((D5^2)+(E5^2)+(F5^2))</f>
        <v>0.58781452147971036</v>
      </c>
      <c r="U5" s="4">
        <f>T5+T6</f>
        <v>1.1770250807876619</v>
      </c>
      <c r="V5" s="8">
        <f>T5+T6+S5</f>
        <v>0.85668714547535163</v>
      </c>
      <c r="W5">
        <f t="shared" si="4"/>
        <v>1.0842642864908079</v>
      </c>
    </row>
    <row r="6" spans="1:27" x14ac:dyDescent="0.55000000000000004">
      <c r="A6" s="2">
        <f>A3+D3*$A$4+0.5*($A$4^2)*P3</f>
        <v>0.75054881350000002</v>
      </c>
      <c r="B6" s="2">
        <f t="shared" si="5"/>
        <v>0.75071589370000003</v>
      </c>
      <c r="C6" s="2">
        <f t="shared" si="5"/>
        <v>2.2506033423944154</v>
      </c>
      <c r="D6" s="4">
        <f>D3+0.5*$A$4*(P3+P6)</f>
        <v>0.54881349999999995</v>
      </c>
      <c r="E6" s="5">
        <f t="shared" si="6"/>
        <v>0.71589369999999997</v>
      </c>
      <c r="F6" s="2">
        <f t="shared" si="6"/>
        <v>0.60392141138890187</v>
      </c>
      <c r="G6" s="2">
        <f>A6-A5</f>
        <v>0</v>
      </c>
      <c r="H6" s="2">
        <f>B6-B5</f>
        <v>0</v>
      </c>
      <c r="I6" s="2">
        <f>C6-C5</f>
        <v>1.500001158028831</v>
      </c>
      <c r="J6" s="2">
        <f>G6-ROUND((G6/$B$4),0)*$B$4</f>
        <v>0</v>
      </c>
      <c r="K6" s="2">
        <f t="shared" si="7"/>
        <v>0</v>
      </c>
      <c r="L6" s="13">
        <f t="shared" si="7"/>
        <v>-1.499998841971169</v>
      </c>
      <c r="M6" s="2">
        <f>J6^2+K6^2+L6^2</f>
        <v>2.249996525914848</v>
      </c>
      <c r="N6" s="2">
        <f>SQRT(M6)</f>
        <v>1.499998841971169</v>
      </c>
      <c r="O6" s="5">
        <f t="shared" si="2"/>
        <v>-0.77202322718853034</v>
      </c>
      <c r="P6" s="2">
        <f>O6*J6</f>
        <v>0</v>
      </c>
      <c r="Q6" s="2">
        <f>O6*K6</f>
        <v>0</v>
      </c>
      <c r="R6" s="7">
        <f>O6*L6</f>
        <v>1.1580339467576402</v>
      </c>
      <c r="S6" s="8">
        <f>4*((1/N6^(12))-(1/N6^(6)))</f>
        <v>-0.32033793531231025</v>
      </c>
      <c r="T6" s="6">
        <f t="shared" si="3"/>
        <v>0.58921055930795152</v>
      </c>
      <c r="U6" s="2"/>
      <c r="V6" s="2"/>
      <c r="W6" s="2">
        <f t="shared" si="4"/>
        <v>1.0855510667932222</v>
      </c>
    </row>
    <row r="7" spans="1:27" x14ac:dyDescent="0.5500000000000000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13"/>
      <c r="M7" s="2"/>
      <c r="N7" s="2"/>
      <c r="O7" s="2"/>
      <c r="P7" s="2"/>
      <c r="Q7" s="2"/>
      <c r="R7" s="2"/>
      <c r="S7" s="2"/>
      <c r="T7" s="2"/>
      <c r="U7" s="2"/>
      <c r="V7" s="2"/>
      <c r="W7">
        <f t="shared" si="4"/>
        <v>0</v>
      </c>
    </row>
    <row r="8" spans="1:27" x14ac:dyDescent="0.55000000000000004">
      <c r="A8" s="2">
        <f>A5+D5*$A$4+0.5*($A$4^2)*P5</f>
        <v>0.75109762700000005</v>
      </c>
      <c r="B8" s="2">
        <f t="shared" ref="B8:C9" si="8">B5+E5*$A$4+0.5*($A$4^2)*Q5</f>
        <v>0.75143178740000005</v>
      </c>
      <c r="C8" s="2">
        <f t="shared" si="8"/>
        <v>0.75120321069722218</v>
      </c>
      <c r="D8" s="4">
        <f>D5+0.5*$A$4*(P5+P8)</f>
        <v>0.54881349999999995</v>
      </c>
      <c r="E8" s="2">
        <f t="shared" ref="E8:F9" si="9">E5+0.5*$A$4*(Q5+Q8)</f>
        <v>0.71589369999999997</v>
      </c>
      <c r="F8" s="2">
        <f t="shared" si="9"/>
        <v>0.60044730699069016</v>
      </c>
      <c r="G8" s="2">
        <f>A8-A9</f>
        <v>0</v>
      </c>
      <c r="H8" s="2">
        <f>B8-B9</f>
        <v>0</v>
      </c>
      <c r="I8" s="2">
        <f>C8-C9</f>
        <v>-1.5000046321255556</v>
      </c>
      <c r="J8" s="2">
        <f>G8-ROUND((G8/$B$4),0)*$B$4</f>
        <v>0</v>
      </c>
      <c r="K8" s="2">
        <f t="shared" ref="K8:L9" si="10">H8-ROUND((H8/$B$4),0)*$B$4</f>
        <v>0</v>
      </c>
      <c r="L8" s="13">
        <f t="shared" si="10"/>
        <v>1.4999953678744444</v>
      </c>
      <c r="M8" s="2">
        <f>J8^2+K8^2+L8^2</f>
        <v>2.2499861036447899</v>
      </c>
      <c r="N8" s="2">
        <f>SQRT(M8)</f>
        <v>1.4999953678744444</v>
      </c>
      <c r="O8" s="2">
        <f t="shared" si="2"/>
        <v>-0.77203524681484514</v>
      </c>
      <c r="P8" s="2">
        <f>O8*J8</f>
        <v>0</v>
      </c>
      <c r="Q8" s="2">
        <f>O8*K8</f>
        <v>0</v>
      </c>
      <c r="R8" s="2">
        <f>O8*L8</f>
        <v>-1.1580492940580711</v>
      </c>
      <c r="S8" s="8">
        <f>4*((1/N8^(12))-(1/N8^(6)))</f>
        <v>-0.32034195846091051</v>
      </c>
      <c r="T8" s="5">
        <f t="shared" si="3"/>
        <v>0.58711850797715592</v>
      </c>
      <c r="U8" s="5">
        <f>T8+T9</f>
        <v>1.1770291039451486</v>
      </c>
      <c r="V8" s="8">
        <f>T8+T9+S8</f>
        <v>0.85668714548423808</v>
      </c>
      <c r="W8">
        <f t="shared" si="4"/>
        <v>1.083622173986077</v>
      </c>
    </row>
    <row r="9" spans="1:27" x14ac:dyDescent="0.55000000000000004">
      <c r="A9" s="2">
        <f>A6+D6*$A$4+0.5*($A$4^2)*P6</f>
        <v>0.75109762700000005</v>
      </c>
      <c r="B9" s="2">
        <f t="shared" si="8"/>
        <v>0.75143178740000005</v>
      </c>
      <c r="C9" s="2">
        <f t="shared" si="8"/>
        <v>2.2512078428227777</v>
      </c>
      <c r="D9" s="4">
        <f>D6+0.5*$A$4*(P6+P9)</f>
        <v>0.54881349999999995</v>
      </c>
      <c r="E9" s="2">
        <f t="shared" si="9"/>
        <v>0.71589369999999997</v>
      </c>
      <c r="F9" s="2">
        <f t="shared" si="9"/>
        <v>0.60507945300930976</v>
      </c>
      <c r="G9" s="2">
        <f>A9-A8</f>
        <v>0</v>
      </c>
      <c r="H9" s="2">
        <f>B9-B8</f>
        <v>0</v>
      </c>
      <c r="I9" s="2">
        <f>C9-C8</f>
        <v>1.5000046321255556</v>
      </c>
      <c r="J9" s="2">
        <f>G9-ROUND((G9/$B$4),0)*$B$4</f>
        <v>0</v>
      </c>
      <c r="K9" s="2">
        <f t="shared" si="10"/>
        <v>0</v>
      </c>
      <c r="L9" s="13">
        <f t="shared" si="10"/>
        <v>-1.4999953678744444</v>
      </c>
      <c r="M9" s="2">
        <f>J9^2+K9^2+L9^2</f>
        <v>2.2499861036447899</v>
      </c>
      <c r="N9" s="2">
        <f>SQRT(M9)</f>
        <v>1.4999953678744444</v>
      </c>
      <c r="O9" s="2">
        <f t="shared" si="2"/>
        <v>-0.77203524681484514</v>
      </c>
      <c r="P9" s="2">
        <f>O9*J9</f>
        <v>0</v>
      </c>
      <c r="Q9" s="2">
        <f>O9*K9</f>
        <v>0</v>
      </c>
      <c r="R9" s="2">
        <f>O9*L9</f>
        <v>1.1580492940580711</v>
      </c>
      <c r="S9" s="8">
        <f>4*((1/N9^(12))-(1/N9^(6)))</f>
        <v>-0.32034195846091051</v>
      </c>
      <c r="T9" s="5">
        <f t="shared" si="3"/>
        <v>0.58991059596799267</v>
      </c>
      <c r="U9" s="2"/>
      <c r="V9" s="2"/>
      <c r="W9">
        <f t="shared" si="4"/>
        <v>1.0861957429192886</v>
      </c>
    </row>
    <row r="10" spans="1:27" x14ac:dyDescent="0.5500000000000000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13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7" x14ac:dyDescent="0.55000000000000004">
      <c r="A11" s="2">
        <f>A8+D8*$A$4+0.5*($A$4^2)*P8</f>
        <v>0.75164644050000007</v>
      </c>
      <c r="B11" s="2">
        <f t="shared" ref="B11:C12" si="11">B8+E8*$A$4+0.5*($A$4^2)*Q8</f>
        <v>0.75214768110000008</v>
      </c>
      <c r="C11" s="2">
        <f t="shared" si="11"/>
        <v>0.75180307897956589</v>
      </c>
      <c r="D11" s="2">
        <f>D8+0.5*$A$4*(P8+P11)</f>
        <v>0.54881349999999995</v>
      </c>
      <c r="E11" s="2">
        <f t="shared" ref="E11:F12" si="12">E8+0.5*$A$4*(Q8+Q11)</f>
        <v>0.71589369999999997</v>
      </c>
      <c r="F11" s="2">
        <f t="shared" si="12"/>
        <v>0.59928924490693847</v>
      </c>
      <c r="G11" s="2">
        <f>A11-A12</f>
        <v>0</v>
      </c>
      <c r="H11" s="2">
        <f>B11-B12</f>
        <v>0</v>
      </c>
      <c r="I11" s="2">
        <f>C11-C12</f>
        <v>-1.5000104223208681</v>
      </c>
      <c r="J11" s="2">
        <f>G11-ROUND((G11/$B$4),0)*$B$4</f>
        <v>0</v>
      </c>
      <c r="K11" s="2">
        <f t="shared" ref="K11:L12" si="13">H11-ROUND((H11/$B$4),0)*$B$4</f>
        <v>0</v>
      </c>
      <c r="L11" s="13">
        <f t="shared" si="13"/>
        <v>1.4999895776791319</v>
      </c>
      <c r="M11" s="2">
        <f>J11^2+K11^2+L11^2</f>
        <v>2.2499687331460203</v>
      </c>
      <c r="N11" s="2">
        <f>SQRT(M11)</f>
        <v>1.4999895776791319</v>
      </c>
      <c r="O11" s="2">
        <f t="shared" si="2"/>
        <v>-0.77205528003549351</v>
      </c>
      <c r="P11" s="2">
        <f>O11*J11</f>
        <v>0</v>
      </c>
      <c r="Q11" s="2">
        <f>O11*K11</f>
        <v>0</v>
      </c>
      <c r="R11" s="2">
        <f>O11*L11</f>
        <v>-1.1580748734453838</v>
      </c>
      <c r="S11" s="8">
        <f>4*((1/N11^(12))-(1/N11^(6)))</f>
        <v>-0.3203486638665593</v>
      </c>
      <c r="T11" s="2">
        <f t="shared" si="3"/>
        <v>0.58642382327153419</v>
      </c>
      <c r="U11" s="5">
        <f>T11+T12</f>
        <v>1.177035809365609</v>
      </c>
      <c r="V11" s="9">
        <f>T11+T12+S11</f>
        <v>0.85668714549904967</v>
      </c>
      <c r="W11">
        <f t="shared" si="4"/>
        <v>1.0829809077463315</v>
      </c>
    </row>
    <row r="12" spans="1:27" x14ac:dyDescent="0.55000000000000004">
      <c r="A12" s="2">
        <f>A9+D9*$A$4+0.5*($A$4^2)*P9</f>
        <v>0.75164644050000007</v>
      </c>
      <c r="B12" s="2">
        <f t="shared" si="11"/>
        <v>0.75214768110000008</v>
      </c>
      <c r="C12" s="2">
        <f t="shared" si="11"/>
        <v>2.2518135013004339</v>
      </c>
      <c r="D12" s="2">
        <f>D9+0.5*$A$4*(P9+P12)</f>
        <v>0.54881349999999995</v>
      </c>
      <c r="E12" s="2">
        <f t="shared" si="12"/>
        <v>0.71589369999999997</v>
      </c>
      <c r="F12" s="2">
        <f t="shared" si="12"/>
        <v>0.60623751509306145</v>
      </c>
      <c r="G12" s="2">
        <f>A12-A11</f>
        <v>0</v>
      </c>
      <c r="H12" s="2">
        <f>B12-B11</f>
        <v>0</v>
      </c>
      <c r="I12" s="2">
        <f>C12-C11</f>
        <v>1.5000104223208681</v>
      </c>
      <c r="J12" s="2">
        <f>G12-ROUND((G12/$B$4),0)*$B$4</f>
        <v>0</v>
      </c>
      <c r="K12" s="2">
        <f t="shared" si="13"/>
        <v>0</v>
      </c>
      <c r="L12" s="13">
        <f t="shared" si="13"/>
        <v>-1.4999895776791319</v>
      </c>
      <c r="M12" s="2">
        <f>J12^2+K12^2+L12^2</f>
        <v>2.2499687331460203</v>
      </c>
      <c r="N12" s="2">
        <f>SQRT(M12)</f>
        <v>1.4999895776791319</v>
      </c>
      <c r="O12" s="2">
        <f t="shared" si="2"/>
        <v>-0.77205528003549351</v>
      </c>
      <c r="P12" s="2">
        <f>O12*J12</f>
        <v>0</v>
      </c>
      <c r="Q12" s="2">
        <f>O12*K12</f>
        <v>0</v>
      </c>
      <c r="R12" s="2">
        <f>O12*L12</f>
        <v>1.1580748734453838</v>
      </c>
      <c r="S12" s="8">
        <f>4*((1/N12^(12))-(1/N12^(6)))</f>
        <v>-0.3203486638665593</v>
      </c>
      <c r="T12" s="2">
        <f t="shared" si="3"/>
        <v>0.59061198609407484</v>
      </c>
      <c r="U12" s="2"/>
      <c r="V12" s="2"/>
      <c r="W12">
        <f t="shared" si="4"/>
        <v>1.0868412819672197</v>
      </c>
    </row>
    <row r="14" spans="1:27" x14ac:dyDescent="0.55000000000000004">
      <c r="A14" s="2">
        <f>A11+D11*$A$4+0.5*($A$4^2)*P11</f>
        <v>0.75219525400000009</v>
      </c>
      <c r="B14" s="2">
        <f t="shared" ref="B14:C15" si="14">B11+E11*$A$4+0.5*($A$4^2)*Q11</f>
        <v>0.7528635748000001</v>
      </c>
      <c r="C14" s="2">
        <f t="shared" si="14"/>
        <v>0.75240178918703604</v>
      </c>
      <c r="D14" s="2">
        <f>D11+0.5*$A$4*(P11+P14)</f>
        <v>0.54881349999999995</v>
      </c>
      <c r="E14" s="2">
        <f t="shared" ref="E14:F15" si="15">E11+0.5*$A$4*(Q11+Q14)</f>
        <v>0.71589369999999997</v>
      </c>
      <c r="F14" s="2">
        <f t="shared" si="15"/>
        <v>0.59813115212734103</v>
      </c>
      <c r="G14" s="2">
        <f>A14-A15</f>
        <v>0</v>
      </c>
      <c r="H14" s="2">
        <f>B14-B15</f>
        <v>0</v>
      </c>
      <c r="I14" s="2">
        <f>C14-C15</f>
        <v>-1.5000185286659278</v>
      </c>
      <c r="J14" s="2">
        <f>G14-ROUND((G14/$B$4),0)*$B$4</f>
        <v>0</v>
      </c>
      <c r="K14" s="2">
        <f t="shared" ref="K14:L15" si="16">H14-ROUND((H14/$B$4),0)*$B$4</f>
        <v>0</v>
      </c>
      <c r="L14" s="13">
        <f t="shared" si="16"/>
        <v>1.4999814713340722</v>
      </c>
      <c r="M14" s="2">
        <f>J14^2+K14^2+L14^2</f>
        <v>2.2499444143455283</v>
      </c>
      <c r="N14" s="2">
        <f>SQRT(M14)</f>
        <v>1.4999814713340722</v>
      </c>
      <c r="O14" s="2">
        <f t="shared" si="2"/>
        <v>-0.7720833276156972</v>
      </c>
      <c r="P14" s="2">
        <f>O14*J14</f>
        <v>0</v>
      </c>
      <c r="Q14" s="2">
        <f>O14*K14</f>
        <v>0</v>
      </c>
      <c r="R14" s="2">
        <f>O14*L14</f>
        <v>-1.1581106857495</v>
      </c>
      <c r="S14" s="2">
        <f>4*((1/N14^(12))-(1/N14^(6)))</f>
        <v>-0.3203580517662411</v>
      </c>
      <c r="T14" s="2">
        <f t="shared" ref="T14:T15" si="17">0.5*((D14^2)+(E14^2)+(F14^2))</f>
        <v>0.5857304613135601</v>
      </c>
      <c r="U14" s="2">
        <f>T14+T15</f>
        <v>1.1770451972860285</v>
      </c>
      <c r="V14" s="8">
        <f>T14+T15+S14</f>
        <v>0.85668714551978742</v>
      </c>
      <c r="W14">
        <f t="shared" ref="W14:W15" si="18">SQRT(D14*D14+E14*E14+F14*F14)</f>
        <v>1.0823404836866817</v>
      </c>
    </row>
    <row r="15" spans="1:27" x14ac:dyDescent="0.55000000000000004">
      <c r="A15" s="2">
        <f>A12+D12*$A$4+0.5*($A$4^2)*P12</f>
        <v>0.75219525400000009</v>
      </c>
      <c r="B15" s="2">
        <f t="shared" si="14"/>
        <v>0.7528635748000001</v>
      </c>
      <c r="C15" s="2">
        <f t="shared" si="14"/>
        <v>2.2524203178529638</v>
      </c>
      <c r="D15" s="2">
        <f>D12+0.5*$A$4*(P12+P15)</f>
        <v>0.54881349999999995</v>
      </c>
      <c r="E15" s="2">
        <f t="shared" si="15"/>
        <v>0.71589369999999997</v>
      </c>
      <c r="F15" s="2">
        <f t="shared" si="15"/>
        <v>0.60739560787265889</v>
      </c>
      <c r="G15" s="2">
        <f>A15-A14</f>
        <v>0</v>
      </c>
      <c r="H15" s="2">
        <f>B15-B14</f>
        <v>0</v>
      </c>
      <c r="I15" s="2">
        <f>C15-C14</f>
        <v>1.5000185286659278</v>
      </c>
      <c r="J15" s="2">
        <f>G15-ROUND((G15/$B$4),0)*$B$4</f>
        <v>0</v>
      </c>
      <c r="K15" s="2">
        <f t="shared" si="16"/>
        <v>0</v>
      </c>
      <c r="L15" s="13">
        <f t="shared" si="16"/>
        <v>-1.4999814713340722</v>
      </c>
      <c r="M15" s="2">
        <f>J15^2+K15^2+L15^2</f>
        <v>2.2499444143455283</v>
      </c>
      <c r="N15" s="2">
        <f>SQRT(M15)</f>
        <v>1.4999814713340722</v>
      </c>
      <c r="O15" s="2">
        <f t="shared" si="2"/>
        <v>-0.7720833276156972</v>
      </c>
      <c r="P15" s="2">
        <f>O15*J15</f>
        <v>0</v>
      </c>
      <c r="Q15" s="2">
        <f>O15*K15</f>
        <v>0</v>
      </c>
      <c r="R15" s="2">
        <f>O15*L15</f>
        <v>1.1581106857495</v>
      </c>
      <c r="S15" s="2">
        <f>4*((1/N15^(12))-(1/N15^(6)))</f>
        <v>-0.3203580517662411</v>
      </c>
      <c r="T15" s="2">
        <f t="shared" si="17"/>
        <v>0.59131473597246831</v>
      </c>
      <c r="U15" s="2"/>
      <c r="V15" s="2"/>
      <c r="W15">
        <f t="shared" si="18"/>
        <v>1.0874876881808533</v>
      </c>
    </row>
    <row r="17" spans="1:23" x14ac:dyDescent="0.55000000000000004">
      <c r="A17" s="2">
        <f>A14+D14*$A$4+0.5*($A$4^2)*P14</f>
        <v>0.75274406750000011</v>
      </c>
      <c r="B17" s="2">
        <f t="shared" ref="B17:C18" si="19">B14+E14*$A$4+0.5*($A$4^2)*Q14</f>
        <v>0.75357946850000013</v>
      </c>
      <c r="C17" s="2">
        <f t="shared" si="19"/>
        <v>0.75299934128382051</v>
      </c>
      <c r="D17" s="2">
        <f>D14+0.5*$A$4*(P14+P17)</f>
        <v>0.54881349999999995</v>
      </c>
      <c r="E17" s="2">
        <f t="shared" ref="E17:F18" si="20">E14+0.5*$A$4*(Q14+Q17)</f>
        <v>0.71589369999999997</v>
      </c>
      <c r="F17" s="2">
        <f t="shared" si="20"/>
        <v>0.59697301841840011</v>
      </c>
      <c r="G17" s="2">
        <f>A17-A18</f>
        <v>0</v>
      </c>
      <c r="H17" s="2">
        <f>B17-B18</f>
        <v>0</v>
      </c>
      <c r="I17" s="2">
        <f>C17-C18</f>
        <v>-1.5000289512323588</v>
      </c>
      <c r="J17" s="2">
        <f>G17-ROUND((G17/$B$4),0)*$B$4</f>
        <v>0</v>
      </c>
      <c r="K17" s="2">
        <f t="shared" ref="K17:L18" si="21">H17-ROUND((H17/$B$4),0)*$B$4</f>
        <v>0</v>
      </c>
      <c r="L17" s="13">
        <f t="shared" si="21"/>
        <v>1.4999710487676412</v>
      </c>
      <c r="M17" s="2">
        <f>J17^2+K17^2+L17^2</f>
        <v>2.2499131471410974</v>
      </c>
      <c r="N17" s="2">
        <f>SQRT(M17)</f>
        <v>1.4999710487676412</v>
      </c>
      <c r="O17" s="2">
        <f t="shared" si="2"/>
        <v>-0.77211939062683244</v>
      </c>
      <c r="P17" s="2">
        <f>O17*J17</f>
        <v>0</v>
      </c>
      <c r="Q17" s="2">
        <f>O17*K17</f>
        <v>0</v>
      </c>
      <c r="R17" s="2">
        <f>O17*L17</f>
        <v>-1.1581567321323618</v>
      </c>
      <c r="S17" s="2">
        <f>4*((1/N17^(12))-(1/N17^(6)))</f>
        <v>-0.32037012249175717</v>
      </c>
      <c r="T17" s="2">
        <f t="shared" ref="T17:T18" si="22">0.5*((D17^2)+(E17^2)+(F17^2))</f>
        <v>0.58503841610075757</v>
      </c>
      <c r="U17" s="2">
        <f>T17+T18</f>
        <v>1.1770572680382099</v>
      </c>
      <c r="V17" s="8">
        <f>T17+T18+S17</f>
        <v>0.85668714554645264</v>
      </c>
      <c r="W17">
        <f t="shared" ref="W17:W18" si="23">SQRT(D17*D17+E17*E17+F17*F17)</f>
        <v>1.081700897753864</v>
      </c>
    </row>
    <row r="18" spans="1:23" x14ac:dyDescent="0.55000000000000004">
      <c r="A18" s="2">
        <f>A15+D15*$A$4+0.5*($A$4^2)*P15</f>
        <v>0.75274406750000011</v>
      </c>
      <c r="B18" s="2">
        <f t="shared" si="19"/>
        <v>0.75357946850000013</v>
      </c>
      <c r="C18" s="2">
        <f t="shared" si="19"/>
        <v>2.2530282925161793</v>
      </c>
      <c r="D18" s="2">
        <f>D15+0.5*$A$4*(P15+P18)</f>
        <v>0.54881349999999995</v>
      </c>
      <c r="E18" s="2">
        <f t="shared" si="20"/>
        <v>0.71589369999999997</v>
      </c>
      <c r="F18" s="2">
        <f t="shared" si="20"/>
        <v>0.60855374158159981</v>
      </c>
      <c r="G18" s="2">
        <f>A18-A17</f>
        <v>0</v>
      </c>
      <c r="H18" s="2">
        <f>B18-B17</f>
        <v>0</v>
      </c>
      <c r="I18" s="2">
        <f>C18-C17</f>
        <v>1.5000289512323588</v>
      </c>
      <c r="J18" s="2">
        <f>G18-ROUND((G18/$B$4),0)*$B$4</f>
        <v>0</v>
      </c>
      <c r="K18" s="2">
        <f t="shared" si="21"/>
        <v>0</v>
      </c>
      <c r="L18" s="13">
        <f t="shared" si="21"/>
        <v>-1.4999710487676412</v>
      </c>
      <c r="M18" s="2">
        <f>J18^2+K18^2+L18^2</f>
        <v>2.2499131471410974</v>
      </c>
      <c r="N18" s="2">
        <f>SQRT(M18)</f>
        <v>1.4999710487676412</v>
      </c>
      <c r="O18" s="2">
        <f t="shared" si="2"/>
        <v>-0.77211939062683244</v>
      </c>
      <c r="P18" s="2">
        <f>O18*J18</f>
        <v>0</v>
      </c>
      <c r="Q18" s="2">
        <f>O18*K18</f>
        <v>0</v>
      </c>
      <c r="R18" s="2">
        <f>O18*L18</f>
        <v>1.1581567321323618</v>
      </c>
      <c r="S18" s="2">
        <f>4*((1/N18^(12))-(1/N18^(6)))</f>
        <v>-0.32037012249175717</v>
      </c>
      <c r="T18" s="2">
        <f t="shared" si="22"/>
        <v>0.59201885193745218</v>
      </c>
      <c r="U18" s="2"/>
      <c r="V18" s="2"/>
      <c r="W18">
        <f t="shared" si="23"/>
        <v>1.088134965835996</v>
      </c>
    </row>
    <row r="20" spans="1:23" x14ac:dyDescent="0.55000000000000004">
      <c r="A20" s="2">
        <f>A17+D17*$A$4+0.5*($A$4^2)*P17</f>
        <v>0.75329288100000014</v>
      </c>
      <c r="B20" s="2">
        <f t="shared" ref="B20:C21" si="24">B17+E17*$A$4+0.5*($A$4^2)*Q17</f>
        <v>0.75429536220000015</v>
      </c>
      <c r="C20" s="2">
        <f t="shared" si="24"/>
        <v>0.75359573522387291</v>
      </c>
      <c r="D20" s="2">
        <f>D17+0.5*$A$4*(P17+P20)</f>
        <v>0.54881349999999995</v>
      </c>
      <c r="E20" s="2">
        <f t="shared" ref="E20:F21" si="25">E17+0.5*$A$4*(Q17+Q20)</f>
        <v>0.71589369999999997</v>
      </c>
      <c r="F20" s="2">
        <f t="shared" si="25"/>
        <v>0.59581483354528997</v>
      </c>
      <c r="G20" s="2">
        <f>A20-A21</f>
        <v>0</v>
      </c>
      <c r="H20" s="2">
        <f>B20-B21</f>
        <v>0</v>
      </c>
      <c r="I20" s="2">
        <f>C20-C21</f>
        <v>-1.5000416901122542</v>
      </c>
      <c r="J20" s="2">
        <f>G20-ROUND((G20/$B$4),0)*$B$4</f>
        <v>0</v>
      </c>
      <c r="K20" s="2">
        <f t="shared" ref="K20:L21" si="26">H20-ROUND((H20/$B$4),0)*$B$4</f>
        <v>0</v>
      </c>
      <c r="L20" s="13">
        <f t="shared" si="26"/>
        <v>1.4999583098877458</v>
      </c>
      <c r="M20" s="2">
        <f>J20^2+K20^2+L20^2</f>
        <v>2.2498749314013029</v>
      </c>
      <c r="N20" s="2">
        <f>SQRT(M20)</f>
        <v>1.4999583098877458</v>
      </c>
      <c r="O20" s="2">
        <f t="shared" si="2"/>
        <v>-0.77216347044649936</v>
      </c>
      <c r="P20" s="2">
        <f>O20*J20</f>
        <v>0</v>
      </c>
      <c r="Q20" s="2">
        <f>O20*K20</f>
        <v>0</v>
      </c>
      <c r="R20" s="2">
        <f>O20*L20</f>
        <v>-1.1582130140879876</v>
      </c>
      <c r="S20" s="2">
        <f>4*((1/N20^(12))-(1/N20^(6)))</f>
        <v>-0.32038487646974978</v>
      </c>
      <c r="T20" s="2">
        <f t="shared" ref="T20:T21" si="27">0.5*((D20^2)+(E20^2)+(F20^2))</f>
        <v>0.58434768167727069</v>
      </c>
      <c r="U20" s="2">
        <f>T20+T21</f>
        <v>1.1770720220487974</v>
      </c>
      <c r="V20" s="8">
        <f>T20+T21+S20</f>
        <v>0.85668714557904757</v>
      </c>
      <c r="W20">
        <f t="shared" ref="W20:W21" si="28">SQRT(D20*D20+E20*E20+F20*F20)</f>
        <v>1.0810621459261911</v>
      </c>
    </row>
    <row r="21" spans="1:23" x14ac:dyDescent="0.55000000000000004">
      <c r="A21" s="2">
        <f>A18+D18*$A$4+0.5*($A$4^2)*P18</f>
        <v>0.75329288100000014</v>
      </c>
      <c r="B21" s="2">
        <f t="shared" si="24"/>
        <v>0.75429536220000015</v>
      </c>
      <c r="C21" s="2">
        <f t="shared" si="24"/>
        <v>2.2536374253361271</v>
      </c>
      <c r="D21" s="2">
        <f>D18+0.5*$A$4*(P18+P21)</f>
        <v>0.54881349999999995</v>
      </c>
      <c r="E21" s="2">
        <f t="shared" si="25"/>
        <v>0.71589369999999997</v>
      </c>
      <c r="F21" s="2">
        <f t="shared" si="25"/>
        <v>0.60971192645470995</v>
      </c>
      <c r="G21" s="2">
        <f>A21-A20</f>
        <v>0</v>
      </c>
      <c r="H21" s="2">
        <f>B21-B20</f>
        <v>0</v>
      </c>
      <c r="I21" s="2">
        <f>C21-C20</f>
        <v>1.5000416901122542</v>
      </c>
      <c r="J21" s="2">
        <f>G21-ROUND((G21/$B$4),0)*$B$4</f>
        <v>0</v>
      </c>
      <c r="K21" s="2">
        <f t="shared" si="26"/>
        <v>0</v>
      </c>
      <c r="L21" s="13">
        <f t="shared" si="26"/>
        <v>-1.4999583098877458</v>
      </c>
      <c r="M21" s="2">
        <f>J21^2+K21^2+L21^2</f>
        <v>2.2498749314013029</v>
      </c>
      <c r="N21" s="2">
        <f>SQRT(M21)</f>
        <v>1.4999583098877458</v>
      </c>
      <c r="O21" s="2">
        <f t="shared" si="2"/>
        <v>-0.77216347044649936</v>
      </c>
      <c r="P21" s="2">
        <f>O21*J21</f>
        <v>0</v>
      </c>
      <c r="Q21" s="2">
        <f>O21*K21</f>
        <v>0</v>
      </c>
      <c r="R21" s="2">
        <f>O21*L21</f>
        <v>1.1582130140879876</v>
      </c>
      <c r="S21" s="2">
        <f>4*((1/N21^(12))-(1/N21^(6)))</f>
        <v>-0.32038487646974978</v>
      </c>
      <c r="T21" s="2">
        <f t="shared" si="27"/>
        <v>0.59272434037152677</v>
      </c>
      <c r="U21" s="2"/>
      <c r="V21" s="2"/>
      <c r="W21">
        <f t="shared" si="28"/>
        <v>1.0887831192404911</v>
      </c>
    </row>
    <row r="22" spans="1:23" x14ac:dyDescent="0.55000000000000004">
      <c r="D22" s="2"/>
      <c r="E22" s="2"/>
      <c r="F22" s="2"/>
    </row>
    <row r="23" spans="1:23" x14ac:dyDescent="0.55000000000000004">
      <c r="A23" s="2">
        <f>A20+D20*$A$4+0.5*($A$4^2)*P20</f>
        <v>0.75384169450000016</v>
      </c>
      <c r="B23" s="2">
        <f t="shared" ref="B23:C24" si="29">B20+E20*$A$4+0.5*($A$4^2)*Q20</f>
        <v>0.75501125590000018</v>
      </c>
      <c r="C23" s="2">
        <f t="shared" si="29"/>
        <v>0.75419097095091114</v>
      </c>
      <c r="D23" s="2">
        <f>D20+0.5*$A$4*(P20+P23)</f>
        <v>0.54881349999999995</v>
      </c>
      <c r="E23" s="2">
        <f t="shared" ref="E23:F24" si="30">E20+0.5*$A$4*(Q20+Q23)</f>
        <v>0.71589369999999997</v>
      </c>
      <c r="F23" s="2">
        <f t="shared" si="30"/>
        <v>0.59465658727152471</v>
      </c>
      <c r="G23" s="2">
        <f>A23-A24</f>
        <v>0</v>
      </c>
      <c r="H23" s="2">
        <f>B23-B24</f>
        <v>0</v>
      </c>
      <c r="I23" s="2">
        <f>C23-C24</f>
        <v>-1.5000567454181777</v>
      </c>
      <c r="J23" s="2">
        <f>G23-ROUND((G23/$B$4),0)*$B$4</f>
        <v>0</v>
      </c>
      <c r="K23" s="2">
        <f t="shared" ref="K23:L24" si="31">H23-ROUND((H23/$B$4),0)*$B$4</f>
        <v>0</v>
      </c>
      <c r="L23" s="13">
        <f t="shared" si="31"/>
        <v>1.4999432545818223</v>
      </c>
      <c r="M23" s="2">
        <f>J23^2+K23^2+L23^2</f>
        <v>2.2498297669655094</v>
      </c>
      <c r="N23" s="2">
        <f>SQRT(M23)</f>
        <v>1.4999432545818223</v>
      </c>
      <c r="O23" s="2">
        <f t="shared" si="2"/>
        <v>-0.7722155687586113</v>
      </c>
      <c r="P23" s="2">
        <f>O23*J23</f>
        <v>0</v>
      </c>
      <c r="Q23" s="2">
        <f>O23*K23</f>
        <v>0</v>
      </c>
      <c r="R23" s="2">
        <f>O23*L23</f>
        <v>-1.1582795334425444</v>
      </c>
      <c r="S23" s="2">
        <f>4*((1/N23^(12))-(1/N23^(6)))</f>
        <v>-0.32040231422173182</v>
      </c>
      <c r="T23" s="2">
        <f t="shared" ref="T23:T24" si="32">0.5*((D23^2)+(E23^2)+(F23^2))</f>
        <v>0.58365825213367817</v>
      </c>
      <c r="U23" s="2"/>
      <c r="V23" s="7">
        <f>T23+T24+S23</f>
        <v>0.85668714561757486</v>
      </c>
      <c r="W23">
        <f t="shared" ref="W23:W24" si="33">SQRT(D23*D23+E23*E23+F23*F23)</f>
        <v>1.080424224213506</v>
      </c>
    </row>
    <row r="24" spans="1:23" x14ac:dyDescent="0.55000000000000004">
      <c r="A24" s="2">
        <f>A21+D21*$A$4+0.5*($A$4^2)*P21</f>
        <v>0.75384169450000016</v>
      </c>
      <c r="B24" s="2">
        <f t="shared" si="29"/>
        <v>0.75501125590000018</v>
      </c>
      <c r="C24" s="2">
        <f t="shared" si="29"/>
        <v>2.2542477163690888</v>
      </c>
      <c r="D24" s="2">
        <f>D21+0.5*$A$4*(P21+P24)</f>
        <v>0.54881349999999995</v>
      </c>
      <c r="E24" s="2">
        <f t="shared" si="30"/>
        <v>0.71589369999999997</v>
      </c>
      <c r="F24" s="2">
        <f t="shared" si="30"/>
        <v>0.61087017272847521</v>
      </c>
      <c r="G24" s="2">
        <f>A24-A23</f>
        <v>0</v>
      </c>
      <c r="H24" s="2">
        <f>B24-B23</f>
        <v>0</v>
      </c>
      <c r="I24" s="2">
        <f>C24-C23</f>
        <v>1.5000567454181777</v>
      </c>
      <c r="J24" s="2">
        <f>G24-ROUND((G24/$B$4),0)*$B$4</f>
        <v>0</v>
      </c>
      <c r="K24" s="2">
        <f t="shared" si="31"/>
        <v>0</v>
      </c>
      <c r="L24" s="13">
        <f t="shared" si="31"/>
        <v>-1.4999432545818223</v>
      </c>
      <c r="M24" s="2">
        <f>J24^2+K24^2+L24^2</f>
        <v>2.2498297669655094</v>
      </c>
      <c r="N24" s="2">
        <f>SQRT(M24)</f>
        <v>1.4999432545818223</v>
      </c>
      <c r="O24" s="2">
        <f t="shared" si="2"/>
        <v>-0.7722155687586113</v>
      </c>
      <c r="P24" s="2">
        <f>O24*J24</f>
        <v>0</v>
      </c>
      <c r="Q24" s="2">
        <f>O24*K24</f>
        <v>0</v>
      </c>
      <c r="R24" s="2">
        <f>O24*L24</f>
        <v>1.1582795334425444</v>
      </c>
      <c r="S24" s="2">
        <f>4*((1/N24^(12))-(1/N24^(6)))</f>
        <v>-0.32040231422173182</v>
      </c>
      <c r="T24" s="2">
        <f t="shared" si="32"/>
        <v>0.59343120770562852</v>
      </c>
      <c r="U24" s="2"/>
      <c r="V24" s="2"/>
      <c r="W24">
        <f t="shared" si="33"/>
        <v>1.0894321527342843</v>
      </c>
    </row>
    <row r="26" spans="1:23" x14ac:dyDescent="0.55000000000000004">
      <c r="A26" s="2">
        <f>A23+D23*$A$4+0.5*($A$4^2)*P23</f>
        <v>0.75439050800000018</v>
      </c>
      <c r="B26" s="2">
        <f t="shared" ref="B26:C27" si="34">B23+E23*$A$4+0.5*($A$4^2)*Q23</f>
        <v>0.7557271496000002</v>
      </c>
      <c r="C26" s="2">
        <f t="shared" si="34"/>
        <v>0.75478504839841598</v>
      </c>
      <c r="D26" s="2">
        <f>D23+0.5*$A$4*(P23+P26)</f>
        <v>0.54881349999999995</v>
      </c>
      <c r="E26" s="2">
        <f t="shared" ref="E26:F27" si="35">E23+0.5*$A$4*(Q23+Q26)</f>
        <v>0.71589369999999997</v>
      </c>
      <c r="F26" s="2">
        <f t="shared" si="35"/>
        <v>0.59349826935862626</v>
      </c>
      <c r="G26" s="2">
        <f>A26-A27</f>
        <v>0</v>
      </c>
      <c r="H26" s="2">
        <f>B26-B27</f>
        <v>0</v>
      </c>
      <c r="I26" s="2">
        <f>C26-C27</f>
        <v>-1.5000741172831682</v>
      </c>
      <c r="J26" s="2">
        <f>G26-ROUND((G26/$B$4),0)*$B$4</f>
        <v>0</v>
      </c>
      <c r="K26" s="2">
        <f t="shared" ref="K26:L27" si="36">H26-ROUND((H26/$B$4),0)*$B$4</f>
        <v>0</v>
      </c>
      <c r="L26" s="13">
        <f t="shared" si="36"/>
        <v>1.4999258827168318</v>
      </c>
      <c r="M26" s="2">
        <f>J26^2+K26^2+L26^2</f>
        <v>2.2497776536438669</v>
      </c>
      <c r="N26" s="2">
        <f>SQRT(M26)</f>
        <v>1.4999258827168318</v>
      </c>
      <c r="O26" s="2">
        <f t="shared" si="2"/>
        <v>-0.77227568755349874</v>
      </c>
      <c r="P26" s="2">
        <f>O26*J26</f>
        <v>0</v>
      </c>
      <c r="Q26" s="2">
        <f>O26*K26</f>
        <v>0</v>
      </c>
      <c r="R26" s="2">
        <f>O26*L26</f>
        <v>-1.1583562923544297</v>
      </c>
      <c r="S26" s="2">
        <f>4*((1/N26^(12))-(1/N26^(6)))</f>
        <v>-0.32042243636412421</v>
      </c>
      <c r="T26" s="2">
        <f t="shared" ref="T26:T27" si="37">0.5*((D26^2)+(E26^2)+(F26^2))</f>
        <v>0.58297012160681216</v>
      </c>
      <c r="U26" s="2"/>
      <c r="V26" s="7">
        <f>T26+T27+S26</f>
        <v>0.85668714566203685</v>
      </c>
      <c r="W26">
        <f t="shared" ref="W26:W27" si="38">SQRT(D26*D26+E26*E26+F26*F26)</f>
        <v>1.079787128657137</v>
      </c>
    </row>
    <row r="27" spans="1:23" x14ac:dyDescent="0.55000000000000004">
      <c r="A27" s="2">
        <f>A24+D24*$A$4+0.5*($A$4^2)*P24</f>
        <v>0.75439050800000018</v>
      </c>
      <c r="B27" s="2">
        <f t="shared" si="34"/>
        <v>0.7557271496000002</v>
      </c>
      <c r="C27" s="2">
        <f t="shared" si="34"/>
        <v>2.2548591656815842</v>
      </c>
      <c r="D27" s="2">
        <f>D24+0.5*$A$4*(P24+P27)</f>
        <v>0.54881349999999995</v>
      </c>
      <c r="E27" s="2">
        <f t="shared" si="35"/>
        <v>0.71589369999999997</v>
      </c>
      <c r="F27" s="2">
        <f t="shared" si="35"/>
        <v>0.61202849064137366</v>
      </c>
      <c r="G27" s="2">
        <f>A27-A26</f>
        <v>0</v>
      </c>
      <c r="H27" s="2">
        <f>B27-B26</f>
        <v>0</v>
      </c>
      <c r="I27" s="2">
        <f>C27-C26</f>
        <v>1.5000741172831682</v>
      </c>
      <c r="J27" s="2">
        <f>G27-ROUND((G27/$B$4),0)*$B$4</f>
        <v>0</v>
      </c>
      <c r="K27" s="2">
        <f t="shared" si="36"/>
        <v>0</v>
      </c>
      <c r="L27" s="13">
        <f t="shared" si="36"/>
        <v>-1.4999258827168318</v>
      </c>
      <c r="M27" s="2">
        <f>J27^2+K27^2+L27^2</f>
        <v>2.2497776536438669</v>
      </c>
      <c r="N27" s="2">
        <f>SQRT(M27)</f>
        <v>1.4999258827168318</v>
      </c>
      <c r="O27" s="2">
        <f t="shared" si="2"/>
        <v>-0.77227568755349874</v>
      </c>
      <c r="P27" s="2">
        <f>O27*J27</f>
        <v>0</v>
      </c>
      <c r="Q27" s="2">
        <f>O27*K27</f>
        <v>0</v>
      </c>
      <c r="R27" s="2">
        <f>O27*L27</f>
        <v>1.1583562923544297</v>
      </c>
      <c r="S27" s="2">
        <f>4*((1/N27^(12))-(1/N27^(6)))</f>
        <v>-0.32042243636412421</v>
      </c>
      <c r="T27" s="2">
        <f t="shared" si="37"/>
        <v>0.59413946041934884</v>
      </c>
      <c r="U27" s="2"/>
      <c r="V27" s="2"/>
      <c r="W27">
        <f t="shared" si="38"/>
        <v>1.0900820706894951</v>
      </c>
    </row>
    <row r="29" spans="1:23" x14ac:dyDescent="0.55000000000000004">
      <c r="A29" s="2">
        <f>A26+D26*$A$4+0.5*($A$4^2)*P26</f>
        <v>0.7549393215000002</v>
      </c>
      <c r="B29" s="2">
        <f t="shared" ref="B29:C30" si="39">B26+E26*$A$4+0.5*($A$4^2)*Q26</f>
        <v>0.75644304330000023</v>
      </c>
      <c r="C29" s="2">
        <f t="shared" si="39"/>
        <v>0.75537796748962838</v>
      </c>
      <c r="D29" s="2">
        <f>D26+0.5*$A$4*(P26+P29)</f>
        <v>0.54881349999999995</v>
      </c>
      <c r="E29" s="2">
        <f t="shared" ref="E29:F30" si="40">E26+0.5*$A$4*(Q26+Q29)</f>
        <v>0.71589369999999997</v>
      </c>
      <c r="F29" s="2">
        <f t="shared" si="40"/>
        <v>0.59233986956579188</v>
      </c>
      <c r="G29" s="2">
        <f>A29-A30</f>
        <v>0</v>
      </c>
      <c r="H29" s="2">
        <f>B29-B30</f>
        <v>0</v>
      </c>
      <c r="I29" s="2">
        <f>C29-C30</f>
        <v>-1.5000938058607434</v>
      </c>
      <c r="J29" s="2">
        <f>G29-ROUND((G29/$B$4),0)*$B$4</f>
        <v>0</v>
      </c>
      <c r="K29" s="2">
        <f t="shared" ref="K29:L30" si="41">H29-ROUND((H29/$B$4),0)*$B$4</f>
        <v>0</v>
      </c>
      <c r="L29" s="13">
        <f t="shared" si="41"/>
        <v>1.4999061941392566</v>
      </c>
      <c r="M29" s="2">
        <f>J29^2+K29^2+L29^2</f>
        <v>2.2497185912173094</v>
      </c>
      <c r="N29" s="2">
        <f>SQRT(M29)</f>
        <v>1.4999061941392566</v>
      </c>
      <c r="O29" s="2">
        <f t="shared" si="2"/>
        <v>-0.77234382912803601</v>
      </c>
      <c r="P29" s="2">
        <f>O29*J29</f>
        <v>0</v>
      </c>
      <c r="Q29" s="2">
        <f>O29*K29</f>
        <v>0</v>
      </c>
      <c r="R29" s="2">
        <f>O29*L29</f>
        <v>-1.1584432933143729</v>
      </c>
      <c r="S29" s="2">
        <f>4*((1/N29^(12))-(1/N29^(6)))</f>
        <v>-0.32044524360829896</v>
      </c>
      <c r="T29" s="2">
        <f t="shared" ref="T29:T30" si="42">0.5*((D29^2)+(E29^2)+(F29^2))</f>
        <v>0.58228328427957954</v>
      </c>
      <c r="U29" s="2"/>
      <c r="V29" s="7">
        <f>T29+T30+S29</f>
        <v>0.8566871457124372</v>
      </c>
      <c r="W29">
        <f t="shared" ref="W29:W30" si="43">SQRT(D29*D29+E29*E29+F29*F29)</f>
        <v>1.0791508553298557</v>
      </c>
    </row>
    <row r="30" spans="1:23" x14ac:dyDescent="0.55000000000000004">
      <c r="A30" s="2">
        <f>A27+D27*$A$4+0.5*($A$4^2)*P27</f>
        <v>0.7549393215000002</v>
      </c>
      <c r="B30" s="2">
        <f t="shared" si="39"/>
        <v>0.75644304330000023</v>
      </c>
      <c r="C30" s="2">
        <f t="shared" si="39"/>
        <v>2.2554717733503717</v>
      </c>
      <c r="D30" s="2">
        <f>D27+0.5*$A$4*(P27+P30)</f>
        <v>0.54881349999999995</v>
      </c>
      <c r="E30" s="2">
        <f t="shared" si="40"/>
        <v>0.71589369999999997</v>
      </c>
      <c r="F30" s="2">
        <f t="shared" si="40"/>
        <v>0.61318689043420804</v>
      </c>
      <c r="G30" s="2">
        <f>A30-A29</f>
        <v>0</v>
      </c>
      <c r="H30" s="2">
        <f>B30-B29</f>
        <v>0</v>
      </c>
      <c r="I30" s="2">
        <f>C30-C29</f>
        <v>1.5000938058607434</v>
      </c>
      <c r="J30" s="2">
        <f>G30-ROUND((G30/$B$4),0)*$B$4</f>
        <v>0</v>
      </c>
      <c r="K30" s="2">
        <f t="shared" si="41"/>
        <v>0</v>
      </c>
      <c r="L30" s="13">
        <f t="shared" si="41"/>
        <v>-1.4999061941392566</v>
      </c>
      <c r="M30" s="2">
        <f>J30^2+K30^2+L30^2</f>
        <v>2.2497185912173094</v>
      </c>
      <c r="N30" s="2">
        <f>SQRT(M30)</f>
        <v>1.4999061941392566</v>
      </c>
      <c r="O30" s="2">
        <f t="shared" si="2"/>
        <v>-0.77234382912803601</v>
      </c>
      <c r="P30" s="2">
        <f>O30*J30</f>
        <v>0</v>
      </c>
      <c r="Q30" s="2">
        <f>O30*K30</f>
        <v>0</v>
      </c>
      <c r="R30" s="2">
        <f>O30*L30</f>
        <v>1.1584432933143729</v>
      </c>
      <c r="S30" s="2">
        <f>4*((1/N30^(12))-(1/N30^(6)))</f>
        <v>-0.32044524360829896</v>
      </c>
      <c r="T30" s="2">
        <f t="shared" si="42"/>
        <v>0.59484910504115662</v>
      </c>
      <c r="U30" s="2"/>
      <c r="V30" s="2"/>
      <c r="W30">
        <f t="shared" si="43"/>
        <v>1.0907328775104899</v>
      </c>
    </row>
    <row r="32" spans="1:23" x14ac:dyDescent="0.55000000000000004">
      <c r="A32" s="2">
        <f>A29+D29*$A$4+0.5*($A$4^2)*P29</f>
        <v>0.75548813500000023</v>
      </c>
      <c r="B32" s="2">
        <f t="shared" ref="B32:C33" si="44">B29+E29*$A$4+0.5*($A$4^2)*Q29</f>
        <v>0.75715893700000025</v>
      </c>
      <c r="C32" s="2">
        <f t="shared" si="44"/>
        <v>0.75596972813754748</v>
      </c>
      <c r="D32" s="2">
        <f>D29+0.5*$A$4*(P29+P32)</f>
        <v>0.54881349999999995</v>
      </c>
      <c r="E32" s="2">
        <f t="shared" ref="E32:F33" si="45">E29+0.5*$A$4*(Q29+Q32)</f>
        <v>0.71589369999999997</v>
      </c>
      <c r="F32" s="2">
        <f t="shared" si="45"/>
        <v>0.59118137764956191</v>
      </c>
      <c r="G32" s="2">
        <f>A32-A33</f>
        <v>0</v>
      </c>
      <c r="H32" s="2">
        <f>B32-B33</f>
        <v>0</v>
      </c>
      <c r="I32" s="2">
        <f>C32-C33</f>
        <v>-1.5001158113249051</v>
      </c>
      <c r="J32" s="2">
        <f>G32-ROUND((G32/$B$4),0)*$B$4</f>
        <v>0</v>
      </c>
      <c r="K32" s="2">
        <f t="shared" ref="K32:L33" si="46">H32-ROUND((H32/$B$4),0)*$B$4</f>
        <v>0</v>
      </c>
      <c r="L32" s="13">
        <f t="shared" si="46"/>
        <v>1.4998841886750949</v>
      </c>
      <c r="M32" s="2">
        <f>J32^2+K32^2+L32^2</f>
        <v>2.2496525794375475</v>
      </c>
      <c r="N32" s="2">
        <f>SQRT(M32)</f>
        <v>1.4998841886750949</v>
      </c>
      <c r="O32" s="2">
        <f t="shared" si="2"/>
        <v>-0.7724199960857886</v>
      </c>
      <c r="P32" s="2">
        <f>O32*J32</f>
        <v>0</v>
      </c>
      <c r="Q32" s="2">
        <f>O32*K32</f>
        <v>0</v>
      </c>
      <c r="R32" s="2">
        <f>O32*L32</f>
        <v>-1.158540539145553</v>
      </c>
      <c r="S32" s="2">
        <f>4*((1/N32^(12))-(1/N32^(6)))</f>
        <v>-0.32047073676062993</v>
      </c>
      <c r="T32" s="2">
        <f t="shared" ref="T32:T33" si="47">0.5*((D32^2)+(E32^2)+(F32^2))</f>
        <v>0.58159773438078688</v>
      </c>
      <c r="U32" s="2"/>
      <c r="V32" s="7">
        <f>T32+T33+S32</f>
        <v>0.85668714576877991</v>
      </c>
      <c r="W32">
        <f t="shared" ref="W32:W33" si="48">SQRT(D32*D32+E32*E32+F32*F32)</f>
        <v>1.0785154003358384</v>
      </c>
    </row>
    <row r="33" spans="1:23" x14ac:dyDescent="0.55000000000000004">
      <c r="A33" s="2">
        <f>A30+D30*$A$4+0.5*($A$4^2)*P30</f>
        <v>0.75548813500000023</v>
      </c>
      <c r="B33" s="2">
        <f t="shared" si="44"/>
        <v>0.75715893700000025</v>
      </c>
      <c r="C33" s="2">
        <f t="shared" si="44"/>
        <v>2.2560855394624526</v>
      </c>
      <c r="D33" s="2">
        <f>D30+0.5*$A$4*(P30+P33)</f>
        <v>0.54881349999999995</v>
      </c>
      <c r="E33" s="2">
        <f t="shared" si="45"/>
        <v>0.71589369999999997</v>
      </c>
      <c r="F33" s="2">
        <f t="shared" si="45"/>
        <v>0.61434538235043801</v>
      </c>
      <c r="G33" s="2">
        <f>A33-A32</f>
        <v>0</v>
      </c>
      <c r="H33" s="2">
        <f>B33-B32</f>
        <v>0</v>
      </c>
      <c r="I33" s="2">
        <f>C33-C32</f>
        <v>1.5001158113249051</v>
      </c>
      <c r="J33" s="2">
        <f>G33-ROUND((G33/$B$4),0)*$B$4</f>
        <v>0</v>
      </c>
      <c r="K33" s="2">
        <f t="shared" si="46"/>
        <v>0</v>
      </c>
      <c r="L33" s="13">
        <f t="shared" si="46"/>
        <v>-1.4998841886750949</v>
      </c>
      <c r="M33" s="2">
        <f>J33^2+K33^2+L33^2</f>
        <v>2.2496525794375475</v>
      </c>
      <c r="N33" s="2">
        <f>SQRT(M33)</f>
        <v>1.4998841886750949</v>
      </c>
      <c r="O33" s="2">
        <f t="shared" si="2"/>
        <v>-0.7724199960857886</v>
      </c>
      <c r="P33" s="2">
        <f>O33*J33</f>
        <v>0</v>
      </c>
      <c r="Q33" s="2">
        <f>O33*K33</f>
        <v>0</v>
      </c>
      <c r="R33" s="2">
        <f>O33*L33</f>
        <v>1.158540539145553</v>
      </c>
      <c r="S33" s="2">
        <f>4*((1/N33^(12))-(1/N33^(6)))</f>
        <v>-0.32047073676062993</v>
      </c>
      <c r="T33" s="2">
        <f t="shared" si="47"/>
        <v>0.59556014814862279</v>
      </c>
      <c r="U33" s="2"/>
      <c r="V33" s="2"/>
      <c r="W33">
        <f t="shared" si="48"/>
        <v>1.0913845776339546</v>
      </c>
    </row>
    <row r="35" spans="1:23" x14ac:dyDescent="0.55000000000000004">
      <c r="A35" s="2">
        <f>A32+D32*$A$4+0.5*($A$4^2)*P32</f>
        <v>0.75603694850000025</v>
      </c>
      <c r="B35" s="2">
        <f t="shared" ref="B35:C36" si="49">B32+E32*$A$4+0.5*($A$4^2)*Q32</f>
        <v>0.75787483070000028</v>
      </c>
      <c r="C35" s="2">
        <f t="shared" si="49"/>
        <v>0.75656033024492753</v>
      </c>
      <c r="D35" s="2">
        <f>D32+0.5*$A$4*(P32+P35)</f>
        <v>0.54881349999999995</v>
      </c>
      <c r="E35" s="2">
        <f t="shared" ref="E35:F36" si="50">E32+0.5*$A$4*(Q32+Q35)</f>
        <v>0.71589369999999997</v>
      </c>
      <c r="F35" s="2">
        <f t="shared" si="50"/>
        <v>0.59002278336348724</v>
      </c>
      <c r="G35" s="2">
        <f>A35-A36</f>
        <v>0</v>
      </c>
      <c r="H35" s="2">
        <f>B35-B36</f>
        <v>0</v>
      </c>
      <c r="I35" s="2">
        <f>C35-C36</f>
        <v>-1.500140133870145</v>
      </c>
      <c r="J35" s="2">
        <f>G35-ROUND((G35/$B$4),0)*$B$4</f>
        <v>0</v>
      </c>
      <c r="K35" s="2">
        <f t="shared" ref="K35:L36" si="51">H35-ROUND((H35/$B$4),0)*$B$4</f>
        <v>0</v>
      </c>
      <c r="L35" s="13">
        <f t="shared" si="51"/>
        <v>1.499859866129855</v>
      </c>
      <c r="M35" s="2">
        <f>J35^2+K35^2+L35^2</f>
        <v>2.2495796180270666</v>
      </c>
      <c r="N35" s="2">
        <f>SQRT(M35)</f>
        <v>1.499859866129855</v>
      </c>
      <c r="O35" s="2">
        <f t="shared" si="2"/>
        <v>-0.77250419133717652</v>
      </c>
      <c r="P35" s="2">
        <f>O35*J35</f>
        <v>0</v>
      </c>
      <c r="Q35" s="2">
        <f>O35*K35</f>
        <v>0</v>
      </c>
      <c r="R35" s="2">
        <f>O35*L35</f>
        <v>-1.1586480330037294</v>
      </c>
      <c r="S35" s="2">
        <f>4*((1/N35^(12))-(1/N35^(6)))</f>
        <v>-0.3204989167225496</v>
      </c>
      <c r="T35" s="2">
        <f t="shared" ref="T35:T36" si="52">0.5*((D35^2)+(E35^2)+(F35^2))</f>
        <v>0.5809134661849682</v>
      </c>
      <c r="U35" s="2"/>
      <c r="V35" s="8">
        <f>T35+T36+S35</f>
        <v>0.85668714583106897</v>
      </c>
      <c r="W35">
        <f t="shared" ref="W35:W36" si="53">SQRT(D35*D35+E35*E35+F35*F35)</f>
        <v>1.0778807598106279</v>
      </c>
    </row>
    <row r="36" spans="1:23" x14ac:dyDescent="0.55000000000000004">
      <c r="A36" s="2">
        <f>A33+D33*$A$4+0.5*($A$4^2)*P33</f>
        <v>0.75603694850000025</v>
      </c>
      <c r="B36" s="2">
        <f t="shared" si="49"/>
        <v>0.75787483070000028</v>
      </c>
      <c r="C36" s="2">
        <f t="shared" si="49"/>
        <v>2.2567004641150725</v>
      </c>
      <c r="D36" s="2">
        <f>D33+0.5*$A$4*(P33+P36)</f>
        <v>0.54881349999999995</v>
      </c>
      <c r="E36" s="2">
        <f t="shared" si="50"/>
        <v>0.71589369999999997</v>
      </c>
      <c r="F36" s="2">
        <f t="shared" si="50"/>
        <v>0.61550397663651268</v>
      </c>
      <c r="G36" s="2">
        <f>A36-A35</f>
        <v>0</v>
      </c>
      <c r="H36" s="2">
        <f>B36-B35</f>
        <v>0</v>
      </c>
      <c r="I36" s="2">
        <f>C36-C35</f>
        <v>1.500140133870145</v>
      </c>
      <c r="J36" s="2">
        <f>G36-ROUND((G36/$B$4),0)*$B$4</f>
        <v>0</v>
      </c>
      <c r="K36" s="2">
        <f t="shared" si="51"/>
        <v>0</v>
      </c>
      <c r="L36" s="13">
        <f t="shared" si="51"/>
        <v>-1.499859866129855</v>
      </c>
      <c r="M36" s="2">
        <f>J36^2+K36^2+L36^2</f>
        <v>2.2495796180270666</v>
      </c>
      <c r="N36" s="2">
        <f>SQRT(M36)</f>
        <v>1.499859866129855</v>
      </c>
      <c r="O36" s="2">
        <f t="shared" si="2"/>
        <v>-0.77250419133717652</v>
      </c>
      <c r="P36" s="2">
        <f>O36*J36</f>
        <v>0</v>
      </c>
      <c r="Q36" s="2">
        <f>O36*K36</f>
        <v>0</v>
      </c>
      <c r="R36" s="2">
        <f>O36*L36</f>
        <v>1.1586480330037294</v>
      </c>
      <c r="S36" s="2">
        <f>4*((1/N36^(12))-(1/N36^(6)))</f>
        <v>-0.3204989167225496</v>
      </c>
      <c r="T36" s="2">
        <f t="shared" si="52"/>
        <v>0.59627259636865027</v>
      </c>
      <c r="U36" s="2"/>
      <c r="V36" s="2"/>
      <c r="W36">
        <f t="shared" si="53"/>
        <v>1.0920371755289746</v>
      </c>
    </row>
    <row r="38" spans="1:23" x14ac:dyDescent="0.55000000000000004">
      <c r="A38" s="2">
        <f>A35+D35*$A$4+0.5*($A$4^2)*P35</f>
        <v>0.75658576200000027</v>
      </c>
      <c r="B38" s="2">
        <f t="shared" ref="B38:C39" si="54">B35+E35*$A$4+0.5*($A$4^2)*Q35</f>
        <v>0.7585907244000003</v>
      </c>
      <c r="C38" s="2">
        <f t="shared" si="54"/>
        <v>0.7571497737042745</v>
      </c>
      <c r="D38" s="2">
        <f>D35+0.5*$A$4*(P35+P38)</f>
        <v>0.54881349999999995</v>
      </c>
      <c r="E38" s="2">
        <f t="shared" ref="E38:F39" si="55">E35+0.5*$A$4*(Q35+Q38)</f>
        <v>0.71589369999999997</v>
      </c>
      <c r="F38" s="2">
        <f t="shared" si="55"/>
        <v>0.5888640764577967</v>
      </c>
      <c r="G38" s="2">
        <f>A38-A39</f>
        <v>0</v>
      </c>
      <c r="H38" s="2">
        <f>B38-B39</f>
        <v>0</v>
      </c>
      <c r="I38" s="2">
        <f>C38-C39</f>
        <v>-1.500166773711451</v>
      </c>
      <c r="J38" s="2">
        <f>G38-ROUND((G38/$B$4),0)*$B$4</f>
        <v>0</v>
      </c>
      <c r="K38" s="2">
        <f t="shared" ref="K38:L39" si="56">H38-ROUND((H38/$B$4),0)*$B$4</f>
        <v>0</v>
      </c>
      <c r="L38" s="13">
        <f t="shared" si="56"/>
        <v>1.499833226288549</v>
      </c>
      <c r="M38" s="2">
        <f>J38^2+K38^2+L38^2</f>
        <v>2.2494997066791176</v>
      </c>
      <c r="N38" s="2">
        <f>SQRT(M38)</f>
        <v>1.499833226288549</v>
      </c>
      <c r="O38" s="2">
        <f t="shared" si="2"/>
        <v>-0.77259641809966173</v>
      </c>
      <c r="P38" s="2">
        <f>O38*J38</f>
        <v>0</v>
      </c>
      <c r="Q38" s="2">
        <f>O38*K38</f>
        <v>0</v>
      </c>
      <c r="R38" s="2">
        <f>O38*L38</f>
        <v>-1.1587657783773924</v>
      </c>
      <c r="S38" s="2">
        <f>4*((1/N38^(12))-(1/N38^(6)))</f>
        <v>-0.32052978449061376</v>
      </c>
      <c r="T38" s="2">
        <f t="shared" ref="T38:T39" si="57">0.5*((D38^2)+(E38^2)+(F38^2))</f>
        <v>0.58023047401221683</v>
      </c>
      <c r="U38" s="2"/>
      <c r="V38" s="7">
        <f>T38+T39+S38</f>
        <v>0.85668714589930872</v>
      </c>
      <c r="W38">
        <f t="shared" ref="W38:W39" si="58">SQRT(D38*D38+E38*E38+F38*F38)</f>
        <v>1.0772469299210992</v>
      </c>
    </row>
    <row r="39" spans="1:23" x14ac:dyDescent="0.55000000000000004">
      <c r="A39" s="2">
        <f>A36+D36*$A$4+0.5*($A$4^2)*P36</f>
        <v>0.75658576200000027</v>
      </c>
      <c r="B39" s="2">
        <f t="shared" si="54"/>
        <v>0.7585907244000003</v>
      </c>
      <c r="C39" s="2">
        <f t="shared" si="54"/>
        <v>2.2573165474157255</v>
      </c>
      <c r="D39" s="2">
        <f>D36+0.5*$A$4*(P36+P39)</f>
        <v>0.54881349999999995</v>
      </c>
      <c r="E39" s="2">
        <f t="shared" si="55"/>
        <v>0.71589369999999997</v>
      </c>
      <c r="F39" s="2">
        <f t="shared" si="55"/>
        <v>0.61666268354220322</v>
      </c>
      <c r="G39" s="2">
        <f>A39-A38</f>
        <v>0</v>
      </c>
      <c r="H39" s="2">
        <f>B39-B38</f>
        <v>0</v>
      </c>
      <c r="I39" s="2">
        <f>C39-C38</f>
        <v>1.500166773711451</v>
      </c>
      <c r="J39" s="2">
        <f>G39-ROUND((G39/$B$4),0)*$B$4</f>
        <v>0</v>
      </c>
      <c r="K39" s="2">
        <f t="shared" si="56"/>
        <v>0</v>
      </c>
      <c r="L39" s="13">
        <f t="shared" si="56"/>
        <v>-1.499833226288549</v>
      </c>
      <c r="M39" s="2">
        <f>J39^2+K39^2+L39^2</f>
        <v>2.2494997066791176</v>
      </c>
      <c r="N39" s="2">
        <f>SQRT(M39)</f>
        <v>1.499833226288549</v>
      </c>
      <c r="O39" s="2">
        <f t="shared" si="2"/>
        <v>-0.77259641809966173</v>
      </c>
      <c r="P39" s="2">
        <f>O39*J39</f>
        <v>0</v>
      </c>
      <c r="Q39" s="2">
        <f>O39*K39</f>
        <v>0</v>
      </c>
      <c r="R39" s="2">
        <f>O39*L39</f>
        <v>1.1587657783773924</v>
      </c>
      <c r="S39" s="2">
        <f>4*((1/N39^(12))-(1/N39^(6)))</f>
        <v>-0.32052978449061376</v>
      </c>
      <c r="T39" s="2">
        <f t="shared" si="57"/>
        <v>0.59698645637770564</v>
      </c>
      <c r="U39" s="2"/>
      <c r="V39" s="2"/>
      <c r="W39">
        <f t="shared" si="58"/>
        <v>1.092690675697112</v>
      </c>
    </row>
    <row r="41" spans="1:23" x14ac:dyDescent="0.55000000000000004">
      <c r="A41" s="2">
        <f>A38+D38*$A$4+0.5*($A$4^2)*P38</f>
        <v>0.7571345755000003</v>
      </c>
      <c r="B41" s="2">
        <f t="shared" ref="B41:C42" si="59">B38+E38*$A$4+0.5*($A$4^2)*Q38</f>
        <v>0.75930661810000033</v>
      </c>
      <c r="C41" s="2">
        <f t="shared" si="59"/>
        <v>0.75773805839784303</v>
      </c>
      <c r="D41" s="2">
        <f>D38+0.5*$A$4*(P38+P41)</f>
        <v>0.54881349999999995</v>
      </c>
      <c r="E41" s="2">
        <f t="shared" ref="E41:F42" si="60">E38+0.5*$A$4*(Q38+Q41)</f>
        <v>0.71589369999999997</v>
      </c>
      <c r="F41" s="2">
        <f t="shared" si="60"/>
        <v>0.5877052466790641</v>
      </c>
      <c r="G41" s="2">
        <f>A41-A42</f>
        <v>0</v>
      </c>
      <c r="H41" s="2">
        <f>B41-B42</f>
        <v>0</v>
      </c>
      <c r="I41" s="2">
        <f>C41-C42</f>
        <v>-1.5001957310843139</v>
      </c>
      <c r="J41" s="2">
        <f>G41-ROUND((G41/$B$4),0)*$B$4</f>
        <v>0</v>
      </c>
      <c r="K41" s="2">
        <f t="shared" ref="K41:L42" si="61">H41-ROUND((H41/$B$4),0)*$B$4</f>
        <v>0</v>
      </c>
      <c r="L41" s="13">
        <f t="shared" si="61"/>
        <v>1.4998042689156861</v>
      </c>
      <c r="M41" s="2">
        <f>J41^2+K41^2+L41^2</f>
        <v>2.2494128450577158</v>
      </c>
      <c r="N41" s="2">
        <f>SQRT(M41)</f>
        <v>1.4998042689156861</v>
      </c>
      <c r="O41" s="2">
        <f t="shared" si="2"/>
        <v>-0.77269667989794721</v>
      </c>
      <c r="P41" s="2">
        <f>O41*J41</f>
        <v>0</v>
      </c>
      <c r="Q41" s="2">
        <f>O41*K41</f>
        <v>0</v>
      </c>
      <c r="R41" s="2">
        <f>O41*L41</f>
        <v>-1.1588937790879186</v>
      </c>
      <c r="S41" s="2">
        <f>4*((1/N41^(12))-(1/N41^(6)))</f>
        <v>-0.3205633411565707</v>
      </c>
      <c r="T41" s="2">
        <f t="shared" ref="T41:T42" si="62">0.5*((D41^2)+(E41^2)+(F41^2))</f>
        <v>0.57954875222801971</v>
      </c>
      <c r="U41" s="2"/>
      <c r="V41" s="7">
        <f>T41+T42+S41</f>
        <v>0.85668714597350459</v>
      </c>
      <c r="W41">
        <f t="shared" ref="W41:W42" si="63">SQRT(D41*D41+E41*E41+F41*F41)</f>
        <v>1.0766139068654275</v>
      </c>
    </row>
    <row r="42" spans="1:23" x14ac:dyDescent="0.55000000000000004">
      <c r="A42" s="2">
        <f>A39+D39*$A$4+0.5*($A$4^2)*P39</f>
        <v>0.7571345755000003</v>
      </c>
      <c r="B42" s="2">
        <f t="shared" si="59"/>
        <v>0.75930661810000033</v>
      </c>
      <c r="C42" s="2">
        <f t="shared" si="59"/>
        <v>2.2579337894821569</v>
      </c>
      <c r="D42" s="2">
        <f>D39+0.5*$A$4*(P39+P42)</f>
        <v>0.54881349999999995</v>
      </c>
      <c r="E42" s="2">
        <f t="shared" si="60"/>
        <v>0.71589369999999997</v>
      </c>
      <c r="F42" s="2">
        <f t="shared" si="60"/>
        <v>0.61782151332093582</v>
      </c>
      <c r="G42" s="2">
        <f>A42-A41</f>
        <v>0</v>
      </c>
      <c r="H42" s="2">
        <f>B42-B41</f>
        <v>0</v>
      </c>
      <c r="I42" s="2">
        <f>C42-C41</f>
        <v>1.5001957310843139</v>
      </c>
      <c r="J42" s="2">
        <f>G42-ROUND((G42/$B$4),0)*$B$4</f>
        <v>0</v>
      </c>
      <c r="K42" s="2">
        <f t="shared" si="61"/>
        <v>0</v>
      </c>
      <c r="L42" s="13">
        <f t="shared" si="61"/>
        <v>-1.4998042689156861</v>
      </c>
      <c r="M42" s="2">
        <f>J42^2+K42^2+L42^2</f>
        <v>2.2494128450577158</v>
      </c>
      <c r="N42" s="2">
        <f>SQRT(M42)</f>
        <v>1.4998042689156861</v>
      </c>
      <c r="O42" s="2">
        <f t="shared" si="2"/>
        <v>-0.77269667989794721</v>
      </c>
      <c r="P42" s="2">
        <f>O42*J42</f>
        <v>0</v>
      </c>
      <c r="Q42" s="2">
        <f>O42*K42</f>
        <v>0</v>
      </c>
      <c r="R42" s="2">
        <f>O42*L42</f>
        <v>1.1588937790879186</v>
      </c>
      <c r="S42" s="2">
        <f>4*((1/N42^(12))-(1/N42^(6)))</f>
        <v>-0.3205633411565707</v>
      </c>
      <c r="T42" s="2">
        <f t="shared" si="62"/>
        <v>0.59770173490205558</v>
      </c>
      <c r="U42" s="2"/>
      <c r="V42" s="2"/>
      <c r="W42">
        <f t="shared" si="63"/>
        <v>1.0933450826724886</v>
      </c>
    </row>
    <row r="44" spans="1:23" x14ac:dyDescent="0.55000000000000004">
      <c r="A44" s="2">
        <f>A41+D41*$A$4+0.5*($A$4^2)*P41</f>
        <v>0.75768338900000032</v>
      </c>
      <c r="B44" s="2">
        <f t="shared" ref="B44:C45" si="64">B41+E41*$A$4+0.5*($A$4^2)*Q41</f>
        <v>0.76002251180000036</v>
      </c>
      <c r="C44" s="2">
        <f t="shared" si="64"/>
        <v>0.75832518419763251</v>
      </c>
      <c r="D44" s="2">
        <f>D41+0.5*$A$4*(P41+P44)</f>
        <v>0.54881349999999995</v>
      </c>
      <c r="E44" s="2">
        <f t="shared" ref="E44:F45" si="65">E41+0.5*$A$4*(Q41+Q44)</f>
        <v>0.71589369999999997</v>
      </c>
      <c r="F44" s="2">
        <f t="shared" si="65"/>
        <v>0.58654628376987528</v>
      </c>
      <c r="G44" s="2">
        <f>A44-A45</f>
        <v>0</v>
      </c>
      <c r="H44" s="2">
        <f>B44-B45</f>
        <v>0</v>
      </c>
      <c r="I44" s="2">
        <f>C44-C45</f>
        <v>-1.5002270062447352</v>
      </c>
      <c r="J44" s="2">
        <f>G44-ROUND((G44/$B$4),0)*$B$4</f>
        <v>0</v>
      </c>
      <c r="K44" s="2">
        <f t="shared" ref="K44:L45" si="66">H44-ROUND((H44/$B$4),0)*$B$4</f>
        <v>0</v>
      </c>
      <c r="L44" s="13">
        <f t="shared" si="66"/>
        <v>1.4997729937552648</v>
      </c>
      <c r="M44" s="2">
        <f>J44^2+K44^2+L44^2</f>
        <v>2.2493190327976298</v>
      </c>
      <c r="N44" s="2">
        <f>SQRT(M44)</f>
        <v>1.4997729937552648</v>
      </c>
      <c r="O44" s="2">
        <f t="shared" si="2"/>
        <v>-0.77280498056420477</v>
      </c>
      <c r="P44" s="2">
        <f>O44*J44</f>
        <v>0</v>
      </c>
      <c r="Q44" s="2">
        <f>O44*K44</f>
        <v>0</v>
      </c>
      <c r="R44" s="2">
        <f>O44*L44</f>
        <v>-1.1590320392897566</v>
      </c>
      <c r="S44" s="2">
        <f>4*((1/N44^(12))-(1/N44^(6)))</f>
        <v>-0.32059958790743959</v>
      </c>
      <c r="T44" s="2">
        <f t="shared" ref="T44:T45" si="67">0.5*((D44^2)+(E44^2)+(F44^2))</f>
        <v>0.57886829524309547</v>
      </c>
      <c r="U44" s="2"/>
      <c r="V44" s="7">
        <f>T44+T45+S44</f>
        <v>0.8566871460536617</v>
      </c>
      <c r="W44">
        <f t="shared" ref="W44:W45" si="68">SQRT(D44*D44+E44*E44+F44*F44)</f>
        <v>1.0759816868730578</v>
      </c>
    </row>
    <row r="45" spans="1:23" x14ac:dyDescent="0.55000000000000004">
      <c r="A45" s="2">
        <f>A42+D42*$A$4+0.5*($A$4^2)*P42</f>
        <v>0.75768338900000032</v>
      </c>
      <c r="B45" s="2">
        <f t="shared" si="64"/>
        <v>0.76002251180000036</v>
      </c>
      <c r="C45" s="2">
        <f t="shared" si="64"/>
        <v>2.2585521904423675</v>
      </c>
      <c r="D45" s="2">
        <f>D42+0.5*$A$4*(P42+P45)</f>
        <v>0.54881349999999995</v>
      </c>
      <c r="E45" s="2">
        <f t="shared" si="65"/>
        <v>0.71589369999999997</v>
      </c>
      <c r="F45" s="2">
        <f t="shared" si="65"/>
        <v>0.61898047623012464</v>
      </c>
      <c r="G45" s="2">
        <f>A45-A44</f>
        <v>0</v>
      </c>
      <c r="H45" s="2">
        <f>B45-B44</f>
        <v>0</v>
      </c>
      <c r="I45" s="2">
        <f>C45-C44</f>
        <v>1.5002270062447352</v>
      </c>
      <c r="J45" s="2">
        <f>G45-ROUND((G45/$B$4),0)*$B$4</f>
        <v>0</v>
      </c>
      <c r="K45" s="2">
        <f t="shared" si="66"/>
        <v>0</v>
      </c>
      <c r="L45" s="13">
        <f t="shared" si="66"/>
        <v>-1.4997729937552648</v>
      </c>
      <c r="M45" s="2">
        <f>J45^2+K45^2+L45^2</f>
        <v>2.2493190327976298</v>
      </c>
      <c r="N45" s="2">
        <f>SQRT(M45)</f>
        <v>1.4997729937552648</v>
      </c>
      <c r="O45" s="2">
        <f t="shared" si="2"/>
        <v>-0.77280498056420477</v>
      </c>
      <c r="P45" s="2">
        <f>O45*J45</f>
        <v>0</v>
      </c>
      <c r="Q45" s="2">
        <f>O45*K45</f>
        <v>0</v>
      </c>
      <c r="R45" s="2">
        <f>O45*L45</f>
        <v>1.1590320392897566</v>
      </c>
      <c r="S45" s="2">
        <f>4*((1/N45^(12))-(1/N45^(6)))</f>
        <v>-0.32059958790743959</v>
      </c>
      <c r="T45" s="2">
        <f t="shared" si="67"/>
        <v>0.59841843871800582</v>
      </c>
      <c r="U45" s="2"/>
      <c r="V45" s="2"/>
      <c r="W45">
        <f t="shared" si="68"/>
        <v>1.0940004010218696</v>
      </c>
    </row>
    <row r="47" spans="1:23" x14ac:dyDescent="0.55000000000000004">
      <c r="A47" s="2">
        <f>A44+D44*$A$4+0.5*($A$4^2)*P44</f>
        <v>0.75823220250000034</v>
      </c>
      <c r="B47" s="2">
        <f t="shared" ref="B47:C48" si="69">B44+E44*$A$4+0.5*($A$4^2)*Q44</f>
        <v>0.76073840550000038</v>
      </c>
      <c r="C47" s="2">
        <f t="shared" si="69"/>
        <v>0.75891115096538275</v>
      </c>
      <c r="D47" s="2">
        <f>D44+0.5*$A$4*(P44+P47)</f>
        <v>0.54881349999999995</v>
      </c>
      <c r="E47" s="2">
        <f t="shared" ref="E47:F48" si="70">E44+0.5*$A$4*(Q44+Q47)</f>
        <v>0.71589369999999997</v>
      </c>
      <c r="F47" s="2">
        <f t="shared" si="70"/>
        <v>0.58538717746849511</v>
      </c>
      <c r="G47" s="2">
        <f>A47-A48</f>
        <v>0</v>
      </c>
      <c r="H47" s="2">
        <f>B47-B48</f>
        <v>0</v>
      </c>
      <c r="I47" s="2">
        <f>C47-C48</f>
        <v>-1.5002605994692346</v>
      </c>
      <c r="J47" s="2">
        <f>G47-ROUND((G47/$B$4),0)*$B$4</f>
        <v>0</v>
      </c>
      <c r="K47" s="2">
        <f t="shared" ref="K47:L48" si="71">H47-ROUND((H47/$B$4),0)*$B$4</f>
        <v>0</v>
      </c>
      <c r="L47" s="13">
        <f t="shared" si="71"/>
        <v>1.4997394005307654</v>
      </c>
      <c r="M47" s="2">
        <f>J47^2+K47^2+L47^2</f>
        <v>2.2492182695043796</v>
      </c>
      <c r="N47" s="2">
        <f>SQRT(M47)</f>
        <v>1.4997394005307654</v>
      </c>
      <c r="O47" s="2">
        <f t="shared" si="2"/>
        <v>-0.77292132423831339</v>
      </c>
      <c r="P47" s="2">
        <f>O47*J47</f>
        <v>0</v>
      </c>
      <c r="Q47" s="2">
        <f>O47*K47</f>
        <v>0</v>
      </c>
      <c r="R47" s="2">
        <f>O47*L47</f>
        <v>-1.1591805634706134</v>
      </c>
      <c r="S47" s="2">
        <f>4*((1/N47^(12))-(1/N47^(6)))</f>
        <v>-0.32063852602559312</v>
      </c>
      <c r="T47" s="2">
        <f t="shared" ref="T47:T48" si="72">0.5*((D47^2)+(E47^2)+(F47^2))</f>
        <v>0.57818909751323555</v>
      </c>
      <c r="U47" s="2"/>
      <c r="V47" s="6">
        <f>T47+T48+S47</f>
        <v>0.85668714613978691</v>
      </c>
      <c r="W47">
        <f t="shared" ref="W47:W48" si="73">SQRT(D47*D47+E47*E47+F47*F47)</f>
        <v>1.0753502662046777</v>
      </c>
    </row>
    <row r="48" spans="1:23" x14ac:dyDescent="0.55000000000000004">
      <c r="A48" s="2">
        <f>A45+D45*$A$4+0.5*($A$4^2)*P45</f>
        <v>0.75823220250000034</v>
      </c>
      <c r="B48" s="2">
        <f t="shared" si="69"/>
        <v>0.76073840550000038</v>
      </c>
      <c r="C48" s="2">
        <f t="shared" si="69"/>
        <v>2.2591717504346174</v>
      </c>
      <c r="D48" s="2">
        <f>D45+0.5*$A$4*(P45+P48)</f>
        <v>0.54881349999999995</v>
      </c>
      <c r="E48" s="2">
        <f t="shared" si="70"/>
        <v>0.71589369999999997</v>
      </c>
      <c r="F48" s="2">
        <f t="shared" si="70"/>
        <v>0.62013958253150481</v>
      </c>
      <c r="G48" s="2">
        <f>A48-A47</f>
        <v>0</v>
      </c>
      <c r="H48" s="2">
        <f>B48-B47</f>
        <v>0</v>
      </c>
      <c r="I48" s="2">
        <f>C48-C47</f>
        <v>1.5002605994692346</v>
      </c>
      <c r="J48" s="2">
        <f>G48-ROUND((G48/$B$4),0)*$B$4</f>
        <v>0</v>
      </c>
      <c r="K48" s="2">
        <f t="shared" si="71"/>
        <v>0</v>
      </c>
      <c r="L48" s="13">
        <f t="shared" si="71"/>
        <v>-1.4997394005307654</v>
      </c>
      <c r="M48" s="2">
        <f>J48^2+K48^2+L48^2</f>
        <v>2.2492182695043796</v>
      </c>
      <c r="N48" s="2">
        <f>SQRT(M48)</f>
        <v>1.4997394005307654</v>
      </c>
      <c r="O48" s="2">
        <f t="shared" si="2"/>
        <v>-0.77292132423831339</v>
      </c>
      <c r="P48" s="2">
        <f>O48*J48</f>
        <v>0</v>
      </c>
      <c r="Q48" s="2">
        <f>O48*K48</f>
        <v>0</v>
      </c>
      <c r="R48" s="2">
        <f>O48*L48</f>
        <v>1.1591805634706134</v>
      </c>
      <c r="S48" s="2">
        <f>4*((1/N48^(12))-(1/N48^(6)))</f>
        <v>-0.32063852602559312</v>
      </c>
      <c r="T48" s="2">
        <f t="shared" si="72"/>
        <v>0.59913657465214443</v>
      </c>
      <c r="U48" s="2"/>
      <c r="V48" s="2"/>
      <c r="W48">
        <f t="shared" si="73"/>
        <v>1.09465663534475</v>
      </c>
    </row>
    <row r="50" spans="1:23" x14ac:dyDescent="0.55000000000000004">
      <c r="A50" s="2">
        <f>A47+D47*$A$4+0.5*($A$4^2)*P47</f>
        <v>0.75878101600000036</v>
      </c>
      <c r="B50" s="2">
        <f t="shared" ref="B50:C51" si="74">B47+E47*$A$4+0.5*($A$4^2)*Q47</f>
        <v>0.76145429920000041</v>
      </c>
      <c r="C50" s="2">
        <f t="shared" si="74"/>
        <v>0.75949595855256946</v>
      </c>
      <c r="D50" s="2">
        <f>D47+0.5*$A$4*(P47+P50)</f>
        <v>0.54881349999999995</v>
      </c>
      <c r="E50" s="2">
        <f t="shared" ref="E50:F51" si="75">E47+0.5*$A$4*(Q47+Q50)</f>
        <v>0.71589369999999997</v>
      </c>
      <c r="F50" s="2">
        <f t="shared" si="75"/>
        <v>0.58422791750853398</v>
      </c>
      <c r="G50" s="2">
        <f>A50-A51</f>
        <v>0</v>
      </c>
      <c r="H50" s="2">
        <f>B50-B51</f>
        <v>0</v>
      </c>
      <c r="I50" s="2">
        <f>C50-C51</f>
        <v>-1.5002965110548607</v>
      </c>
      <c r="J50" s="2">
        <f>G50-ROUND((G50/$B$4),0)*$B$4</f>
        <v>0</v>
      </c>
      <c r="K50" s="2">
        <f t="shared" ref="K50:L51" si="76">H50-ROUND((H50/$B$4),0)*$B$4</f>
        <v>0</v>
      </c>
      <c r="L50" s="13">
        <f t="shared" si="76"/>
        <v>1.4997034889451393</v>
      </c>
      <c r="M50" s="2">
        <f>J50^2+K50^2+L50^2</f>
        <v>2.2491105547542234</v>
      </c>
      <c r="N50" s="2">
        <f>SQRT(M50)</f>
        <v>1.4997034889451393</v>
      </c>
      <c r="O50" s="2">
        <f t="shared" si="2"/>
        <v>-0.77304571536812761</v>
      </c>
      <c r="P50" s="2">
        <f>O50*J50</f>
        <v>0</v>
      </c>
      <c r="Q50" s="2">
        <f>O50*K50</f>
        <v>0</v>
      </c>
      <c r="R50" s="2">
        <f>O50*L50</f>
        <v>-1.1593393564516721</v>
      </c>
      <c r="S50" s="2">
        <f>4*((1/N50^(12))-(1/N50^(6)))</f>
        <v>-0.32068015688885032</v>
      </c>
      <c r="T50" s="2">
        <f t="shared" ref="T50:T51" si="77">0.5*((D50^2)+(E50^2)+(F50^2))</f>
        <v>0.57751115353914906</v>
      </c>
      <c r="U50" s="2"/>
      <c r="V50" s="6">
        <f>T50+T51+S50</f>
        <v>0.85668714623188646</v>
      </c>
      <c r="W50">
        <f t="shared" ref="W50:W51" si="78">SQRT(D50*D50+E50*E50+F50*F50)</f>
        <v>1.0747196411521929</v>
      </c>
    </row>
    <row r="51" spans="1:23" x14ac:dyDescent="0.55000000000000004">
      <c r="A51" s="2">
        <f>A48+D48*$A$4+0.5*($A$4^2)*P48</f>
        <v>0.75878101600000036</v>
      </c>
      <c r="B51" s="2">
        <f t="shared" si="74"/>
        <v>0.76145429920000041</v>
      </c>
      <c r="C51" s="2">
        <f t="shared" si="74"/>
        <v>2.2597924696074303</v>
      </c>
      <c r="D51" s="2">
        <f>D48+0.5*$A$4*(P48+P51)</f>
        <v>0.54881349999999995</v>
      </c>
      <c r="E51" s="2">
        <f t="shared" si="75"/>
        <v>0.71589369999999997</v>
      </c>
      <c r="F51" s="2">
        <f t="shared" si="75"/>
        <v>0.62129884249146594</v>
      </c>
      <c r="G51" s="2">
        <f>A51-A50</f>
        <v>0</v>
      </c>
      <c r="H51" s="2">
        <f>B51-B50</f>
        <v>0</v>
      </c>
      <c r="I51" s="2">
        <f>C51-C50</f>
        <v>1.5002965110548607</v>
      </c>
      <c r="J51" s="2">
        <f>G51-ROUND((G51/$B$4),0)*$B$4</f>
        <v>0</v>
      </c>
      <c r="K51" s="2">
        <f t="shared" si="76"/>
        <v>0</v>
      </c>
      <c r="L51" s="13">
        <f t="shared" si="76"/>
        <v>-1.4997034889451393</v>
      </c>
      <c r="M51" s="2">
        <f>J51^2+K51^2+L51^2</f>
        <v>2.2491105547542234</v>
      </c>
      <c r="N51" s="2">
        <f>SQRT(M51)</f>
        <v>1.4997034889451393</v>
      </c>
      <c r="O51" s="2">
        <f t="shared" si="2"/>
        <v>-0.77304571536812761</v>
      </c>
      <c r="P51" s="2">
        <f>O51*J51</f>
        <v>0</v>
      </c>
      <c r="Q51" s="2">
        <f>O51*K51</f>
        <v>0</v>
      </c>
      <c r="R51" s="2">
        <f>O51*L51</f>
        <v>1.1593393564516721</v>
      </c>
      <c r="S51" s="2">
        <f>4*((1/N51^(12))-(1/N51^(6)))</f>
        <v>-0.32068015688885032</v>
      </c>
      <c r="T51" s="2">
        <f t="shared" si="77"/>
        <v>0.59985614958158762</v>
      </c>
      <c r="U51" s="2"/>
      <c r="V51" s="2"/>
      <c r="W51">
        <f t="shared" si="78"/>
        <v>1.0953137902734427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Salman Bin Kashif</dc:creator>
  <cp:lastModifiedBy>Salman Bin Kashif</cp:lastModifiedBy>
  <dcterms:created xsi:type="dcterms:W3CDTF">2018-03-21T13:35:14Z</dcterms:created>
  <dcterms:modified xsi:type="dcterms:W3CDTF">2018-03-24T01:22:40Z</dcterms:modified>
</cp:coreProperties>
</file>