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mile\อบรม 62\logistics\0. excel\โจทย์ excel\"/>
    </mc:Choice>
  </mc:AlternateContent>
  <bookViews>
    <workbookView xWindow="0" yWindow="0" windowWidth="20490" windowHeight="6855"/>
  </bookViews>
  <sheets>
    <sheet name="ส้มโอ ตัวอย่าง" sheetId="9" r:id="rId1"/>
    <sheet name="solution 1" sheetId="8" r:id="rId2"/>
    <sheet name="ห้างสรรรพสินค้า" sheetId="4" r:id="rId3"/>
    <sheet name="solution 2" sheetId="6" r:id="rId4"/>
    <sheet name="Sheet1" sheetId="7" r:id="rId5"/>
  </sheets>
  <calcPr calcId="152511"/>
</workbook>
</file>

<file path=xl/calcChain.xml><?xml version="1.0" encoding="utf-8"?>
<calcChain xmlns="http://schemas.openxmlformats.org/spreadsheetml/2006/main">
  <c r="L15" i="7" l="1"/>
  <c r="L11" i="7"/>
  <c r="AG16" i="9"/>
  <c r="AG15" i="9"/>
  <c r="AG10" i="9"/>
  <c r="AG9" i="9"/>
  <c r="AG22" i="8"/>
  <c r="AG18" i="8"/>
  <c r="AE18" i="8"/>
  <c r="AD18" i="8"/>
  <c r="AC18" i="8"/>
  <c r="AB18" i="8"/>
  <c r="AA18" i="8"/>
  <c r="Z18" i="8"/>
  <c r="AG10" i="8"/>
  <c r="AF10" i="8"/>
  <c r="AE10" i="8"/>
  <c r="AD10" i="8"/>
  <c r="AC10" i="8"/>
  <c r="AB10" i="8"/>
  <c r="AA10" i="8"/>
  <c r="Z10" i="8"/>
  <c r="AG17" i="8"/>
  <c r="AG9" i="8"/>
  <c r="N28" i="8"/>
  <c r="N27" i="8"/>
  <c r="M27" i="8"/>
  <c r="M26" i="8"/>
  <c r="N26" i="8"/>
  <c r="L26" i="8"/>
  <c r="L25" i="8"/>
  <c r="M25" i="8"/>
  <c r="N25" i="8"/>
  <c r="K25" i="8"/>
  <c r="K24" i="8"/>
  <c r="L24" i="8"/>
  <c r="M24" i="8"/>
  <c r="N24" i="8"/>
  <c r="J24" i="8"/>
  <c r="J23" i="8"/>
  <c r="K23" i="8"/>
  <c r="L23" i="8"/>
  <c r="M23" i="8"/>
  <c r="N23" i="8"/>
  <c r="I23" i="8"/>
  <c r="I22" i="8"/>
  <c r="J22" i="8"/>
  <c r="K22" i="8"/>
  <c r="L22" i="8"/>
  <c r="M22" i="8"/>
  <c r="N22" i="8"/>
  <c r="H22" i="8"/>
  <c r="H21" i="8"/>
  <c r="I21" i="8"/>
  <c r="J21" i="8"/>
  <c r="K21" i="8"/>
  <c r="L21" i="8"/>
  <c r="M21" i="8"/>
  <c r="N21" i="8"/>
  <c r="G21" i="8"/>
  <c r="G20" i="8"/>
  <c r="H20" i="8"/>
  <c r="I20" i="8"/>
  <c r="J20" i="8"/>
  <c r="K20" i="8"/>
  <c r="L20" i="8"/>
  <c r="M20" i="8"/>
  <c r="N20" i="8"/>
  <c r="F20" i="8"/>
  <c r="F19" i="8"/>
  <c r="G19" i="8"/>
  <c r="H19" i="8"/>
  <c r="I19" i="8"/>
  <c r="J19" i="8"/>
  <c r="K19" i="8"/>
  <c r="L19" i="8"/>
  <c r="M19" i="8"/>
  <c r="N19" i="8"/>
  <c r="E19" i="8"/>
  <c r="F18" i="8"/>
  <c r="G18" i="8"/>
  <c r="H18" i="8"/>
  <c r="I18" i="8"/>
  <c r="J18" i="8"/>
  <c r="K18" i="8"/>
  <c r="L18" i="8"/>
  <c r="M18" i="8"/>
  <c r="N18" i="8"/>
  <c r="E18" i="8"/>
  <c r="D18" i="8"/>
  <c r="AG18" i="9" l="1"/>
  <c r="C19" i="4"/>
  <c r="I35" i="7"/>
  <c r="J32" i="7"/>
  <c r="I30" i="7"/>
  <c r="I31" i="7"/>
  <c r="I29" i="7"/>
  <c r="J25" i="7"/>
  <c r="I22" i="7"/>
  <c r="I23" i="7"/>
  <c r="I24" i="7"/>
  <c r="I21" i="7"/>
  <c r="J17" i="7"/>
  <c r="I13" i="7"/>
  <c r="I14" i="7" s="1"/>
  <c r="I15" i="7" s="1"/>
  <c r="I16" i="7" s="1"/>
  <c r="J9" i="7"/>
  <c r="I7" i="7"/>
  <c r="I8" i="7" s="1"/>
  <c r="I6" i="7"/>
  <c r="AC66" i="6" l="1"/>
  <c r="AC61" i="6"/>
  <c r="AC54" i="6"/>
  <c r="AC47" i="6"/>
  <c r="AC41" i="6"/>
  <c r="AA64" i="6"/>
  <c r="AA58" i="6"/>
  <c r="AA51" i="6"/>
  <c r="AA44" i="6"/>
  <c r="AI28" i="6"/>
  <c r="AI26" i="6"/>
  <c r="AI25" i="6"/>
  <c r="AI24" i="6"/>
  <c r="AI23" i="6"/>
  <c r="S113" i="6" l="1"/>
  <c r="V78" i="6"/>
  <c r="AA37" i="6"/>
  <c r="P35" i="6"/>
  <c r="P34" i="6"/>
  <c r="O34" i="6"/>
  <c r="P33" i="6"/>
  <c r="O33" i="6"/>
  <c r="N33" i="6"/>
  <c r="P32" i="6"/>
  <c r="O32" i="6"/>
  <c r="N32" i="6"/>
  <c r="M32" i="6"/>
  <c r="P31" i="6"/>
  <c r="O31" i="6"/>
  <c r="N31" i="6"/>
  <c r="M31" i="6"/>
  <c r="L31" i="6"/>
  <c r="P30" i="6"/>
  <c r="O30" i="6"/>
  <c r="N30" i="6"/>
  <c r="M30" i="6"/>
  <c r="L30" i="6"/>
  <c r="K30" i="6"/>
  <c r="P29" i="6"/>
  <c r="O29" i="6"/>
  <c r="N29" i="6"/>
  <c r="M29" i="6"/>
  <c r="L29" i="6"/>
  <c r="K29" i="6"/>
  <c r="J29" i="6"/>
  <c r="P28" i="6"/>
  <c r="O28" i="6"/>
  <c r="N28" i="6"/>
  <c r="M28" i="6"/>
  <c r="L28" i="6"/>
  <c r="K28" i="6"/>
  <c r="J28" i="6"/>
  <c r="I28" i="6"/>
  <c r="P27" i="6"/>
  <c r="O27" i="6"/>
  <c r="N27" i="6"/>
  <c r="M27" i="6"/>
  <c r="L27" i="6"/>
  <c r="K27" i="6"/>
  <c r="J27" i="6"/>
  <c r="I27" i="6"/>
  <c r="H27" i="6"/>
  <c r="P26" i="6"/>
  <c r="O26" i="6"/>
  <c r="N26" i="6"/>
  <c r="M26" i="6"/>
  <c r="L26" i="6"/>
  <c r="K26" i="6"/>
  <c r="J26" i="6"/>
  <c r="I26" i="6"/>
  <c r="H26" i="6"/>
  <c r="G26" i="6"/>
  <c r="P25" i="6"/>
  <c r="O25" i="6"/>
  <c r="N25" i="6"/>
  <c r="M25" i="6"/>
  <c r="L25" i="6"/>
  <c r="K25" i="6"/>
  <c r="J25" i="6"/>
  <c r="I25" i="6"/>
  <c r="H25" i="6"/>
  <c r="G25" i="6"/>
  <c r="F25" i="6"/>
  <c r="P24" i="6"/>
  <c r="O24" i="6"/>
  <c r="N24" i="6"/>
  <c r="M24" i="6"/>
  <c r="L24" i="6"/>
  <c r="K24" i="6"/>
  <c r="J24" i="6"/>
  <c r="I24" i="6"/>
  <c r="H24" i="6"/>
  <c r="G24" i="6"/>
  <c r="F24" i="6"/>
  <c r="E24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</calcChain>
</file>

<file path=xl/sharedStrings.xml><?xml version="1.0" encoding="utf-8"?>
<sst xmlns="http://schemas.openxmlformats.org/spreadsheetml/2006/main" count="552" uniqueCount="151">
  <si>
    <t>PIM</t>
  </si>
  <si>
    <t xml:space="preserve"> The mall งามวงศ์วาน</t>
  </si>
  <si>
    <t xml:space="preserve"> The mall ท่าพระ</t>
  </si>
  <si>
    <t xml:space="preserve"> The mall บางเค</t>
  </si>
  <si>
    <t xml:space="preserve"> The mall รามคำแหง</t>
  </si>
  <si>
    <t xml:space="preserve"> The mall บางกะปิ</t>
  </si>
  <si>
    <t>เซ็นทรัลเวสเกต</t>
  </si>
  <si>
    <t>เซ็นทรัลแจ้งวัฒนะ</t>
  </si>
  <si>
    <t>เซ็นทรัลรามอินทรา</t>
  </si>
  <si>
    <t>เซ็นทรัลรัตนาธิเบศร์</t>
  </si>
  <si>
    <t>เซ็นทรัลพระราม 2</t>
  </si>
  <si>
    <t>เซ็นทรัลพระราม 3</t>
  </si>
  <si>
    <t>เซ็นทรัลปิ่นเกล้า</t>
  </si>
  <si>
    <t>เซ็นทรัลลาดพร้าว</t>
  </si>
  <si>
    <t>เซ็นทรัลชิดลม</t>
  </si>
  <si>
    <t>Demand</t>
  </si>
  <si>
    <t>Vehicle ID</t>
  </si>
  <si>
    <t>Capacity</t>
  </si>
  <si>
    <t>sij = dDi+dDj-dij</t>
  </si>
  <si>
    <t>D</t>
  </si>
  <si>
    <t>Sij</t>
  </si>
  <si>
    <t>S1,10</t>
  </si>
  <si>
    <t>S1,11</t>
  </si>
  <si>
    <t>S1,12</t>
  </si>
  <si>
    <t>S1,13</t>
  </si>
  <si>
    <t>S1,14</t>
  </si>
  <si>
    <t>S1,2</t>
  </si>
  <si>
    <t>S1,3</t>
  </si>
  <si>
    <t>S1,4</t>
  </si>
  <si>
    <t>S1,5</t>
  </si>
  <si>
    <t>S1,6</t>
  </si>
  <si>
    <t>S1,7</t>
  </si>
  <si>
    <t>S1,8</t>
  </si>
  <si>
    <t>S1,9</t>
  </si>
  <si>
    <t>S2,3</t>
  </si>
  <si>
    <t>S2,4</t>
  </si>
  <si>
    <t>S2,5</t>
  </si>
  <si>
    <t>S2,6</t>
  </si>
  <si>
    <t>S2,7</t>
  </si>
  <si>
    <t>S2,8</t>
  </si>
  <si>
    <t>S2,9</t>
  </si>
  <si>
    <t>S2,10</t>
  </si>
  <si>
    <t>S2,11</t>
  </si>
  <si>
    <t>S2,12</t>
  </si>
  <si>
    <t>S2,13</t>
  </si>
  <si>
    <t>S2,14</t>
  </si>
  <si>
    <t>S3,4</t>
  </si>
  <si>
    <t>S3,5</t>
  </si>
  <si>
    <t>S3,6</t>
  </si>
  <si>
    <t>S3,7</t>
  </si>
  <si>
    <t>S3,8</t>
  </si>
  <si>
    <t>S3,9</t>
  </si>
  <si>
    <t>S3,10</t>
  </si>
  <si>
    <t>S3,11</t>
  </si>
  <si>
    <t>S3,12</t>
  </si>
  <si>
    <t>S3,13</t>
  </si>
  <si>
    <t>S3,14</t>
  </si>
  <si>
    <t>S4,5</t>
  </si>
  <si>
    <t>S4,6</t>
  </si>
  <si>
    <t>S4,7</t>
  </si>
  <si>
    <t>S4,8</t>
  </si>
  <si>
    <t>S4,9</t>
  </si>
  <si>
    <t>S4,10</t>
  </si>
  <si>
    <t>S4,11</t>
  </si>
  <si>
    <t>S4,12</t>
  </si>
  <si>
    <t>S4,13</t>
  </si>
  <si>
    <t>S4,14</t>
  </si>
  <si>
    <t>S5,6</t>
  </si>
  <si>
    <t>S5,7</t>
  </si>
  <si>
    <t>S5,8</t>
  </si>
  <si>
    <t>S5,9</t>
  </si>
  <si>
    <t>S5,10</t>
  </si>
  <si>
    <t>S5,11</t>
  </si>
  <si>
    <t>S5,12</t>
  </si>
  <si>
    <t>S5,13</t>
  </si>
  <si>
    <t>S5,14</t>
  </si>
  <si>
    <t>S6,7</t>
  </si>
  <si>
    <t>S6,8</t>
  </si>
  <si>
    <t>S6,9</t>
  </si>
  <si>
    <t>S6,10</t>
  </si>
  <si>
    <t>S6,11</t>
  </si>
  <si>
    <t>S6,12</t>
  </si>
  <si>
    <t>S6,13</t>
  </si>
  <si>
    <t>S6,14</t>
  </si>
  <si>
    <t>S7,8</t>
  </si>
  <si>
    <t>S7,9</t>
  </si>
  <si>
    <t>S7,10</t>
  </si>
  <si>
    <t>S7,11</t>
  </si>
  <si>
    <t>S7,12</t>
  </si>
  <si>
    <t>S7,13</t>
  </si>
  <si>
    <t>S7,14</t>
  </si>
  <si>
    <t>S8,9</t>
  </si>
  <si>
    <t>S8,10</t>
  </si>
  <si>
    <t>S8,11</t>
  </si>
  <si>
    <t>S8,12</t>
  </si>
  <si>
    <t>S8,13</t>
  </si>
  <si>
    <t>S8,14</t>
  </si>
  <si>
    <t>S9,10</t>
  </si>
  <si>
    <t>S9,11</t>
  </si>
  <si>
    <t>S9,12</t>
  </si>
  <si>
    <t>S9,13</t>
  </si>
  <si>
    <t>S9,14</t>
  </si>
  <si>
    <t>S10,11</t>
  </si>
  <si>
    <t>S10,12</t>
  </si>
  <si>
    <t>S10,13</t>
  </si>
  <si>
    <t>S10,14</t>
  </si>
  <si>
    <t>S11,12</t>
  </si>
  <si>
    <t>S11,13</t>
  </si>
  <si>
    <t>S11,14</t>
  </si>
  <si>
    <t>S12,13</t>
  </si>
  <si>
    <t>S12,14</t>
  </si>
  <si>
    <t>S13,14</t>
  </si>
  <si>
    <t>Si,j</t>
  </si>
  <si>
    <t>-</t>
  </si>
  <si>
    <t>over</t>
  </si>
  <si>
    <t>Actual</t>
  </si>
  <si>
    <t xml:space="preserve"> D &gt; 3 &gt; 10 &gt; 11 &gt; D </t>
  </si>
  <si>
    <t xml:space="preserve"> D &gt; 2 &gt; 12 &gt; 14 &gt; 4 &gt; D</t>
  </si>
  <si>
    <t xml:space="preserve"> D &gt; 5 &gt; 13 &gt; 1 &gt; 7 &gt; D</t>
  </si>
  <si>
    <t xml:space="preserve"> D &gt; 6 &gt; 9 &gt; 8 &gt; D</t>
  </si>
  <si>
    <t>รถคันที่ 2</t>
  </si>
  <si>
    <t>รถคันที่ 5</t>
  </si>
  <si>
    <t>รถคันที่ 9</t>
  </si>
  <si>
    <t>รถคันที่ 8</t>
  </si>
  <si>
    <t>ระยะทาง</t>
  </si>
  <si>
    <t>รวม</t>
  </si>
  <si>
    <t>Load</t>
  </si>
  <si>
    <t>Vehicle 8</t>
  </si>
  <si>
    <t>Distance</t>
  </si>
  <si>
    <t>km</t>
  </si>
  <si>
    <t>Vehicle 9</t>
  </si>
  <si>
    <t>Vehicle 10</t>
  </si>
  <si>
    <t>Vehicle 11</t>
  </si>
  <si>
    <t>Total Distance</t>
  </si>
  <si>
    <t>Saving Method</t>
  </si>
  <si>
    <t>Program VRP</t>
  </si>
  <si>
    <t>Vehicle 2</t>
  </si>
  <si>
    <t>Vehicle 1</t>
  </si>
  <si>
    <t>Vehicle 3</t>
  </si>
  <si>
    <t>Vehicle 4</t>
  </si>
  <si>
    <t>dij</t>
  </si>
  <si>
    <t>sij</t>
  </si>
  <si>
    <t>i</t>
  </si>
  <si>
    <t>j</t>
  </si>
  <si>
    <t>คันที่ 1 : ความจุ 80 กระสอบ</t>
  </si>
  <si>
    <t>load</t>
  </si>
  <si>
    <t>คันที่ 2 : ความจุ 80 กระสอบ</t>
  </si>
  <si>
    <t>กระสอบ</t>
  </si>
  <si>
    <t>กิโลเมตร</t>
  </si>
  <si>
    <t>บริษัท &gt; พัทยา &gt; ชลบุรี &gt; บางนา &gt; สุขุมวิท &gt;  พระราม 9 &gt; ชิดลม &gt; บริษัท</t>
  </si>
  <si>
    <t>บริษัท &gt; สีลม &gt; ปิ่นเกล้า &gt; บางกะปิ &gt; ลาดพร้าว &gt;  แจ้งวัฒนะ &gt; บริษัท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</si>
</sst>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9077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0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left"/>
    </xf>
    <xf numFmtId="0" fontId="0" fillId="33" borderId="10" xfId="0" applyFill="1" applyBorder="1" applyAlignment="1">
      <alignment horizontal="left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0" borderId="10" xfId="0" applyBorder="1"/>
    <xf numFmtId="0" fontId="0" fillId="38" borderId="10" xfId="0" applyFill="1" applyBorder="1" applyAlignment="1">
      <alignment horizontal="left"/>
    </xf>
    <xf numFmtId="0" fontId="0" fillId="38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/>
    </xf>
    <xf numFmtId="0" fontId="0" fillId="38" borderId="10" xfId="0" applyFill="1" applyBorder="1"/>
    <xf numFmtId="0" fontId="0" fillId="0" borderId="10" xfId="0" applyFill="1" applyBorder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0" xfId="0" applyFill="1" applyBorder="1" applyAlignment="1">
      <alignment vertical="center"/>
    </xf>
    <xf numFmtId="0" fontId="0" fillId="0" borderId="0" xfId="0" applyBorder="1"/>
    <xf numFmtId="0" fontId="0" fillId="38" borderId="11" xfId="0" applyFill="1" applyBorder="1" applyAlignment="1">
      <alignment horizontal="center" vertical="center"/>
    </xf>
    <xf numFmtId="0" fontId="0" fillId="39" borderId="10" xfId="0" applyFill="1" applyBorder="1" applyAlignment="1">
      <alignment horizontal="left"/>
    </xf>
    <xf numFmtId="0" fontId="0" fillId="38" borderId="12" xfId="0" applyFill="1" applyBorder="1" applyAlignment="1">
      <alignment horizontal="center" vertical="center"/>
    </xf>
    <xf numFmtId="0" fontId="0" fillId="33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33" borderId="0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39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41" borderId="10" xfId="0" applyFill="1" applyBorder="1" applyAlignment="1">
      <alignment horizontal="center" vertical="center"/>
    </xf>
    <xf numFmtId="0" fontId="0" fillId="42" borderId="10" xfId="0" applyFill="1" applyBorder="1" applyAlignment="1">
      <alignment horizontal="center" vertical="center"/>
    </xf>
    <xf numFmtId="0" fontId="0" fillId="43" borderId="10" xfId="0" applyFill="1" applyBorder="1" applyAlignment="1">
      <alignment horizontal="center" vertical="center"/>
    </xf>
    <xf numFmtId="0" fontId="0" fillId="44" borderId="10" xfId="0" applyFill="1" applyBorder="1" applyAlignment="1">
      <alignment horizontal="center" vertical="center"/>
    </xf>
    <xf numFmtId="0" fontId="0" fillId="45" borderId="10" xfId="0" applyFill="1" applyBorder="1" applyAlignment="1">
      <alignment horizontal="center" vertical="center"/>
    </xf>
    <xf numFmtId="0" fontId="0" fillId="46" borderId="10" xfId="0" applyFill="1" applyBorder="1" applyAlignment="1">
      <alignment horizontal="center" vertical="center"/>
    </xf>
    <xf numFmtId="0" fontId="0" fillId="47" borderId="10" xfId="0" applyFill="1" applyBorder="1" applyAlignment="1">
      <alignment horizontal="center" vertical="center"/>
    </xf>
    <xf numFmtId="0" fontId="0" fillId="48" borderId="10" xfId="0" applyFill="1" applyBorder="1" applyAlignment="1">
      <alignment horizontal="center" vertical="center"/>
    </xf>
    <xf numFmtId="0" fontId="0" fillId="48" borderId="0" xfId="0" applyFill="1" applyAlignment="1">
      <alignment horizontal="center" vertical="center"/>
    </xf>
    <xf numFmtId="0" fontId="0" fillId="45" borderId="0" xfId="0" applyFill="1" applyAlignment="1">
      <alignment horizontal="center" vertical="center"/>
    </xf>
    <xf numFmtId="0" fontId="0" fillId="49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907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21167</xdr:colOff>
      <xdr:row>0</xdr:row>
      <xdr:rowOff>158749</xdr:rowOff>
    </xdr:from>
    <xdr:to>
      <xdr:col>26</xdr:col>
      <xdr:colOff>424845</xdr:colOff>
      <xdr:row>3</xdr:row>
      <xdr:rowOff>74082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280" r="50571" b="-1631"/>
        <a:stretch/>
      </xdr:blipFill>
      <xdr:spPr>
        <a:xfrm>
          <a:off x="9850967" y="158749"/>
          <a:ext cx="2146753" cy="458258"/>
        </a:xfrm>
        <a:prstGeom prst="rect">
          <a:avLst/>
        </a:prstGeom>
      </xdr:spPr>
    </xdr:pic>
    <xdr:clientData/>
  </xdr:twoCellAnchor>
  <xdr:twoCellAnchor editAs="oneCell">
    <xdr:from>
      <xdr:col>34</xdr:col>
      <xdr:colOff>453572</xdr:colOff>
      <xdr:row>0</xdr:row>
      <xdr:rowOff>84667</xdr:rowOff>
    </xdr:from>
    <xdr:to>
      <xdr:col>36</xdr:col>
      <xdr:colOff>656165</xdr:colOff>
      <xdr:row>21</xdr:row>
      <xdr:rowOff>144269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560" r="47865"/>
        <a:stretch/>
      </xdr:blipFill>
      <xdr:spPr>
        <a:xfrm>
          <a:off x="15922172" y="84667"/>
          <a:ext cx="1574193" cy="38600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21167</xdr:colOff>
      <xdr:row>0</xdr:row>
      <xdr:rowOff>158749</xdr:rowOff>
    </xdr:from>
    <xdr:to>
      <xdr:col>26</xdr:col>
      <xdr:colOff>424845</xdr:colOff>
      <xdr:row>3</xdr:row>
      <xdr:rowOff>74082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280" r="50571" b="-1631"/>
        <a:stretch/>
      </xdr:blipFill>
      <xdr:spPr>
        <a:xfrm>
          <a:off x="9948334" y="158749"/>
          <a:ext cx="2169583" cy="455083"/>
        </a:xfrm>
        <a:prstGeom prst="rect">
          <a:avLst/>
        </a:prstGeom>
      </xdr:spPr>
    </xdr:pic>
    <xdr:clientData/>
  </xdr:twoCellAnchor>
  <xdr:twoCellAnchor editAs="oneCell">
    <xdr:from>
      <xdr:col>34</xdr:col>
      <xdr:colOff>453572</xdr:colOff>
      <xdr:row>0</xdr:row>
      <xdr:rowOff>84667</xdr:rowOff>
    </xdr:from>
    <xdr:to>
      <xdr:col>36</xdr:col>
      <xdr:colOff>656165</xdr:colOff>
      <xdr:row>21</xdr:row>
      <xdr:rowOff>144269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560" r="47865"/>
        <a:stretch/>
      </xdr:blipFill>
      <xdr:spPr>
        <a:xfrm>
          <a:off x="15788822" y="84667"/>
          <a:ext cx="1578427" cy="3837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57"/>
  <sheetViews>
    <sheetView tabSelected="1" topLeftCell="M1" zoomScale="90" zoomScaleNormal="90" workbookViewId="0">
      <selection activeCell="AJ31" sqref="AJ31"/>
    </sheetView>
  </sheetViews>
  <sheetFormatPr defaultRowHeight="14.25" x14ac:dyDescent="0.2"/>
  <cols>
    <col min="1" max="1" width="9" style="10"/>
    <col min="2" max="2" width="4.375" style="10" customWidth="1"/>
    <col min="3" max="14" width="5.625" style="10" customWidth="1"/>
    <col min="15" max="15" width="2.75" style="10" customWidth="1"/>
    <col min="16" max="17" width="5.625" style="10" customWidth="1"/>
    <col min="18" max="18" width="5.75" style="10" customWidth="1"/>
    <col min="19" max="19" width="2.5" style="10" customWidth="1"/>
    <col min="20" max="22" width="5.625" style="10" customWidth="1"/>
    <col min="23" max="24" width="9" style="10"/>
    <col min="25" max="25" width="8.25" style="10" customWidth="1"/>
    <col min="26" max="32" width="5.625" style="10" customWidth="1"/>
    <col min="33" max="33" width="9" style="10"/>
    <col min="34" max="34" width="8.375" style="10" customWidth="1"/>
    <col min="35" max="16384" width="9" style="10"/>
  </cols>
  <sheetData>
    <row r="2" spans="2:34" x14ac:dyDescent="0.2">
      <c r="B2" s="35" t="s">
        <v>140</v>
      </c>
      <c r="C2" s="11">
        <v>0</v>
      </c>
      <c r="D2" s="11">
        <v>1</v>
      </c>
      <c r="E2" s="11">
        <v>2</v>
      </c>
      <c r="F2" s="11">
        <v>3</v>
      </c>
      <c r="G2" s="11">
        <v>4</v>
      </c>
      <c r="H2" s="11">
        <v>5</v>
      </c>
      <c r="I2" s="11">
        <v>6</v>
      </c>
      <c r="J2" s="11">
        <v>7</v>
      </c>
      <c r="K2" s="11">
        <v>8</v>
      </c>
      <c r="L2" s="11">
        <v>9</v>
      </c>
      <c r="M2" s="11">
        <v>10</v>
      </c>
      <c r="N2" s="11">
        <v>11</v>
      </c>
      <c r="P2" s="11" t="s">
        <v>142</v>
      </c>
      <c r="Q2" s="11" t="s">
        <v>143</v>
      </c>
      <c r="R2" s="11" t="s">
        <v>141</v>
      </c>
      <c r="T2" s="11" t="s">
        <v>142</v>
      </c>
      <c r="U2" s="11" t="s">
        <v>143</v>
      </c>
      <c r="V2" s="11" t="s">
        <v>141</v>
      </c>
    </row>
    <row r="3" spans="2:34" x14ac:dyDescent="0.2">
      <c r="B3" s="11">
        <v>0</v>
      </c>
      <c r="C3" s="7">
        <v>0</v>
      </c>
      <c r="D3" s="35">
        <v>48</v>
      </c>
      <c r="E3" s="35">
        <v>49</v>
      </c>
      <c r="F3" s="35">
        <v>48</v>
      </c>
      <c r="G3" s="35">
        <v>49</v>
      </c>
      <c r="H3" s="35">
        <v>62</v>
      </c>
      <c r="I3" s="35">
        <v>29</v>
      </c>
      <c r="J3" s="35">
        <v>51</v>
      </c>
      <c r="K3" s="35">
        <v>33</v>
      </c>
      <c r="L3" s="35">
        <v>46</v>
      </c>
      <c r="M3" s="35">
        <v>171</v>
      </c>
      <c r="N3" s="35">
        <v>121</v>
      </c>
      <c r="P3" s="35">
        <v>1</v>
      </c>
      <c r="Q3" s="35">
        <v>2</v>
      </c>
      <c r="R3" s="35"/>
      <c r="T3" s="37"/>
      <c r="U3" s="37"/>
      <c r="V3" s="37"/>
    </row>
    <row r="4" spans="2:34" x14ac:dyDescent="0.2">
      <c r="B4" s="11">
        <v>1</v>
      </c>
      <c r="C4" s="35">
        <v>48</v>
      </c>
      <c r="D4" s="7">
        <v>0</v>
      </c>
      <c r="E4" s="35">
        <v>10</v>
      </c>
      <c r="F4" s="35">
        <v>4</v>
      </c>
      <c r="G4" s="35">
        <v>4</v>
      </c>
      <c r="H4" s="35">
        <v>18</v>
      </c>
      <c r="I4" s="35">
        <v>23</v>
      </c>
      <c r="J4" s="35">
        <v>15</v>
      </c>
      <c r="K4" s="35">
        <v>12</v>
      </c>
      <c r="L4" s="35">
        <v>10</v>
      </c>
      <c r="M4" s="35">
        <v>140</v>
      </c>
      <c r="N4" s="35">
        <v>89</v>
      </c>
      <c r="P4" s="35">
        <v>1</v>
      </c>
      <c r="Q4" s="35">
        <v>3</v>
      </c>
      <c r="R4" s="35"/>
      <c r="T4" s="37"/>
      <c r="U4" s="37"/>
      <c r="V4" s="37"/>
    </row>
    <row r="5" spans="2:34" x14ac:dyDescent="0.2">
      <c r="B5" s="11">
        <v>2</v>
      </c>
      <c r="C5" s="35">
        <v>49</v>
      </c>
      <c r="D5" s="35">
        <v>10</v>
      </c>
      <c r="E5" s="7">
        <v>0</v>
      </c>
      <c r="F5" s="35">
        <v>7</v>
      </c>
      <c r="G5" s="35">
        <v>10</v>
      </c>
      <c r="H5" s="35">
        <v>16</v>
      </c>
      <c r="I5" s="35">
        <v>26</v>
      </c>
      <c r="J5" s="35">
        <v>13</v>
      </c>
      <c r="K5" s="35">
        <v>15</v>
      </c>
      <c r="L5" s="35">
        <v>20</v>
      </c>
      <c r="M5" s="35">
        <v>150</v>
      </c>
      <c r="N5" s="35">
        <v>87</v>
      </c>
      <c r="P5" s="35">
        <v>1</v>
      </c>
      <c r="Q5" s="35">
        <v>4</v>
      </c>
      <c r="R5" s="35"/>
      <c r="T5" s="37"/>
      <c r="U5" s="37"/>
      <c r="V5" s="37"/>
    </row>
    <row r="6" spans="2:34" x14ac:dyDescent="0.2">
      <c r="B6" s="11">
        <v>3</v>
      </c>
      <c r="C6" s="35">
        <v>48</v>
      </c>
      <c r="D6" s="35">
        <v>4</v>
      </c>
      <c r="E6" s="35">
        <v>7</v>
      </c>
      <c r="F6" s="7">
        <v>0</v>
      </c>
      <c r="G6" s="35">
        <v>5</v>
      </c>
      <c r="H6" s="35">
        <v>16</v>
      </c>
      <c r="I6" s="35">
        <v>23</v>
      </c>
      <c r="J6" s="35">
        <v>14</v>
      </c>
      <c r="K6" s="35">
        <v>10</v>
      </c>
      <c r="L6" s="35">
        <v>15</v>
      </c>
      <c r="M6" s="35">
        <v>145</v>
      </c>
      <c r="N6" s="35">
        <v>87</v>
      </c>
      <c r="P6" s="35">
        <v>1</v>
      </c>
      <c r="Q6" s="35">
        <v>5</v>
      </c>
      <c r="R6" s="35"/>
      <c r="T6" s="37"/>
      <c r="U6" s="37"/>
      <c r="V6" s="37"/>
      <c r="X6" s="47"/>
      <c r="Y6" s="47" t="s">
        <v>144</v>
      </c>
      <c r="Z6" s="47"/>
      <c r="AA6" s="47"/>
    </row>
    <row r="7" spans="2:34" x14ac:dyDescent="0.2">
      <c r="B7" s="11">
        <v>4</v>
      </c>
      <c r="C7" s="35">
        <v>49</v>
      </c>
      <c r="D7" s="35">
        <v>4</v>
      </c>
      <c r="E7" s="35">
        <v>10</v>
      </c>
      <c r="F7" s="35">
        <v>5</v>
      </c>
      <c r="G7" s="7">
        <v>0</v>
      </c>
      <c r="H7" s="35">
        <v>14</v>
      </c>
      <c r="I7" s="35">
        <v>25</v>
      </c>
      <c r="J7" s="35">
        <v>17</v>
      </c>
      <c r="K7" s="35">
        <v>14</v>
      </c>
      <c r="L7" s="35">
        <v>11</v>
      </c>
      <c r="M7" s="35">
        <v>141</v>
      </c>
      <c r="N7" s="35">
        <v>79</v>
      </c>
      <c r="P7" s="35">
        <v>1</v>
      </c>
      <c r="Q7" s="35">
        <v>6</v>
      </c>
      <c r="R7" s="35"/>
      <c r="T7" s="37"/>
      <c r="U7" s="37"/>
      <c r="V7" s="37"/>
    </row>
    <row r="8" spans="2:34" x14ac:dyDescent="0.2">
      <c r="B8" s="11">
        <v>5</v>
      </c>
      <c r="C8" s="35">
        <v>62</v>
      </c>
      <c r="D8" s="35">
        <v>18</v>
      </c>
      <c r="E8" s="35">
        <v>16</v>
      </c>
      <c r="F8" s="35">
        <v>16</v>
      </c>
      <c r="G8" s="35">
        <v>14</v>
      </c>
      <c r="H8" s="7">
        <v>0</v>
      </c>
      <c r="I8" s="35">
        <v>42</v>
      </c>
      <c r="J8" s="35">
        <v>34</v>
      </c>
      <c r="K8" s="35">
        <v>30</v>
      </c>
      <c r="L8" s="35">
        <v>13</v>
      </c>
      <c r="M8" s="35">
        <v>123</v>
      </c>
      <c r="N8" s="35">
        <v>71</v>
      </c>
      <c r="P8" s="35">
        <v>1</v>
      </c>
      <c r="Q8" s="35">
        <v>7</v>
      </c>
      <c r="R8" s="35"/>
      <c r="T8" s="37"/>
      <c r="U8" s="37"/>
      <c r="V8" s="37"/>
      <c r="Y8" s="35">
        <v>0</v>
      </c>
      <c r="Z8" s="35"/>
      <c r="AA8" s="35"/>
      <c r="AB8" s="35"/>
      <c r="AC8" s="35"/>
      <c r="AD8" s="35"/>
      <c r="AE8" s="35"/>
      <c r="AF8" s="35"/>
      <c r="AG8" s="10" t="s">
        <v>125</v>
      </c>
    </row>
    <row r="9" spans="2:34" x14ac:dyDescent="0.2">
      <c r="B9" s="11">
        <v>6</v>
      </c>
      <c r="C9" s="35">
        <v>29</v>
      </c>
      <c r="D9" s="35">
        <v>23</v>
      </c>
      <c r="E9" s="35">
        <v>26</v>
      </c>
      <c r="F9" s="35">
        <v>23</v>
      </c>
      <c r="G9" s="35">
        <v>25</v>
      </c>
      <c r="H9" s="35">
        <v>42</v>
      </c>
      <c r="I9" s="7">
        <v>0</v>
      </c>
      <c r="J9" s="35">
        <v>31</v>
      </c>
      <c r="K9" s="35">
        <v>16</v>
      </c>
      <c r="L9" s="35">
        <v>33</v>
      </c>
      <c r="M9" s="35">
        <v>163</v>
      </c>
      <c r="N9" s="35">
        <v>110</v>
      </c>
      <c r="P9" s="35">
        <v>1</v>
      </c>
      <c r="Q9" s="35">
        <v>8</v>
      </c>
      <c r="R9" s="35"/>
      <c r="T9" s="37"/>
      <c r="U9" s="37"/>
      <c r="V9" s="37"/>
      <c r="Y9" s="10" t="s">
        <v>145</v>
      </c>
      <c r="AG9" s="10">
        <f>SUM(Z9:AF9)</f>
        <v>0</v>
      </c>
      <c r="AH9" s="10" t="s">
        <v>147</v>
      </c>
    </row>
    <row r="10" spans="2:34" x14ac:dyDescent="0.2">
      <c r="B10" s="11">
        <v>7</v>
      </c>
      <c r="C10" s="35">
        <v>51</v>
      </c>
      <c r="D10" s="35">
        <v>15</v>
      </c>
      <c r="E10" s="35">
        <v>13</v>
      </c>
      <c r="F10" s="35">
        <v>14</v>
      </c>
      <c r="G10" s="35">
        <v>17</v>
      </c>
      <c r="H10" s="35">
        <v>34</v>
      </c>
      <c r="I10" s="35">
        <v>31</v>
      </c>
      <c r="J10" s="7">
        <v>0</v>
      </c>
      <c r="K10" s="35">
        <v>15</v>
      </c>
      <c r="L10" s="35">
        <v>25</v>
      </c>
      <c r="M10" s="35">
        <v>155</v>
      </c>
      <c r="N10" s="35">
        <v>102</v>
      </c>
      <c r="P10" s="35">
        <v>1</v>
      </c>
      <c r="Q10" s="35">
        <v>9</v>
      </c>
      <c r="R10" s="35"/>
      <c r="T10" s="37"/>
      <c r="U10" s="37"/>
      <c r="V10" s="37"/>
      <c r="Y10" s="10" t="s">
        <v>124</v>
      </c>
      <c r="AG10" s="10">
        <f>SUM(Z10:AF10)</f>
        <v>0</v>
      </c>
      <c r="AH10" s="10" t="s">
        <v>148</v>
      </c>
    </row>
    <row r="11" spans="2:34" x14ac:dyDescent="0.2">
      <c r="B11" s="11">
        <v>8</v>
      </c>
      <c r="C11" s="35">
        <v>33</v>
      </c>
      <c r="D11" s="35">
        <v>12</v>
      </c>
      <c r="E11" s="35">
        <v>15</v>
      </c>
      <c r="F11" s="35">
        <v>10</v>
      </c>
      <c r="G11" s="35">
        <v>14</v>
      </c>
      <c r="H11" s="35">
        <v>30</v>
      </c>
      <c r="I11" s="35">
        <v>16</v>
      </c>
      <c r="J11" s="35">
        <v>15</v>
      </c>
      <c r="K11" s="7">
        <v>0</v>
      </c>
      <c r="L11" s="35">
        <v>19</v>
      </c>
      <c r="M11" s="35">
        <v>150</v>
      </c>
      <c r="N11" s="35">
        <v>95</v>
      </c>
      <c r="P11" s="35">
        <v>1</v>
      </c>
      <c r="Q11" s="35">
        <v>10</v>
      </c>
      <c r="R11" s="35"/>
      <c r="T11" s="37"/>
      <c r="U11" s="37"/>
      <c r="V11" s="37"/>
    </row>
    <row r="12" spans="2:34" x14ac:dyDescent="0.2">
      <c r="B12" s="11">
        <v>9</v>
      </c>
      <c r="C12" s="35">
        <v>46</v>
      </c>
      <c r="D12" s="35">
        <v>10</v>
      </c>
      <c r="E12" s="35">
        <v>20</v>
      </c>
      <c r="F12" s="35">
        <v>15</v>
      </c>
      <c r="G12" s="35">
        <v>11</v>
      </c>
      <c r="H12" s="35">
        <v>13</v>
      </c>
      <c r="I12" s="35">
        <v>33</v>
      </c>
      <c r="J12" s="35">
        <v>25</v>
      </c>
      <c r="K12" s="35">
        <v>19</v>
      </c>
      <c r="L12" s="7">
        <v>0</v>
      </c>
      <c r="M12" s="35">
        <v>134</v>
      </c>
      <c r="N12" s="35">
        <v>85</v>
      </c>
      <c r="P12" s="35">
        <v>1</v>
      </c>
      <c r="Q12" s="35">
        <v>11</v>
      </c>
      <c r="R12" s="35"/>
      <c r="T12" s="37"/>
      <c r="U12" s="37"/>
      <c r="V12" s="37"/>
      <c r="X12" s="46"/>
      <c r="Y12" s="46" t="s">
        <v>146</v>
      </c>
      <c r="Z12" s="46"/>
      <c r="AA12" s="46"/>
    </row>
    <row r="13" spans="2:34" x14ac:dyDescent="0.2">
      <c r="B13" s="11">
        <v>10</v>
      </c>
      <c r="C13" s="35">
        <v>171</v>
      </c>
      <c r="D13" s="35">
        <v>140</v>
      </c>
      <c r="E13" s="35">
        <v>150</v>
      </c>
      <c r="F13" s="35">
        <v>145</v>
      </c>
      <c r="G13" s="35">
        <v>141</v>
      </c>
      <c r="H13" s="35">
        <v>123</v>
      </c>
      <c r="I13" s="35">
        <v>163</v>
      </c>
      <c r="J13" s="35">
        <v>155</v>
      </c>
      <c r="K13" s="35">
        <v>150</v>
      </c>
      <c r="L13" s="35">
        <v>134</v>
      </c>
      <c r="M13" s="7">
        <v>0</v>
      </c>
      <c r="N13" s="35">
        <v>58</v>
      </c>
      <c r="P13" s="35">
        <v>2</v>
      </c>
      <c r="Q13" s="35">
        <v>3</v>
      </c>
      <c r="R13" s="35"/>
      <c r="T13" s="37"/>
      <c r="U13" s="37"/>
      <c r="V13" s="37"/>
    </row>
    <row r="14" spans="2:34" x14ac:dyDescent="0.2">
      <c r="B14" s="11">
        <v>11</v>
      </c>
      <c r="C14" s="35">
        <v>121</v>
      </c>
      <c r="D14" s="35">
        <v>89</v>
      </c>
      <c r="E14" s="35">
        <v>87</v>
      </c>
      <c r="F14" s="35">
        <v>87</v>
      </c>
      <c r="G14" s="35">
        <v>79</v>
      </c>
      <c r="H14" s="35">
        <v>71</v>
      </c>
      <c r="I14" s="35">
        <v>110</v>
      </c>
      <c r="J14" s="35">
        <v>102</v>
      </c>
      <c r="K14" s="35">
        <v>95</v>
      </c>
      <c r="L14" s="35">
        <v>85</v>
      </c>
      <c r="M14" s="35">
        <v>58</v>
      </c>
      <c r="N14" s="7">
        <v>0</v>
      </c>
      <c r="P14" s="35">
        <v>2</v>
      </c>
      <c r="Q14" s="35">
        <v>4</v>
      </c>
      <c r="R14" s="35"/>
      <c r="T14" s="37"/>
      <c r="U14" s="37"/>
      <c r="V14" s="37"/>
      <c r="Y14" s="35">
        <v>0</v>
      </c>
      <c r="Z14" s="35"/>
      <c r="AA14" s="35"/>
      <c r="AB14" s="35"/>
      <c r="AC14" s="35"/>
      <c r="AD14" s="35"/>
      <c r="AE14" s="35"/>
      <c r="AG14" s="10" t="s">
        <v>125</v>
      </c>
    </row>
    <row r="15" spans="2:34" x14ac:dyDescent="0.2">
      <c r="P15" s="35">
        <v>2</v>
      </c>
      <c r="Q15" s="35">
        <v>5</v>
      </c>
      <c r="R15" s="35"/>
      <c r="T15" s="37"/>
      <c r="U15" s="37"/>
      <c r="V15" s="37"/>
      <c r="Y15" s="10" t="s">
        <v>145</v>
      </c>
      <c r="AG15" s="10">
        <f>SUM(Z15:AF15)</f>
        <v>0</v>
      </c>
      <c r="AH15" s="10" t="s">
        <v>147</v>
      </c>
    </row>
    <row r="16" spans="2:34" x14ac:dyDescent="0.2">
      <c r="P16" s="35">
        <v>2</v>
      </c>
      <c r="Q16" s="35">
        <v>6</v>
      </c>
      <c r="R16" s="35"/>
      <c r="T16" s="37"/>
      <c r="U16" s="37"/>
      <c r="V16" s="37"/>
      <c r="Y16" s="10" t="s">
        <v>124</v>
      </c>
      <c r="AG16" s="10">
        <f>SUM(Z16:AF16)</f>
        <v>0</v>
      </c>
      <c r="AH16" s="10" t="s">
        <v>148</v>
      </c>
    </row>
    <row r="17" spans="2:37" x14ac:dyDescent="0.2">
      <c r="B17" s="35" t="s">
        <v>141</v>
      </c>
      <c r="C17" s="11">
        <v>0</v>
      </c>
      <c r="D17" s="11">
        <v>1</v>
      </c>
      <c r="E17" s="11">
        <v>2</v>
      </c>
      <c r="F17" s="11">
        <v>3</v>
      </c>
      <c r="G17" s="11">
        <v>4</v>
      </c>
      <c r="H17" s="11">
        <v>5</v>
      </c>
      <c r="I17" s="11">
        <v>6</v>
      </c>
      <c r="J17" s="11">
        <v>7</v>
      </c>
      <c r="K17" s="11">
        <v>8</v>
      </c>
      <c r="L17" s="11">
        <v>9</v>
      </c>
      <c r="M17" s="11">
        <v>10</v>
      </c>
      <c r="N17" s="11">
        <v>11</v>
      </c>
      <c r="P17" s="35">
        <v>2</v>
      </c>
      <c r="Q17" s="35">
        <v>7</v>
      </c>
      <c r="R17" s="35"/>
      <c r="T17" s="37"/>
      <c r="U17" s="37"/>
      <c r="V17" s="37"/>
    </row>
    <row r="18" spans="2:37" x14ac:dyDescent="0.2">
      <c r="B18" s="11">
        <v>0</v>
      </c>
      <c r="C18" s="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P18" s="35">
        <v>2</v>
      </c>
      <c r="Q18" s="35">
        <v>8</v>
      </c>
      <c r="R18" s="35"/>
      <c r="T18" s="37"/>
      <c r="U18" s="37"/>
      <c r="V18" s="37"/>
      <c r="AF18" s="10" t="s">
        <v>125</v>
      </c>
      <c r="AG18" s="10">
        <f>AG10+AG16</f>
        <v>0</v>
      </c>
    </row>
    <row r="19" spans="2:37" x14ac:dyDescent="0.2">
      <c r="B19" s="11">
        <v>1</v>
      </c>
      <c r="C19" s="37"/>
      <c r="D19" s="7"/>
      <c r="E19" s="37"/>
      <c r="F19" s="37"/>
      <c r="G19" s="37"/>
      <c r="H19" s="37"/>
      <c r="I19" s="37"/>
      <c r="J19" s="37"/>
      <c r="K19" s="37"/>
      <c r="L19" s="37"/>
      <c r="M19" s="37"/>
      <c r="N19" s="37"/>
      <c r="P19" s="35">
        <v>2</v>
      </c>
      <c r="Q19" s="35">
        <v>9</v>
      </c>
      <c r="R19" s="35"/>
      <c r="T19" s="37"/>
      <c r="U19" s="37"/>
      <c r="V19" s="37"/>
    </row>
    <row r="20" spans="2:37" x14ac:dyDescent="0.2">
      <c r="B20" s="11">
        <v>2</v>
      </c>
      <c r="C20" s="37"/>
      <c r="D20" s="37"/>
      <c r="E20" s="7"/>
      <c r="F20" s="37"/>
      <c r="G20" s="37"/>
      <c r="H20" s="37"/>
      <c r="I20" s="37"/>
      <c r="J20" s="37"/>
      <c r="K20" s="37"/>
      <c r="L20" s="37"/>
      <c r="M20" s="37"/>
      <c r="N20" s="37"/>
      <c r="P20" s="35">
        <v>2</v>
      </c>
      <c r="Q20" s="35">
        <v>10</v>
      </c>
      <c r="R20" s="35"/>
      <c r="T20" s="37"/>
      <c r="U20" s="37"/>
      <c r="V20" s="37"/>
    </row>
    <row r="21" spans="2:37" x14ac:dyDescent="0.2">
      <c r="B21" s="11">
        <v>3</v>
      </c>
      <c r="C21" s="37"/>
      <c r="D21" s="37"/>
      <c r="E21" s="37"/>
      <c r="F21" s="7"/>
      <c r="G21" s="37"/>
      <c r="H21" s="37"/>
      <c r="I21" s="37"/>
      <c r="J21" s="37"/>
      <c r="K21" s="37"/>
      <c r="L21" s="37"/>
      <c r="M21" s="37"/>
      <c r="N21" s="37"/>
      <c r="P21" s="35">
        <v>2</v>
      </c>
      <c r="Q21" s="35">
        <v>11</v>
      </c>
      <c r="R21" s="35"/>
      <c r="T21" s="37"/>
      <c r="U21" s="37"/>
      <c r="V21" s="37"/>
    </row>
    <row r="22" spans="2:37" x14ac:dyDescent="0.2">
      <c r="B22" s="11">
        <v>4</v>
      </c>
      <c r="C22" s="37"/>
      <c r="D22" s="37"/>
      <c r="E22" s="37"/>
      <c r="F22" s="37"/>
      <c r="G22" s="7"/>
      <c r="H22" s="37"/>
      <c r="I22" s="37"/>
      <c r="J22" s="37"/>
      <c r="K22" s="37"/>
      <c r="L22" s="37"/>
      <c r="M22" s="37"/>
      <c r="N22" s="37"/>
      <c r="P22" s="35">
        <v>3</v>
      </c>
      <c r="Q22" s="35">
        <v>4</v>
      </c>
      <c r="R22" s="35"/>
      <c r="T22" s="37"/>
      <c r="U22" s="37"/>
      <c r="V22" s="37"/>
    </row>
    <row r="23" spans="2:37" x14ac:dyDescent="0.2">
      <c r="B23" s="11">
        <v>5</v>
      </c>
      <c r="C23" s="37"/>
      <c r="D23" s="37"/>
      <c r="E23" s="37"/>
      <c r="F23" s="37"/>
      <c r="G23" s="37"/>
      <c r="H23" s="7"/>
      <c r="I23" s="37"/>
      <c r="J23" s="37"/>
      <c r="K23" s="37"/>
      <c r="L23" s="37"/>
      <c r="M23" s="37"/>
      <c r="N23" s="37"/>
      <c r="P23" s="35">
        <v>3</v>
      </c>
      <c r="Q23" s="35">
        <v>5</v>
      </c>
      <c r="R23" s="35"/>
      <c r="T23" s="37"/>
      <c r="U23" s="37"/>
      <c r="V23" s="37"/>
      <c r="AI23" s="10" t="s">
        <v>125</v>
      </c>
      <c r="AJ23" s="10">
        <v>130</v>
      </c>
      <c r="AK23" s="10" t="s">
        <v>147</v>
      </c>
    </row>
    <row r="24" spans="2:37" x14ac:dyDescent="0.2">
      <c r="B24" s="11">
        <v>6</v>
      </c>
      <c r="C24" s="37"/>
      <c r="D24" s="37"/>
      <c r="E24" s="37"/>
      <c r="F24" s="37"/>
      <c r="G24" s="37"/>
      <c r="H24" s="37"/>
      <c r="I24" s="7"/>
      <c r="J24" s="37"/>
      <c r="K24" s="37"/>
      <c r="L24" s="37"/>
      <c r="M24" s="37"/>
      <c r="N24" s="37"/>
      <c r="P24" s="35">
        <v>3</v>
      </c>
      <c r="Q24" s="35">
        <v>6</v>
      </c>
      <c r="R24" s="35"/>
      <c r="T24" s="37"/>
      <c r="U24" s="37"/>
      <c r="V24" s="37"/>
    </row>
    <row r="25" spans="2:37" x14ac:dyDescent="0.2">
      <c r="B25" s="11">
        <v>7</v>
      </c>
      <c r="C25" s="37"/>
      <c r="D25" s="37"/>
      <c r="E25" s="37"/>
      <c r="F25" s="37"/>
      <c r="G25" s="37"/>
      <c r="H25" s="37"/>
      <c r="I25" s="37"/>
      <c r="J25" s="7"/>
      <c r="K25" s="37"/>
      <c r="L25" s="37"/>
      <c r="M25" s="37"/>
      <c r="N25" s="37"/>
      <c r="P25" s="35">
        <v>3</v>
      </c>
      <c r="Q25" s="35">
        <v>7</v>
      </c>
      <c r="R25" s="35"/>
      <c r="T25" s="37"/>
      <c r="U25" s="37"/>
      <c r="V25" s="37"/>
    </row>
    <row r="26" spans="2:37" x14ac:dyDescent="0.2">
      <c r="B26" s="11">
        <v>8</v>
      </c>
      <c r="C26" s="37"/>
      <c r="D26" s="37"/>
      <c r="E26" s="37"/>
      <c r="F26" s="37"/>
      <c r="G26" s="37"/>
      <c r="H26" s="37"/>
      <c r="I26" s="37"/>
      <c r="J26" s="37"/>
      <c r="K26" s="7"/>
      <c r="L26" s="37"/>
      <c r="M26" s="37"/>
      <c r="N26" s="37"/>
      <c r="P26" s="35">
        <v>3</v>
      </c>
      <c r="Q26" s="35">
        <v>8</v>
      </c>
      <c r="R26" s="35"/>
      <c r="T26" s="37"/>
      <c r="U26" s="37"/>
      <c r="V26" s="37"/>
    </row>
    <row r="27" spans="2:37" x14ac:dyDescent="0.2">
      <c r="B27" s="11">
        <v>9</v>
      </c>
      <c r="C27" s="37"/>
      <c r="D27" s="37"/>
      <c r="E27" s="37"/>
      <c r="F27" s="37"/>
      <c r="G27" s="37"/>
      <c r="H27" s="37"/>
      <c r="I27" s="37"/>
      <c r="J27" s="37"/>
      <c r="K27" s="37"/>
      <c r="L27" s="7"/>
      <c r="M27" s="37"/>
      <c r="N27" s="37"/>
      <c r="P27" s="35">
        <v>3</v>
      </c>
      <c r="Q27" s="35">
        <v>9</v>
      </c>
      <c r="R27" s="35"/>
      <c r="T27" s="37"/>
      <c r="U27" s="37"/>
      <c r="V27" s="37"/>
    </row>
    <row r="28" spans="2:37" x14ac:dyDescent="0.2">
      <c r="B28" s="11">
        <v>10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7"/>
      <c r="N28" s="37"/>
      <c r="P28" s="35">
        <v>3</v>
      </c>
      <c r="Q28" s="35">
        <v>10</v>
      </c>
      <c r="R28" s="35"/>
      <c r="T28" s="37"/>
      <c r="U28" s="37"/>
      <c r="V28" s="37"/>
    </row>
    <row r="29" spans="2:37" x14ac:dyDescent="0.2">
      <c r="B29" s="11">
        <v>11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7"/>
      <c r="P29" s="35">
        <v>3</v>
      </c>
      <c r="Q29" s="35">
        <v>11</v>
      </c>
      <c r="R29" s="35"/>
      <c r="T29" s="37"/>
      <c r="U29" s="37"/>
      <c r="V29" s="37"/>
    </row>
    <row r="30" spans="2:37" x14ac:dyDescent="0.2">
      <c r="P30" s="35">
        <v>4</v>
      </c>
      <c r="Q30" s="35">
        <v>5</v>
      </c>
      <c r="R30" s="35"/>
      <c r="T30" s="37"/>
      <c r="U30" s="37"/>
      <c r="V30" s="37"/>
    </row>
    <row r="31" spans="2:37" x14ac:dyDescent="0.2">
      <c r="P31" s="35">
        <v>4</v>
      </c>
      <c r="Q31" s="35">
        <v>6</v>
      </c>
      <c r="R31" s="35"/>
      <c r="T31" s="37"/>
      <c r="U31" s="37"/>
      <c r="V31" s="37"/>
    </row>
    <row r="32" spans="2:37" x14ac:dyDescent="0.2">
      <c r="P32" s="35">
        <v>4</v>
      </c>
      <c r="Q32" s="35">
        <v>7</v>
      </c>
      <c r="R32" s="35"/>
      <c r="T32" s="37"/>
      <c r="U32" s="37"/>
      <c r="V32" s="37"/>
    </row>
    <row r="33" spans="16:22" x14ac:dyDescent="0.2">
      <c r="P33" s="35">
        <v>4</v>
      </c>
      <c r="Q33" s="35">
        <v>8</v>
      </c>
      <c r="R33" s="35"/>
      <c r="T33" s="37"/>
      <c r="U33" s="37"/>
      <c r="V33" s="37"/>
    </row>
    <row r="34" spans="16:22" x14ac:dyDescent="0.2">
      <c r="P34" s="35">
        <v>4</v>
      </c>
      <c r="Q34" s="35">
        <v>9</v>
      </c>
      <c r="R34" s="35"/>
      <c r="T34" s="37"/>
      <c r="U34" s="37"/>
      <c r="V34" s="37"/>
    </row>
    <row r="35" spans="16:22" x14ac:dyDescent="0.2">
      <c r="P35" s="35">
        <v>4</v>
      </c>
      <c r="Q35" s="35">
        <v>10</v>
      </c>
      <c r="R35" s="35"/>
      <c r="T35" s="37"/>
      <c r="U35" s="37"/>
      <c r="V35" s="37"/>
    </row>
    <row r="36" spans="16:22" x14ac:dyDescent="0.2">
      <c r="P36" s="35">
        <v>4</v>
      </c>
      <c r="Q36" s="35">
        <v>11</v>
      </c>
      <c r="R36" s="35"/>
      <c r="T36" s="37"/>
      <c r="U36" s="37"/>
      <c r="V36" s="37"/>
    </row>
    <row r="37" spans="16:22" x14ac:dyDescent="0.2">
      <c r="P37" s="35">
        <v>5</v>
      </c>
      <c r="Q37" s="35">
        <v>6</v>
      </c>
      <c r="R37" s="35"/>
      <c r="T37" s="37"/>
      <c r="U37" s="37"/>
      <c r="V37" s="37"/>
    </row>
    <row r="38" spans="16:22" x14ac:dyDescent="0.2">
      <c r="P38" s="35">
        <v>5</v>
      </c>
      <c r="Q38" s="35">
        <v>7</v>
      </c>
      <c r="R38" s="35"/>
      <c r="T38" s="37"/>
      <c r="U38" s="37"/>
      <c r="V38" s="37"/>
    </row>
    <row r="39" spans="16:22" x14ac:dyDescent="0.2">
      <c r="P39" s="35">
        <v>5</v>
      </c>
      <c r="Q39" s="35">
        <v>8</v>
      </c>
      <c r="R39" s="35"/>
      <c r="T39" s="37"/>
      <c r="U39" s="37"/>
      <c r="V39" s="37"/>
    </row>
    <row r="40" spans="16:22" x14ac:dyDescent="0.2">
      <c r="P40" s="35">
        <v>5</v>
      </c>
      <c r="Q40" s="35">
        <v>9</v>
      </c>
      <c r="R40" s="35"/>
      <c r="T40" s="37"/>
      <c r="U40" s="37"/>
      <c r="V40" s="37"/>
    </row>
    <row r="41" spans="16:22" x14ac:dyDescent="0.2">
      <c r="P41" s="35">
        <v>5</v>
      </c>
      <c r="Q41" s="35">
        <v>10</v>
      </c>
      <c r="R41" s="35"/>
      <c r="T41" s="37"/>
      <c r="U41" s="37"/>
      <c r="V41" s="37"/>
    </row>
    <row r="42" spans="16:22" x14ac:dyDescent="0.2">
      <c r="P42" s="35">
        <v>5</v>
      </c>
      <c r="Q42" s="35">
        <v>11</v>
      </c>
      <c r="R42" s="35"/>
      <c r="T42" s="37"/>
      <c r="U42" s="37"/>
      <c r="V42" s="37"/>
    </row>
    <row r="43" spans="16:22" x14ac:dyDescent="0.2">
      <c r="P43" s="35">
        <v>6</v>
      </c>
      <c r="Q43" s="35">
        <v>7</v>
      </c>
      <c r="R43" s="35"/>
      <c r="T43" s="37"/>
      <c r="U43" s="37"/>
      <c r="V43" s="37"/>
    </row>
    <row r="44" spans="16:22" x14ac:dyDescent="0.2">
      <c r="P44" s="35">
        <v>6</v>
      </c>
      <c r="Q44" s="35">
        <v>8</v>
      </c>
      <c r="R44" s="35"/>
      <c r="T44" s="37"/>
      <c r="U44" s="37"/>
      <c r="V44" s="37"/>
    </row>
    <row r="45" spans="16:22" x14ac:dyDescent="0.2">
      <c r="P45" s="35">
        <v>6</v>
      </c>
      <c r="Q45" s="35">
        <v>9</v>
      </c>
      <c r="R45" s="35"/>
      <c r="T45" s="37"/>
      <c r="U45" s="37"/>
      <c r="V45" s="37"/>
    </row>
    <row r="46" spans="16:22" x14ac:dyDescent="0.2">
      <c r="P46" s="35">
        <v>6</v>
      </c>
      <c r="Q46" s="35">
        <v>10</v>
      </c>
      <c r="R46" s="35"/>
      <c r="T46" s="37"/>
      <c r="U46" s="37"/>
      <c r="V46" s="37"/>
    </row>
    <row r="47" spans="16:22" x14ac:dyDescent="0.2">
      <c r="P47" s="35">
        <v>6</v>
      </c>
      <c r="Q47" s="35">
        <v>11</v>
      </c>
      <c r="R47" s="35"/>
      <c r="T47" s="37"/>
      <c r="U47" s="37"/>
      <c r="V47" s="37"/>
    </row>
    <row r="48" spans="16:22" x14ac:dyDescent="0.2">
      <c r="P48" s="35">
        <v>7</v>
      </c>
      <c r="Q48" s="35">
        <v>8</v>
      </c>
      <c r="R48" s="35"/>
      <c r="T48" s="37"/>
      <c r="U48" s="37"/>
      <c r="V48" s="37"/>
    </row>
    <row r="49" spans="16:22" x14ac:dyDescent="0.2">
      <c r="P49" s="35">
        <v>7</v>
      </c>
      <c r="Q49" s="35">
        <v>9</v>
      </c>
      <c r="R49" s="35"/>
      <c r="T49" s="37"/>
      <c r="U49" s="37"/>
      <c r="V49" s="37"/>
    </row>
    <row r="50" spans="16:22" x14ac:dyDescent="0.2">
      <c r="P50" s="35">
        <v>7</v>
      </c>
      <c r="Q50" s="35">
        <v>10</v>
      </c>
      <c r="R50" s="35"/>
      <c r="T50" s="37"/>
      <c r="U50" s="37"/>
      <c r="V50" s="37"/>
    </row>
    <row r="51" spans="16:22" x14ac:dyDescent="0.2">
      <c r="P51" s="35">
        <v>7</v>
      </c>
      <c r="Q51" s="35">
        <v>11</v>
      </c>
      <c r="R51" s="35"/>
      <c r="T51" s="37"/>
      <c r="U51" s="37"/>
      <c r="V51" s="37"/>
    </row>
    <row r="52" spans="16:22" x14ac:dyDescent="0.2">
      <c r="P52" s="35">
        <v>8</v>
      </c>
      <c r="Q52" s="35">
        <v>9</v>
      </c>
      <c r="R52" s="35"/>
      <c r="T52" s="37"/>
      <c r="U52" s="37"/>
      <c r="V52" s="37"/>
    </row>
    <row r="53" spans="16:22" x14ac:dyDescent="0.2">
      <c r="P53" s="35">
        <v>8</v>
      </c>
      <c r="Q53" s="35">
        <v>10</v>
      </c>
      <c r="R53" s="35"/>
      <c r="T53" s="37"/>
      <c r="U53" s="37"/>
      <c r="V53" s="37"/>
    </row>
    <row r="54" spans="16:22" x14ac:dyDescent="0.2">
      <c r="P54" s="35">
        <v>8</v>
      </c>
      <c r="Q54" s="35">
        <v>11</v>
      </c>
      <c r="R54" s="35"/>
      <c r="T54" s="37"/>
      <c r="U54" s="37"/>
      <c r="V54" s="37"/>
    </row>
    <row r="55" spans="16:22" x14ac:dyDescent="0.2">
      <c r="P55" s="35">
        <v>9</v>
      </c>
      <c r="Q55" s="35">
        <v>10</v>
      </c>
      <c r="R55" s="35"/>
      <c r="T55" s="37"/>
      <c r="U55" s="37"/>
      <c r="V55" s="37"/>
    </row>
    <row r="56" spans="16:22" x14ac:dyDescent="0.2">
      <c r="P56" s="35">
        <v>9</v>
      </c>
      <c r="Q56" s="35">
        <v>11</v>
      </c>
      <c r="R56" s="35"/>
      <c r="T56" s="37"/>
      <c r="U56" s="37"/>
      <c r="V56" s="37"/>
    </row>
    <row r="57" spans="16:22" x14ac:dyDescent="0.2">
      <c r="P57" s="35">
        <v>10</v>
      </c>
      <c r="Q57" s="35">
        <v>11</v>
      </c>
      <c r="R57" s="35"/>
      <c r="T57" s="35"/>
      <c r="U57" s="35"/>
      <c r="V57" s="3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57"/>
  <sheetViews>
    <sheetView topLeftCell="A40" zoomScale="90" zoomScaleNormal="90" workbookViewId="0">
      <selection activeCell="Y25" sqref="Y25"/>
    </sheetView>
  </sheetViews>
  <sheetFormatPr defaultRowHeight="14.25" x14ac:dyDescent="0.2"/>
  <cols>
    <col min="1" max="1" width="9" style="10"/>
    <col min="2" max="2" width="4.375" style="10" customWidth="1"/>
    <col min="3" max="14" width="5.625" style="10" customWidth="1"/>
    <col min="15" max="15" width="2.75" style="10" customWidth="1"/>
    <col min="16" max="17" width="5.625" style="10" customWidth="1"/>
    <col min="18" max="18" width="5.75" style="10" customWidth="1"/>
    <col min="19" max="19" width="2.5" style="10" customWidth="1"/>
    <col min="20" max="22" width="5.625" style="10" customWidth="1"/>
    <col min="23" max="24" width="9" style="10"/>
    <col min="25" max="25" width="8.25" style="10" customWidth="1"/>
    <col min="26" max="32" width="5.625" style="10" customWidth="1"/>
    <col min="33" max="33" width="9" style="10"/>
    <col min="34" max="34" width="8.375" style="10" customWidth="1"/>
    <col min="35" max="16384" width="9" style="10"/>
  </cols>
  <sheetData>
    <row r="2" spans="2:38" x14ac:dyDescent="0.2">
      <c r="B2" s="35" t="s">
        <v>140</v>
      </c>
      <c r="C2" s="11">
        <v>0</v>
      </c>
      <c r="D2" s="11">
        <v>1</v>
      </c>
      <c r="E2" s="11">
        <v>2</v>
      </c>
      <c r="F2" s="11">
        <v>3</v>
      </c>
      <c r="G2" s="11">
        <v>4</v>
      </c>
      <c r="H2" s="11">
        <v>5</v>
      </c>
      <c r="I2" s="11">
        <v>6</v>
      </c>
      <c r="J2" s="11">
        <v>7</v>
      </c>
      <c r="K2" s="11">
        <v>8</v>
      </c>
      <c r="L2" s="11">
        <v>9</v>
      </c>
      <c r="M2" s="11">
        <v>10</v>
      </c>
      <c r="N2" s="11">
        <v>11</v>
      </c>
      <c r="P2" s="11" t="s">
        <v>142</v>
      </c>
      <c r="Q2" s="11" t="s">
        <v>143</v>
      </c>
      <c r="R2" s="11" t="s">
        <v>141</v>
      </c>
      <c r="T2" s="11" t="s">
        <v>142</v>
      </c>
      <c r="U2" s="11" t="s">
        <v>143</v>
      </c>
      <c r="V2" s="11" t="s">
        <v>141</v>
      </c>
    </row>
    <row r="3" spans="2:38" x14ac:dyDescent="0.2">
      <c r="B3" s="11">
        <v>0</v>
      </c>
      <c r="C3" s="7">
        <v>0</v>
      </c>
      <c r="D3" s="35">
        <v>48</v>
      </c>
      <c r="E3" s="35">
        <v>49</v>
      </c>
      <c r="F3" s="35">
        <v>48</v>
      </c>
      <c r="G3" s="35">
        <v>49</v>
      </c>
      <c r="H3" s="35">
        <v>62</v>
      </c>
      <c r="I3" s="35">
        <v>29</v>
      </c>
      <c r="J3" s="35">
        <v>51</v>
      </c>
      <c r="K3" s="35">
        <v>33</v>
      </c>
      <c r="L3" s="35">
        <v>46</v>
      </c>
      <c r="M3" s="35">
        <v>171</v>
      </c>
      <c r="N3" s="35">
        <v>121</v>
      </c>
      <c r="P3" s="35">
        <v>1</v>
      </c>
      <c r="Q3" s="35">
        <v>2</v>
      </c>
      <c r="R3" s="35">
        <v>87</v>
      </c>
      <c r="T3" s="40">
        <v>10</v>
      </c>
      <c r="U3" s="40">
        <v>11</v>
      </c>
      <c r="V3" s="40">
        <v>234</v>
      </c>
    </row>
    <row r="4" spans="2:38" x14ac:dyDescent="0.2">
      <c r="B4" s="11">
        <v>1</v>
      </c>
      <c r="C4" s="35">
        <v>48</v>
      </c>
      <c r="D4" s="7">
        <v>0</v>
      </c>
      <c r="E4" s="35">
        <v>10</v>
      </c>
      <c r="F4" s="35">
        <v>4</v>
      </c>
      <c r="G4" s="35">
        <v>4</v>
      </c>
      <c r="H4" s="35">
        <v>18</v>
      </c>
      <c r="I4" s="35">
        <v>23</v>
      </c>
      <c r="J4" s="35">
        <v>15</v>
      </c>
      <c r="K4" s="35">
        <v>12</v>
      </c>
      <c r="L4" s="35">
        <v>10</v>
      </c>
      <c r="M4" s="35">
        <v>140</v>
      </c>
      <c r="N4" s="35">
        <v>89</v>
      </c>
      <c r="P4" s="35">
        <v>1</v>
      </c>
      <c r="Q4" s="35">
        <v>3</v>
      </c>
      <c r="R4" s="35">
        <v>92</v>
      </c>
      <c r="T4" s="41">
        <v>5</v>
      </c>
      <c r="U4" s="41">
        <v>11</v>
      </c>
      <c r="V4" s="41">
        <v>112</v>
      </c>
    </row>
    <row r="5" spans="2:38" x14ac:dyDescent="0.2">
      <c r="B5" s="11">
        <v>2</v>
      </c>
      <c r="C5" s="35">
        <v>49</v>
      </c>
      <c r="D5" s="35">
        <v>10</v>
      </c>
      <c r="E5" s="7">
        <v>0</v>
      </c>
      <c r="F5" s="35">
        <v>7</v>
      </c>
      <c r="G5" s="35">
        <v>10</v>
      </c>
      <c r="H5" s="35">
        <v>16</v>
      </c>
      <c r="I5" s="35">
        <v>26</v>
      </c>
      <c r="J5" s="35">
        <v>13</v>
      </c>
      <c r="K5" s="35">
        <v>15</v>
      </c>
      <c r="L5" s="35">
        <v>20</v>
      </c>
      <c r="M5" s="35">
        <v>150</v>
      </c>
      <c r="N5" s="35">
        <v>87</v>
      </c>
      <c r="P5" s="35">
        <v>1</v>
      </c>
      <c r="Q5" s="35">
        <v>4</v>
      </c>
      <c r="R5" s="35">
        <v>93</v>
      </c>
      <c r="T5" s="36">
        <v>5</v>
      </c>
      <c r="U5" s="36">
        <v>10</v>
      </c>
      <c r="V5" s="36">
        <v>110</v>
      </c>
    </row>
    <row r="6" spans="2:38" x14ac:dyDescent="0.2">
      <c r="B6" s="11">
        <v>3</v>
      </c>
      <c r="C6" s="35">
        <v>48</v>
      </c>
      <c r="D6" s="35">
        <v>4</v>
      </c>
      <c r="E6" s="35">
        <v>7</v>
      </c>
      <c r="F6" s="7">
        <v>0</v>
      </c>
      <c r="G6" s="35">
        <v>5</v>
      </c>
      <c r="H6" s="35">
        <v>16</v>
      </c>
      <c r="I6" s="35">
        <v>23</v>
      </c>
      <c r="J6" s="35">
        <v>14</v>
      </c>
      <c r="K6" s="35">
        <v>10</v>
      </c>
      <c r="L6" s="35">
        <v>15</v>
      </c>
      <c r="M6" s="35">
        <v>145</v>
      </c>
      <c r="N6" s="35">
        <v>87</v>
      </c>
      <c r="P6" s="35">
        <v>1</v>
      </c>
      <c r="Q6" s="35">
        <v>5</v>
      </c>
      <c r="R6" s="35">
        <v>92</v>
      </c>
      <c r="T6" s="42">
        <v>4</v>
      </c>
      <c r="U6" s="42">
        <v>5</v>
      </c>
      <c r="V6" s="42">
        <v>97</v>
      </c>
      <c r="X6" s="47"/>
      <c r="Y6" s="47" t="s">
        <v>144</v>
      </c>
      <c r="Z6" s="47"/>
      <c r="AA6" s="47"/>
      <c r="AL6" s="10">
        <v>10</v>
      </c>
    </row>
    <row r="7" spans="2:38" x14ac:dyDescent="0.2">
      <c r="B7" s="11">
        <v>4</v>
      </c>
      <c r="C7" s="35">
        <v>49</v>
      </c>
      <c r="D7" s="35">
        <v>4</v>
      </c>
      <c r="E7" s="35">
        <v>10</v>
      </c>
      <c r="F7" s="35">
        <v>5</v>
      </c>
      <c r="G7" s="7">
        <v>0</v>
      </c>
      <c r="H7" s="35">
        <v>14</v>
      </c>
      <c r="I7" s="35">
        <v>25</v>
      </c>
      <c r="J7" s="35">
        <v>17</v>
      </c>
      <c r="K7" s="35">
        <v>14</v>
      </c>
      <c r="L7" s="35">
        <v>11</v>
      </c>
      <c r="M7" s="35">
        <v>141</v>
      </c>
      <c r="N7" s="35">
        <v>79</v>
      </c>
      <c r="P7" s="35">
        <v>1</v>
      </c>
      <c r="Q7" s="35">
        <v>6</v>
      </c>
      <c r="R7" s="35">
        <v>54</v>
      </c>
      <c r="T7" s="36">
        <v>2</v>
      </c>
      <c r="U7" s="36">
        <v>5</v>
      </c>
      <c r="V7" s="36">
        <v>95</v>
      </c>
      <c r="AL7" s="10">
        <v>15</v>
      </c>
    </row>
    <row r="8" spans="2:38" x14ac:dyDescent="0.2">
      <c r="B8" s="11">
        <v>5</v>
      </c>
      <c r="C8" s="35">
        <v>62</v>
      </c>
      <c r="D8" s="35">
        <v>18</v>
      </c>
      <c r="E8" s="35">
        <v>16</v>
      </c>
      <c r="F8" s="35">
        <v>16</v>
      </c>
      <c r="G8" s="35">
        <v>14</v>
      </c>
      <c r="H8" s="7">
        <v>0</v>
      </c>
      <c r="I8" s="35">
        <v>42</v>
      </c>
      <c r="J8" s="35">
        <v>34</v>
      </c>
      <c r="K8" s="35">
        <v>30</v>
      </c>
      <c r="L8" s="35">
        <v>13</v>
      </c>
      <c r="M8" s="35">
        <v>123</v>
      </c>
      <c r="N8" s="35">
        <v>71</v>
      </c>
      <c r="P8" s="35">
        <v>1</v>
      </c>
      <c r="Q8" s="35">
        <v>7</v>
      </c>
      <c r="R8" s="35">
        <v>84</v>
      </c>
      <c r="T8" s="36">
        <v>5</v>
      </c>
      <c r="U8" s="36">
        <v>9</v>
      </c>
      <c r="V8" s="36">
        <v>95</v>
      </c>
      <c r="Y8" s="35">
        <v>0</v>
      </c>
      <c r="Z8" s="35">
        <v>10</v>
      </c>
      <c r="AA8" s="35">
        <v>11</v>
      </c>
      <c r="AB8" s="35">
        <v>5</v>
      </c>
      <c r="AC8" s="35">
        <v>4</v>
      </c>
      <c r="AD8" s="35">
        <v>1</v>
      </c>
      <c r="AE8" s="35">
        <v>3</v>
      </c>
      <c r="AF8" s="35">
        <v>0</v>
      </c>
      <c r="AG8" s="10" t="s">
        <v>125</v>
      </c>
      <c r="AL8" s="10">
        <v>10</v>
      </c>
    </row>
    <row r="9" spans="2:38" x14ac:dyDescent="0.2">
      <c r="B9" s="11">
        <v>6</v>
      </c>
      <c r="C9" s="35">
        <v>29</v>
      </c>
      <c r="D9" s="35">
        <v>23</v>
      </c>
      <c r="E9" s="35">
        <v>26</v>
      </c>
      <c r="F9" s="35">
        <v>23</v>
      </c>
      <c r="G9" s="35">
        <v>25</v>
      </c>
      <c r="H9" s="35">
        <v>42</v>
      </c>
      <c r="I9" s="7">
        <v>0</v>
      </c>
      <c r="J9" s="35">
        <v>31</v>
      </c>
      <c r="K9" s="35">
        <v>16</v>
      </c>
      <c r="L9" s="35">
        <v>33</v>
      </c>
      <c r="M9" s="35">
        <v>163</v>
      </c>
      <c r="N9" s="35">
        <v>110</v>
      </c>
      <c r="P9" s="35">
        <v>1</v>
      </c>
      <c r="Q9" s="35">
        <v>8</v>
      </c>
      <c r="R9" s="35">
        <v>69</v>
      </c>
      <c r="T9" s="36">
        <v>3</v>
      </c>
      <c r="U9" s="36">
        <v>5</v>
      </c>
      <c r="V9" s="36">
        <v>94</v>
      </c>
      <c r="Y9" s="10" t="s">
        <v>145</v>
      </c>
      <c r="Z9" s="10">
        <v>25</v>
      </c>
      <c r="AA9" s="10">
        <v>15</v>
      </c>
      <c r="AB9" s="10">
        <v>10</v>
      </c>
      <c r="AC9" s="10">
        <v>10</v>
      </c>
      <c r="AD9" s="10">
        <v>10</v>
      </c>
      <c r="AE9" s="10">
        <v>10</v>
      </c>
      <c r="AG9" s="10">
        <f>SUM(Z9:AF9)</f>
        <v>80</v>
      </c>
      <c r="AH9" s="10" t="s">
        <v>147</v>
      </c>
      <c r="AL9" s="10">
        <v>10</v>
      </c>
    </row>
    <row r="10" spans="2:38" x14ac:dyDescent="0.2">
      <c r="B10" s="11">
        <v>7</v>
      </c>
      <c r="C10" s="35">
        <v>51</v>
      </c>
      <c r="D10" s="35">
        <v>15</v>
      </c>
      <c r="E10" s="35">
        <v>13</v>
      </c>
      <c r="F10" s="35">
        <v>14</v>
      </c>
      <c r="G10" s="35">
        <v>17</v>
      </c>
      <c r="H10" s="35">
        <v>34</v>
      </c>
      <c r="I10" s="35">
        <v>31</v>
      </c>
      <c r="J10" s="7">
        <v>0</v>
      </c>
      <c r="K10" s="35">
        <v>15</v>
      </c>
      <c r="L10" s="35">
        <v>25</v>
      </c>
      <c r="M10" s="35">
        <v>155</v>
      </c>
      <c r="N10" s="35">
        <v>102</v>
      </c>
      <c r="P10" s="35">
        <v>1</v>
      </c>
      <c r="Q10" s="35">
        <v>9</v>
      </c>
      <c r="R10" s="35">
        <v>84</v>
      </c>
      <c r="T10" s="39">
        <v>1</v>
      </c>
      <c r="U10" s="39">
        <v>4</v>
      </c>
      <c r="V10" s="39">
        <v>93</v>
      </c>
      <c r="Y10" s="10" t="s">
        <v>124</v>
      </c>
      <c r="Z10" s="10">
        <f>M3</f>
        <v>171</v>
      </c>
      <c r="AA10" s="10">
        <f>N13</f>
        <v>58</v>
      </c>
      <c r="AB10" s="10">
        <f>H14</f>
        <v>71</v>
      </c>
      <c r="AC10" s="10">
        <f>G8</f>
        <v>14</v>
      </c>
      <c r="AD10" s="10">
        <f>C7</f>
        <v>49</v>
      </c>
      <c r="AE10" s="10">
        <f>F4</f>
        <v>4</v>
      </c>
      <c r="AF10" s="10">
        <f>C6</f>
        <v>48</v>
      </c>
      <c r="AG10" s="10">
        <f>SUM(Z10:AF10)</f>
        <v>415</v>
      </c>
      <c r="AH10" s="10" t="s">
        <v>148</v>
      </c>
      <c r="AL10" s="10">
        <v>10</v>
      </c>
    </row>
    <row r="11" spans="2:38" x14ac:dyDescent="0.2">
      <c r="B11" s="11">
        <v>8</v>
      </c>
      <c r="C11" s="35">
        <v>33</v>
      </c>
      <c r="D11" s="35">
        <v>12</v>
      </c>
      <c r="E11" s="35">
        <v>15</v>
      </c>
      <c r="F11" s="35">
        <v>10</v>
      </c>
      <c r="G11" s="35">
        <v>14</v>
      </c>
      <c r="H11" s="35">
        <v>30</v>
      </c>
      <c r="I11" s="35">
        <v>16</v>
      </c>
      <c r="J11" s="35">
        <v>15</v>
      </c>
      <c r="K11" s="7">
        <v>0</v>
      </c>
      <c r="L11" s="35">
        <v>19</v>
      </c>
      <c r="M11" s="35">
        <v>150</v>
      </c>
      <c r="N11" s="35">
        <v>95</v>
      </c>
      <c r="P11" s="35">
        <v>1</v>
      </c>
      <c r="Q11" s="35">
        <v>10</v>
      </c>
      <c r="R11" s="35">
        <v>79</v>
      </c>
      <c r="T11" s="38">
        <v>1</v>
      </c>
      <c r="U11" s="38">
        <v>3</v>
      </c>
      <c r="V11" s="38">
        <v>92</v>
      </c>
      <c r="AL11" s="10">
        <v>10</v>
      </c>
    </row>
    <row r="12" spans="2:38" x14ac:dyDescent="0.2">
      <c r="B12" s="11">
        <v>9</v>
      </c>
      <c r="C12" s="35">
        <v>46</v>
      </c>
      <c r="D12" s="35">
        <v>10</v>
      </c>
      <c r="E12" s="35">
        <v>20</v>
      </c>
      <c r="F12" s="35">
        <v>15</v>
      </c>
      <c r="G12" s="35">
        <v>11</v>
      </c>
      <c r="H12" s="35">
        <v>13</v>
      </c>
      <c r="I12" s="35">
        <v>33</v>
      </c>
      <c r="J12" s="35">
        <v>25</v>
      </c>
      <c r="K12" s="35">
        <v>19</v>
      </c>
      <c r="L12" s="7">
        <v>0</v>
      </c>
      <c r="M12" s="35">
        <v>134</v>
      </c>
      <c r="N12" s="35">
        <v>85</v>
      </c>
      <c r="P12" s="35">
        <v>1</v>
      </c>
      <c r="Q12" s="35">
        <v>11</v>
      </c>
      <c r="R12" s="35">
        <v>80</v>
      </c>
      <c r="T12" s="36">
        <v>1</v>
      </c>
      <c r="U12" s="36">
        <v>5</v>
      </c>
      <c r="V12" s="36">
        <v>92</v>
      </c>
      <c r="X12" s="49" t="s">
        <v>149</v>
      </c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L12" s="10">
        <v>5</v>
      </c>
    </row>
    <row r="13" spans="2:38" x14ac:dyDescent="0.2">
      <c r="B13" s="11">
        <v>10</v>
      </c>
      <c r="C13" s="35">
        <v>171</v>
      </c>
      <c r="D13" s="35">
        <v>140</v>
      </c>
      <c r="E13" s="35">
        <v>150</v>
      </c>
      <c r="F13" s="35">
        <v>145</v>
      </c>
      <c r="G13" s="35">
        <v>141</v>
      </c>
      <c r="H13" s="35">
        <v>123</v>
      </c>
      <c r="I13" s="35">
        <v>163</v>
      </c>
      <c r="J13" s="35">
        <v>155</v>
      </c>
      <c r="K13" s="35">
        <v>150</v>
      </c>
      <c r="L13" s="35">
        <v>134</v>
      </c>
      <c r="M13" s="7">
        <v>0</v>
      </c>
      <c r="N13" s="35">
        <v>58</v>
      </c>
      <c r="P13" s="35">
        <v>2</v>
      </c>
      <c r="Q13" s="35">
        <v>3</v>
      </c>
      <c r="R13" s="35">
        <v>90</v>
      </c>
      <c r="T13" s="36">
        <v>3</v>
      </c>
      <c r="U13" s="36">
        <v>4</v>
      </c>
      <c r="V13" s="36">
        <v>92</v>
      </c>
      <c r="AL13" s="10">
        <v>10</v>
      </c>
    </row>
    <row r="14" spans="2:38" x14ac:dyDescent="0.2">
      <c r="B14" s="11">
        <v>11</v>
      </c>
      <c r="C14" s="35">
        <v>121</v>
      </c>
      <c r="D14" s="35">
        <v>89</v>
      </c>
      <c r="E14" s="35">
        <v>87</v>
      </c>
      <c r="F14" s="35">
        <v>87</v>
      </c>
      <c r="G14" s="35">
        <v>79</v>
      </c>
      <c r="H14" s="35">
        <v>71</v>
      </c>
      <c r="I14" s="35">
        <v>110</v>
      </c>
      <c r="J14" s="35">
        <v>102</v>
      </c>
      <c r="K14" s="35">
        <v>95</v>
      </c>
      <c r="L14" s="35">
        <v>85</v>
      </c>
      <c r="M14" s="35">
        <v>58</v>
      </c>
      <c r="N14" s="7">
        <v>0</v>
      </c>
      <c r="P14" s="35">
        <v>2</v>
      </c>
      <c r="Q14" s="35">
        <v>4</v>
      </c>
      <c r="R14" s="35">
        <v>88</v>
      </c>
      <c r="T14" s="36">
        <v>4</v>
      </c>
      <c r="U14" s="36">
        <v>11</v>
      </c>
      <c r="V14" s="36">
        <v>91</v>
      </c>
      <c r="X14" s="46"/>
      <c r="Y14" s="46" t="s">
        <v>146</v>
      </c>
      <c r="Z14" s="46"/>
      <c r="AA14" s="46"/>
      <c r="AL14" s="10">
        <v>10</v>
      </c>
    </row>
    <row r="15" spans="2:38" x14ac:dyDescent="0.2">
      <c r="P15" s="35">
        <v>2</v>
      </c>
      <c r="Q15" s="35">
        <v>5</v>
      </c>
      <c r="R15" s="35">
        <v>95</v>
      </c>
      <c r="T15" s="36">
        <v>2</v>
      </c>
      <c r="U15" s="36">
        <v>3</v>
      </c>
      <c r="V15" s="36">
        <v>90</v>
      </c>
      <c r="AL15" s="10">
        <v>25</v>
      </c>
    </row>
    <row r="16" spans="2:38" x14ac:dyDescent="0.2">
      <c r="P16" s="35">
        <v>2</v>
      </c>
      <c r="Q16" s="35">
        <v>6</v>
      </c>
      <c r="R16" s="35">
        <v>52</v>
      </c>
      <c r="T16" s="36">
        <v>2</v>
      </c>
      <c r="U16" s="36">
        <v>4</v>
      </c>
      <c r="V16" s="36">
        <v>88</v>
      </c>
      <c r="Y16" s="35">
        <v>0</v>
      </c>
      <c r="Z16" s="35">
        <v>2</v>
      </c>
      <c r="AA16" s="35">
        <v>7</v>
      </c>
      <c r="AB16" s="35">
        <v>9</v>
      </c>
      <c r="AC16" s="35">
        <v>8</v>
      </c>
      <c r="AD16" s="35">
        <v>6</v>
      </c>
      <c r="AE16" s="35">
        <v>0</v>
      </c>
      <c r="AG16" s="10" t="s">
        <v>125</v>
      </c>
      <c r="AL16" s="10">
        <v>15</v>
      </c>
    </row>
    <row r="17" spans="2:37" x14ac:dyDescent="0.2">
      <c r="B17" s="35" t="s">
        <v>141</v>
      </c>
      <c r="C17" s="11">
        <v>0</v>
      </c>
      <c r="D17" s="11">
        <v>1</v>
      </c>
      <c r="E17" s="11">
        <v>2</v>
      </c>
      <c r="F17" s="11">
        <v>3</v>
      </c>
      <c r="G17" s="11">
        <v>4</v>
      </c>
      <c r="H17" s="11">
        <v>5</v>
      </c>
      <c r="I17" s="11">
        <v>6</v>
      </c>
      <c r="J17" s="11">
        <v>7</v>
      </c>
      <c r="K17" s="11">
        <v>8</v>
      </c>
      <c r="L17" s="11">
        <v>9</v>
      </c>
      <c r="M17" s="11">
        <v>10</v>
      </c>
      <c r="N17" s="11">
        <v>11</v>
      </c>
      <c r="P17" s="35">
        <v>2</v>
      </c>
      <c r="Q17" s="35">
        <v>7</v>
      </c>
      <c r="R17" s="35">
        <v>87</v>
      </c>
      <c r="T17" s="36">
        <v>1</v>
      </c>
      <c r="U17" s="36">
        <v>2</v>
      </c>
      <c r="V17" s="36">
        <v>87</v>
      </c>
      <c r="Y17" s="10" t="s">
        <v>145</v>
      </c>
      <c r="Z17" s="10">
        <v>15</v>
      </c>
      <c r="AA17" s="10">
        <v>5</v>
      </c>
      <c r="AB17" s="10">
        <v>10</v>
      </c>
      <c r="AC17" s="10">
        <v>10</v>
      </c>
      <c r="AD17" s="10">
        <v>10</v>
      </c>
      <c r="AG17" s="10">
        <f>SUM(Z17:AF17)</f>
        <v>50</v>
      </c>
      <c r="AH17" s="10" t="s">
        <v>147</v>
      </c>
    </row>
    <row r="18" spans="2:37" x14ac:dyDescent="0.2">
      <c r="B18" s="11">
        <v>0</v>
      </c>
      <c r="C18" s="7"/>
      <c r="D18" s="37">
        <f>$C3+D3-D3</f>
        <v>0</v>
      </c>
      <c r="E18" s="37">
        <f>$C3+E3-E3</f>
        <v>0</v>
      </c>
      <c r="F18" s="37">
        <f t="shared" ref="F18:N18" si="0">$C3+F3-F3</f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P18" s="35">
        <v>2</v>
      </c>
      <c r="Q18" s="35">
        <v>8</v>
      </c>
      <c r="R18" s="35">
        <v>67</v>
      </c>
      <c r="T18" s="44">
        <v>2</v>
      </c>
      <c r="U18" s="44">
        <v>7</v>
      </c>
      <c r="V18" s="44">
        <v>87</v>
      </c>
      <c r="Y18" s="10" t="s">
        <v>124</v>
      </c>
      <c r="Z18" s="10">
        <f>E3</f>
        <v>49</v>
      </c>
      <c r="AA18" s="10">
        <f>J5</f>
        <v>13</v>
      </c>
      <c r="AB18" s="10">
        <f>L10</f>
        <v>25</v>
      </c>
      <c r="AC18" s="10">
        <f>K12</f>
        <v>19</v>
      </c>
      <c r="AD18" s="10">
        <f>I11</f>
        <v>16</v>
      </c>
      <c r="AE18" s="10">
        <f>C9</f>
        <v>29</v>
      </c>
      <c r="AG18" s="10">
        <f>SUM(Z18:AF18)</f>
        <v>151</v>
      </c>
      <c r="AH18" s="10" t="s">
        <v>148</v>
      </c>
    </row>
    <row r="19" spans="2:37" x14ac:dyDescent="0.2">
      <c r="B19" s="11">
        <v>1</v>
      </c>
      <c r="C19" s="37"/>
      <c r="D19" s="7"/>
      <c r="E19" s="37">
        <f>$D3+E3-E4</f>
        <v>87</v>
      </c>
      <c r="F19" s="37">
        <f t="shared" ref="F19:N19" si="1">$D3+F3-F4</f>
        <v>92</v>
      </c>
      <c r="G19" s="37">
        <f t="shared" si="1"/>
        <v>93</v>
      </c>
      <c r="H19" s="37">
        <f t="shared" si="1"/>
        <v>92</v>
      </c>
      <c r="I19" s="37">
        <f t="shared" si="1"/>
        <v>54</v>
      </c>
      <c r="J19" s="37">
        <f t="shared" si="1"/>
        <v>84</v>
      </c>
      <c r="K19" s="37">
        <f t="shared" si="1"/>
        <v>69</v>
      </c>
      <c r="L19" s="37">
        <f t="shared" si="1"/>
        <v>84</v>
      </c>
      <c r="M19" s="37">
        <f t="shared" si="1"/>
        <v>79</v>
      </c>
      <c r="N19" s="37">
        <f t="shared" si="1"/>
        <v>80</v>
      </c>
      <c r="P19" s="35">
        <v>2</v>
      </c>
      <c r="Q19" s="35">
        <v>9</v>
      </c>
      <c r="R19" s="35">
        <v>75</v>
      </c>
      <c r="T19" s="36">
        <v>3</v>
      </c>
      <c r="U19" s="36">
        <v>7</v>
      </c>
      <c r="V19" s="36">
        <v>85</v>
      </c>
    </row>
    <row r="20" spans="2:37" x14ac:dyDescent="0.2">
      <c r="B20" s="11">
        <v>2</v>
      </c>
      <c r="C20" s="37"/>
      <c r="D20" s="37"/>
      <c r="E20" s="7"/>
      <c r="F20" s="37">
        <f>$E3+F3-F5</f>
        <v>90</v>
      </c>
      <c r="G20" s="37">
        <f t="shared" ref="G20:N20" si="2">$E3+G3-G5</f>
        <v>88</v>
      </c>
      <c r="H20" s="37">
        <f t="shared" si="2"/>
        <v>95</v>
      </c>
      <c r="I20" s="37">
        <f t="shared" si="2"/>
        <v>52</v>
      </c>
      <c r="J20" s="37">
        <f t="shared" si="2"/>
        <v>87</v>
      </c>
      <c r="K20" s="37">
        <f t="shared" si="2"/>
        <v>67</v>
      </c>
      <c r="L20" s="37">
        <f t="shared" si="2"/>
        <v>75</v>
      </c>
      <c r="M20" s="37">
        <f t="shared" si="2"/>
        <v>70</v>
      </c>
      <c r="N20" s="37">
        <f t="shared" si="2"/>
        <v>83</v>
      </c>
      <c r="P20" s="35">
        <v>2</v>
      </c>
      <c r="Q20" s="35">
        <v>10</v>
      </c>
      <c r="R20" s="35">
        <v>70</v>
      </c>
      <c r="T20" s="36">
        <v>1</v>
      </c>
      <c r="U20" s="36">
        <v>7</v>
      </c>
      <c r="V20" s="36">
        <v>84</v>
      </c>
      <c r="X20" s="49" t="s">
        <v>150</v>
      </c>
      <c r="Y20" s="49"/>
      <c r="Z20" s="49"/>
      <c r="AA20" s="49"/>
      <c r="AB20" s="49"/>
      <c r="AC20" s="49"/>
      <c r="AD20" s="49"/>
      <c r="AE20" s="49"/>
      <c r="AF20" s="49"/>
      <c r="AG20" s="49"/>
      <c r="AH20" s="49"/>
    </row>
    <row r="21" spans="2:37" x14ac:dyDescent="0.2">
      <c r="B21" s="11">
        <v>3</v>
      </c>
      <c r="C21" s="37"/>
      <c r="D21" s="37"/>
      <c r="E21" s="37"/>
      <c r="F21" s="7"/>
      <c r="G21" s="37">
        <f>$F3+G3-G6</f>
        <v>92</v>
      </c>
      <c r="H21" s="37">
        <f t="shared" ref="H21:N21" si="3">$F3+H3-H6</f>
        <v>94</v>
      </c>
      <c r="I21" s="37">
        <f t="shared" si="3"/>
        <v>54</v>
      </c>
      <c r="J21" s="37">
        <f t="shared" si="3"/>
        <v>85</v>
      </c>
      <c r="K21" s="37">
        <f t="shared" si="3"/>
        <v>71</v>
      </c>
      <c r="L21" s="37">
        <f t="shared" si="3"/>
        <v>79</v>
      </c>
      <c r="M21" s="37">
        <f t="shared" si="3"/>
        <v>74</v>
      </c>
      <c r="N21" s="37">
        <f t="shared" si="3"/>
        <v>82</v>
      </c>
      <c r="P21" s="35">
        <v>2</v>
      </c>
      <c r="Q21" s="35">
        <v>11</v>
      </c>
      <c r="R21" s="35">
        <v>83</v>
      </c>
      <c r="T21" s="36">
        <v>1</v>
      </c>
      <c r="U21" s="36">
        <v>9</v>
      </c>
      <c r="V21" s="36">
        <v>84</v>
      </c>
    </row>
    <row r="22" spans="2:37" x14ac:dyDescent="0.2">
      <c r="B22" s="11">
        <v>4</v>
      </c>
      <c r="C22" s="37"/>
      <c r="D22" s="37"/>
      <c r="E22" s="37"/>
      <c r="F22" s="37"/>
      <c r="G22" s="7"/>
      <c r="H22" s="37">
        <f>$G3+H3-H7</f>
        <v>97</v>
      </c>
      <c r="I22" s="37">
        <f t="shared" ref="I22:N22" si="4">$G3+I3-I7</f>
        <v>53</v>
      </c>
      <c r="J22" s="37">
        <f t="shared" si="4"/>
        <v>83</v>
      </c>
      <c r="K22" s="37">
        <f t="shared" si="4"/>
        <v>68</v>
      </c>
      <c r="L22" s="37">
        <f t="shared" si="4"/>
        <v>84</v>
      </c>
      <c r="M22" s="37">
        <f t="shared" si="4"/>
        <v>79</v>
      </c>
      <c r="N22" s="37">
        <f t="shared" si="4"/>
        <v>91</v>
      </c>
      <c r="P22" s="35">
        <v>3</v>
      </c>
      <c r="Q22" s="35">
        <v>4</v>
      </c>
      <c r="R22" s="35">
        <v>92</v>
      </c>
      <c r="T22" s="36">
        <v>4</v>
      </c>
      <c r="U22" s="36">
        <v>9</v>
      </c>
      <c r="V22" s="36">
        <v>84</v>
      </c>
      <c r="AF22" s="10" t="s">
        <v>125</v>
      </c>
      <c r="AG22" s="10">
        <f>AG10+AG18</f>
        <v>566</v>
      </c>
      <c r="AH22" s="10" t="s">
        <v>148</v>
      </c>
    </row>
    <row r="23" spans="2:37" x14ac:dyDescent="0.2">
      <c r="B23" s="11">
        <v>5</v>
      </c>
      <c r="C23" s="37"/>
      <c r="D23" s="37"/>
      <c r="E23" s="37"/>
      <c r="F23" s="37"/>
      <c r="G23" s="37"/>
      <c r="H23" s="7"/>
      <c r="I23" s="37">
        <f>$H3+I3-I8</f>
        <v>49</v>
      </c>
      <c r="J23" s="37">
        <f t="shared" ref="J23:N23" si="5">$H3+J3-J8</f>
        <v>79</v>
      </c>
      <c r="K23" s="37">
        <f t="shared" si="5"/>
        <v>65</v>
      </c>
      <c r="L23" s="37">
        <f t="shared" si="5"/>
        <v>95</v>
      </c>
      <c r="M23" s="37">
        <f t="shared" si="5"/>
        <v>110</v>
      </c>
      <c r="N23" s="37">
        <f t="shared" si="5"/>
        <v>112</v>
      </c>
      <c r="P23" s="35">
        <v>3</v>
      </c>
      <c r="Q23" s="35">
        <v>5</v>
      </c>
      <c r="R23" s="35">
        <v>94</v>
      </c>
      <c r="T23" s="36">
        <v>2</v>
      </c>
      <c r="U23" s="36">
        <v>11</v>
      </c>
      <c r="V23" s="36">
        <v>83</v>
      </c>
      <c r="AI23" s="10" t="s">
        <v>125</v>
      </c>
      <c r="AJ23" s="10">
        <v>130</v>
      </c>
      <c r="AK23" s="10" t="s">
        <v>147</v>
      </c>
    </row>
    <row r="24" spans="2:37" x14ac:dyDescent="0.2">
      <c r="B24" s="11">
        <v>6</v>
      </c>
      <c r="C24" s="37"/>
      <c r="D24" s="37"/>
      <c r="E24" s="37"/>
      <c r="F24" s="37"/>
      <c r="G24" s="37"/>
      <c r="H24" s="37"/>
      <c r="I24" s="7"/>
      <c r="J24" s="37">
        <f>$I3+J3-J9</f>
        <v>49</v>
      </c>
      <c r="K24" s="37">
        <f t="shared" ref="K24:N24" si="6">$I3+K3-K9</f>
        <v>46</v>
      </c>
      <c r="L24" s="37">
        <f t="shared" si="6"/>
        <v>42</v>
      </c>
      <c r="M24" s="37">
        <f t="shared" si="6"/>
        <v>37</v>
      </c>
      <c r="N24" s="37">
        <f t="shared" si="6"/>
        <v>40</v>
      </c>
      <c r="P24" s="35">
        <v>3</v>
      </c>
      <c r="Q24" s="35">
        <v>6</v>
      </c>
      <c r="R24" s="35">
        <v>54</v>
      </c>
      <c r="T24" s="36">
        <v>4</v>
      </c>
      <c r="U24" s="36">
        <v>7</v>
      </c>
      <c r="V24" s="36">
        <v>83</v>
      </c>
    </row>
    <row r="25" spans="2:37" x14ac:dyDescent="0.2">
      <c r="B25" s="11">
        <v>7</v>
      </c>
      <c r="C25" s="37"/>
      <c r="D25" s="37"/>
      <c r="E25" s="37"/>
      <c r="F25" s="37"/>
      <c r="G25" s="37"/>
      <c r="H25" s="37"/>
      <c r="I25" s="37"/>
      <c r="J25" s="7"/>
      <c r="K25" s="37">
        <f>$J3+K3-K10</f>
        <v>69</v>
      </c>
      <c r="L25" s="37">
        <f t="shared" ref="L25:N25" si="7">$J3+L3-L10</f>
        <v>72</v>
      </c>
      <c r="M25" s="37">
        <f t="shared" si="7"/>
        <v>67</v>
      </c>
      <c r="N25" s="37">
        <f t="shared" si="7"/>
        <v>70</v>
      </c>
      <c r="P25" s="35">
        <v>3</v>
      </c>
      <c r="Q25" s="35">
        <v>7</v>
      </c>
      <c r="R25" s="35">
        <v>85</v>
      </c>
      <c r="T25" s="36">
        <v>9</v>
      </c>
      <c r="U25" s="36">
        <v>10</v>
      </c>
      <c r="V25" s="36">
        <v>83</v>
      </c>
    </row>
    <row r="26" spans="2:37" x14ac:dyDescent="0.2">
      <c r="B26" s="11">
        <v>8</v>
      </c>
      <c r="C26" s="37"/>
      <c r="D26" s="37"/>
      <c r="E26" s="37"/>
      <c r="F26" s="37"/>
      <c r="G26" s="37"/>
      <c r="H26" s="37"/>
      <c r="I26" s="37"/>
      <c r="J26" s="37"/>
      <c r="K26" s="7"/>
      <c r="L26" s="37">
        <f>$K3+L3-L11</f>
        <v>60</v>
      </c>
      <c r="M26" s="37">
        <f t="shared" ref="M26:N26" si="8">$K3+M3-M11</f>
        <v>54</v>
      </c>
      <c r="N26" s="37">
        <f t="shared" si="8"/>
        <v>59</v>
      </c>
      <c r="P26" s="35">
        <v>3</v>
      </c>
      <c r="Q26" s="35">
        <v>8</v>
      </c>
      <c r="R26" s="35">
        <v>71</v>
      </c>
      <c r="T26" s="36">
        <v>3</v>
      </c>
      <c r="U26" s="36">
        <v>11</v>
      </c>
      <c r="V26" s="36">
        <v>82</v>
      </c>
    </row>
    <row r="27" spans="2:37" x14ac:dyDescent="0.2">
      <c r="B27" s="11">
        <v>9</v>
      </c>
      <c r="C27" s="37"/>
      <c r="D27" s="37"/>
      <c r="E27" s="37"/>
      <c r="F27" s="37"/>
      <c r="G27" s="37"/>
      <c r="H27" s="37"/>
      <c r="I27" s="37"/>
      <c r="J27" s="37"/>
      <c r="K27" s="37"/>
      <c r="L27" s="7"/>
      <c r="M27" s="37">
        <f>$L3+M3-M12</f>
        <v>83</v>
      </c>
      <c r="N27" s="37">
        <f>$L3+N3-N12</f>
        <v>82</v>
      </c>
      <c r="P27" s="35">
        <v>3</v>
      </c>
      <c r="Q27" s="35">
        <v>9</v>
      </c>
      <c r="R27" s="35">
        <v>79</v>
      </c>
      <c r="T27" s="36">
        <v>9</v>
      </c>
      <c r="U27" s="36">
        <v>11</v>
      </c>
      <c r="V27" s="36">
        <v>82</v>
      </c>
    </row>
    <row r="28" spans="2:37" x14ac:dyDescent="0.2">
      <c r="B28" s="11">
        <v>10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7"/>
      <c r="N28" s="37">
        <f>M3+N3-N13</f>
        <v>234</v>
      </c>
      <c r="P28" s="35">
        <v>3</v>
      </c>
      <c r="Q28" s="35">
        <v>10</v>
      </c>
      <c r="R28" s="35">
        <v>74</v>
      </c>
      <c r="T28" s="36">
        <v>1</v>
      </c>
      <c r="U28" s="36">
        <v>11</v>
      </c>
      <c r="V28" s="36">
        <v>80</v>
      </c>
    </row>
    <row r="29" spans="2:37" x14ac:dyDescent="0.2">
      <c r="B29" s="11">
        <v>11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7"/>
      <c r="P29" s="35">
        <v>3</v>
      </c>
      <c r="Q29" s="35">
        <v>11</v>
      </c>
      <c r="R29" s="35">
        <v>82</v>
      </c>
      <c r="T29" s="36">
        <v>1</v>
      </c>
      <c r="U29" s="36">
        <v>10</v>
      </c>
      <c r="V29" s="36">
        <v>79</v>
      </c>
    </row>
    <row r="30" spans="2:37" x14ac:dyDescent="0.2">
      <c r="P30" s="35">
        <v>4</v>
      </c>
      <c r="Q30" s="35">
        <v>5</v>
      </c>
      <c r="R30" s="35">
        <v>97</v>
      </c>
      <c r="T30" s="36">
        <v>3</v>
      </c>
      <c r="U30" s="36">
        <v>9</v>
      </c>
      <c r="V30" s="36">
        <v>79</v>
      </c>
    </row>
    <row r="31" spans="2:37" x14ac:dyDescent="0.2">
      <c r="P31" s="35">
        <v>4</v>
      </c>
      <c r="Q31" s="35">
        <v>6</v>
      </c>
      <c r="R31" s="35">
        <v>53</v>
      </c>
      <c r="T31" s="36">
        <v>4</v>
      </c>
      <c r="U31" s="36">
        <v>10</v>
      </c>
      <c r="V31" s="36">
        <v>79</v>
      </c>
    </row>
    <row r="32" spans="2:37" x14ac:dyDescent="0.2">
      <c r="P32" s="35">
        <v>4</v>
      </c>
      <c r="Q32" s="35">
        <v>7</v>
      </c>
      <c r="R32" s="35">
        <v>83</v>
      </c>
      <c r="T32" s="36">
        <v>5</v>
      </c>
      <c r="U32" s="36">
        <v>7</v>
      </c>
      <c r="V32" s="36">
        <v>79</v>
      </c>
    </row>
    <row r="33" spans="16:22" x14ac:dyDescent="0.2">
      <c r="P33" s="35">
        <v>4</v>
      </c>
      <c r="Q33" s="35">
        <v>8</v>
      </c>
      <c r="R33" s="35">
        <v>68</v>
      </c>
      <c r="T33" s="36">
        <v>2</v>
      </c>
      <c r="U33" s="36">
        <v>9</v>
      </c>
      <c r="V33" s="36">
        <v>75</v>
      </c>
    </row>
    <row r="34" spans="16:22" x14ac:dyDescent="0.2">
      <c r="P34" s="35">
        <v>4</v>
      </c>
      <c r="Q34" s="35">
        <v>9</v>
      </c>
      <c r="R34" s="35">
        <v>84</v>
      </c>
      <c r="T34" s="36">
        <v>3</v>
      </c>
      <c r="U34" s="36">
        <v>10</v>
      </c>
      <c r="V34" s="36">
        <v>74</v>
      </c>
    </row>
    <row r="35" spans="16:22" x14ac:dyDescent="0.2">
      <c r="P35" s="35">
        <v>4</v>
      </c>
      <c r="Q35" s="35">
        <v>10</v>
      </c>
      <c r="R35" s="35">
        <v>79</v>
      </c>
      <c r="T35" s="45">
        <v>7</v>
      </c>
      <c r="U35" s="45">
        <v>9</v>
      </c>
      <c r="V35" s="45">
        <v>72</v>
      </c>
    </row>
    <row r="36" spans="16:22" x14ac:dyDescent="0.2">
      <c r="P36" s="35">
        <v>4</v>
      </c>
      <c r="Q36" s="35">
        <v>11</v>
      </c>
      <c r="R36" s="35">
        <v>91</v>
      </c>
      <c r="T36" s="36">
        <v>3</v>
      </c>
      <c r="U36" s="36">
        <v>8</v>
      </c>
      <c r="V36" s="36">
        <v>71</v>
      </c>
    </row>
    <row r="37" spans="16:22" x14ac:dyDescent="0.2">
      <c r="P37" s="35">
        <v>5</v>
      </c>
      <c r="Q37" s="35">
        <v>6</v>
      </c>
      <c r="R37" s="35">
        <v>49</v>
      </c>
      <c r="T37" s="36">
        <v>2</v>
      </c>
      <c r="U37" s="36">
        <v>10</v>
      </c>
      <c r="V37" s="36">
        <v>70</v>
      </c>
    </row>
    <row r="38" spans="16:22" x14ac:dyDescent="0.2">
      <c r="P38" s="35">
        <v>5</v>
      </c>
      <c r="Q38" s="35">
        <v>7</v>
      </c>
      <c r="R38" s="35">
        <v>79</v>
      </c>
      <c r="T38" s="36">
        <v>7</v>
      </c>
      <c r="U38" s="36">
        <v>11</v>
      </c>
      <c r="V38" s="36">
        <v>70</v>
      </c>
    </row>
    <row r="39" spans="16:22" x14ac:dyDescent="0.2">
      <c r="P39" s="35">
        <v>5</v>
      </c>
      <c r="Q39" s="35">
        <v>8</v>
      </c>
      <c r="R39" s="35">
        <v>65</v>
      </c>
      <c r="T39" s="36">
        <v>1</v>
      </c>
      <c r="U39" s="36">
        <v>8</v>
      </c>
      <c r="V39" s="36">
        <v>69</v>
      </c>
    </row>
    <row r="40" spans="16:22" x14ac:dyDescent="0.2">
      <c r="P40" s="35">
        <v>5</v>
      </c>
      <c r="Q40" s="35">
        <v>9</v>
      </c>
      <c r="R40" s="35">
        <v>95</v>
      </c>
      <c r="T40" s="36">
        <v>7</v>
      </c>
      <c r="U40" s="36">
        <v>8</v>
      </c>
      <c r="V40" s="36">
        <v>69</v>
      </c>
    </row>
    <row r="41" spans="16:22" x14ac:dyDescent="0.2">
      <c r="P41" s="35">
        <v>5</v>
      </c>
      <c r="Q41" s="35">
        <v>10</v>
      </c>
      <c r="R41" s="35">
        <v>110</v>
      </c>
      <c r="T41" s="36">
        <v>4</v>
      </c>
      <c r="U41" s="36">
        <v>8</v>
      </c>
      <c r="V41" s="36">
        <v>68</v>
      </c>
    </row>
    <row r="42" spans="16:22" x14ac:dyDescent="0.2">
      <c r="P42" s="35">
        <v>5</v>
      </c>
      <c r="Q42" s="35">
        <v>11</v>
      </c>
      <c r="R42" s="35">
        <v>112</v>
      </c>
      <c r="T42" s="36">
        <v>2</v>
      </c>
      <c r="U42" s="36">
        <v>8</v>
      </c>
      <c r="V42" s="36">
        <v>67</v>
      </c>
    </row>
    <row r="43" spans="16:22" x14ac:dyDescent="0.2">
      <c r="P43" s="35">
        <v>6</v>
      </c>
      <c r="Q43" s="35">
        <v>7</v>
      </c>
      <c r="R43" s="35">
        <v>49</v>
      </c>
      <c r="T43" s="36">
        <v>7</v>
      </c>
      <c r="U43" s="36">
        <v>10</v>
      </c>
      <c r="V43" s="36">
        <v>67</v>
      </c>
    </row>
    <row r="44" spans="16:22" x14ac:dyDescent="0.2">
      <c r="P44" s="35">
        <v>6</v>
      </c>
      <c r="Q44" s="35">
        <v>8</v>
      </c>
      <c r="R44" s="35">
        <v>46</v>
      </c>
      <c r="T44" s="36">
        <v>5</v>
      </c>
      <c r="U44" s="36">
        <v>8</v>
      </c>
      <c r="V44" s="36">
        <v>65</v>
      </c>
    </row>
    <row r="45" spans="16:22" x14ac:dyDescent="0.2">
      <c r="P45" s="35">
        <v>6</v>
      </c>
      <c r="Q45" s="35">
        <v>9</v>
      </c>
      <c r="R45" s="35">
        <v>42</v>
      </c>
      <c r="T45" s="48">
        <v>8</v>
      </c>
      <c r="U45" s="48">
        <v>9</v>
      </c>
      <c r="V45" s="48">
        <v>60</v>
      </c>
    </row>
    <row r="46" spans="16:22" x14ac:dyDescent="0.2">
      <c r="P46" s="35">
        <v>6</v>
      </c>
      <c r="Q46" s="35">
        <v>10</v>
      </c>
      <c r="R46" s="35">
        <v>37</v>
      </c>
      <c r="T46" s="36">
        <v>8</v>
      </c>
      <c r="U46" s="36">
        <v>11</v>
      </c>
      <c r="V46" s="36">
        <v>59</v>
      </c>
    </row>
    <row r="47" spans="16:22" x14ac:dyDescent="0.2">
      <c r="P47" s="35">
        <v>6</v>
      </c>
      <c r="Q47" s="35">
        <v>11</v>
      </c>
      <c r="R47" s="35">
        <v>40</v>
      </c>
      <c r="T47" s="36">
        <v>1</v>
      </c>
      <c r="U47" s="36">
        <v>6</v>
      </c>
      <c r="V47" s="36">
        <v>54</v>
      </c>
    </row>
    <row r="48" spans="16:22" x14ac:dyDescent="0.2">
      <c r="P48" s="35">
        <v>7</v>
      </c>
      <c r="Q48" s="35">
        <v>8</v>
      </c>
      <c r="R48" s="35">
        <v>69</v>
      </c>
      <c r="T48" s="36">
        <v>3</v>
      </c>
      <c r="U48" s="36">
        <v>6</v>
      </c>
      <c r="V48" s="36">
        <v>54</v>
      </c>
    </row>
    <row r="49" spans="16:22" x14ac:dyDescent="0.2">
      <c r="P49" s="35">
        <v>7</v>
      </c>
      <c r="Q49" s="35">
        <v>9</v>
      </c>
      <c r="R49" s="35">
        <v>72</v>
      </c>
      <c r="T49" s="36">
        <v>8</v>
      </c>
      <c r="U49" s="36">
        <v>10</v>
      </c>
      <c r="V49" s="36">
        <v>54</v>
      </c>
    </row>
    <row r="50" spans="16:22" x14ac:dyDescent="0.2">
      <c r="P50" s="35">
        <v>7</v>
      </c>
      <c r="Q50" s="35">
        <v>10</v>
      </c>
      <c r="R50" s="35">
        <v>67</v>
      </c>
      <c r="T50" s="36">
        <v>4</v>
      </c>
      <c r="U50" s="36">
        <v>6</v>
      </c>
      <c r="V50" s="36">
        <v>53</v>
      </c>
    </row>
    <row r="51" spans="16:22" x14ac:dyDescent="0.2">
      <c r="P51" s="35">
        <v>7</v>
      </c>
      <c r="Q51" s="35">
        <v>11</v>
      </c>
      <c r="R51" s="35">
        <v>70</v>
      </c>
      <c r="T51" s="36">
        <v>2</v>
      </c>
      <c r="U51" s="36">
        <v>6</v>
      </c>
      <c r="V51" s="36">
        <v>52</v>
      </c>
    </row>
    <row r="52" spans="16:22" x14ac:dyDescent="0.2">
      <c r="P52" s="35">
        <v>8</v>
      </c>
      <c r="Q52" s="35">
        <v>9</v>
      </c>
      <c r="R52" s="35">
        <v>60</v>
      </c>
      <c r="T52" s="36">
        <v>5</v>
      </c>
      <c r="U52" s="36">
        <v>6</v>
      </c>
      <c r="V52" s="36">
        <v>49</v>
      </c>
    </row>
    <row r="53" spans="16:22" x14ac:dyDescent="0.2">
      <c r="P53" s="35">
        <v>8</v>
      </c>
      <c r="Q53" s="35">
        <v>10</v>
      </c>
      <c r="R53" s="35">
        <v>54</v>
      </c>
      <c r="T53" s="36">
        <v>6</v>
      </c>
      <c r="U53" s="36">
        <v>7</v>
      </c>
      <c r="V53" s="36">
        <v>49</v>
      </c>
    </row>
    <row r="54" spans="16:22" x14ac:dyDescent="0.2">
      <c r="P54" s="35">
        <v>8</v>
      </c>
      <c r="Q54" s="35">
        <v>11</v>
      </c>
      <c r="R54" s="35">
        <v>59</v>
      </c>
      <c r="T54" s="43">
        <v>6</v>
      </c>
      <c r="U54" s="43">
        <v>8</v>
      </c>
      <c r="V54" s="43">
        <v>46</v>
      </c>
    </row>
    <row r="55" spans="16:22" x14ac:dyDescent="0.2">
      <c r="P55" s="35">
        <v>9</v>
      </c>
      <c r="Q55" s="35">
        <v>10</v>
      </c>
      <c r="R55" s="35">
        <v>83</v>
      </c>
      <c r="T55" s="35">
        <v>6</v>
      </c>
      <c r="U55" s="35">
        <v>9</v>
      </c>
      <c r="V55" s="35">
        <v>42</v>
      </c>
    </row>
    <row r="56" spans="16:22" x14ac:dyDescent="0.2">
      <c r="P56" s="35">
        <v>9</v>
      </c>
      <c r="Q56" s="35">
        <v>11</v>
      </c>
      <c r="R56" s="35">
        <v>82</v>
      </c>
      <c r="T56" s="35">
        <v>6</v>
      </c>
      <c r="U56" s="35">
        <v>11</v>
      </c>
      <c r="V56" s="35">
        <v>40</v>
      </c>
    </row>
    <row r="57" spans="16:22" x14ac:dyDescent="0.2">
      <c r="P57" s="35">
        <v>10</v>
      </c>
      <c r="Q57" s="35">
        <v>11</v>
      </c>
      <c r="R57" s="35">
        <v>234</v>
      </c>
      <c r="T57" s="35">
        <v>6</v>
      </c>
      <c r="U57" s="35">
        <v>10</v>
      </c>
      <c r="V57" s="35">
        <v>37</v>
      </c>
    </row>
  </sheetData>
  <sortState ref="T3:V57">
    <sortCondition descending="1" ref="V3:V57"/>
  </sortState>
  <mergeCells count="2">
    <mergeCell ref="X12:AH12"/>
    <mergeCell ref="X20:AH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9"/>
  <sheetViews>
    <sheetView workbookViewId="0">
      <selection activeCell="F20" sqref="F20:F21"/>
    </sheetView>
  </sheetViews>
  <sheetFormatPr defaultRowHeight="14.25" x14ac:dyDescent="0.2"/>
  <cols>
    <col min="2" max="2" width="19.75" customWidth="1"/>
    <col min="7" max="7" width="2.375" customWidth="1"/>
    <col min="8" max="8" width="5.625" customWidth="1"/>
    <col min="9" max="9" width="21.25" customWidth="1"/>
  </cols>
  <sheetData>
    <row r="2" spans="2:24" x14ac:dyDescent="0.2">
      <c r="H2" s="10"/>
      <c r="I2" s="10"/>
      <c r="J2" s="10" t="s">
        <v>19</v>
      </c>
      <c r="K2" s="10">
        <v>1</v>
      </c>
      <c r="L2" s="10">
        <v>2</v>
      </c>
      <c r="M2" s="10">
        <v>3</v>
      </c>
      <c r="N2" s="10">
        <v>4</v>
      </c>
      <c r="O2" s="10">
        <v>5</v>
      </c>
      <c r="P2" s="10">
        <v>6</v>
      </c>
      <c r="Q2" s="10">
        <v>7</v>
      </c>
      <c r="R2" s="10">
        <v>8</v>
      </c>
      <c r="S2" s="10">
        <v>9</v>
      </c>
      <c r="T2" s="10">
        <v>10</v>
      </c>
      <c r="U2" s="10">
        <v>11</v>
      </c>
      <c r="V2" s="10">
        <v>12</v>
      </c>
      <c r="W2" s="10">
        <v>13</v>
      </c>
      <c r="X2" s="10">
        <v>14</v>
      </c>
    </row>
    <row r="3" spans="2:24" x14ac:dyDescent="0.2">
      <c r="C3" s="7" t="s">
        <v>15</v>
      </c>
      <c r="D3" s="8"/>
      <c r="E3" s="7" t="s">
        <v>16</v>
      </c>
      <c r="F3" s="7" t="s">
        <v>17</v>
      </c>
      <c r="I3" s="11"/>
      <c r="J3" s="4" t="s">
        <v>0</v>
      </c>
      <c r="K3" s="4" t="s">
        <v>1</v>
      </c>
      <c r="L3" s="4" t="s">
        <v>2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4" t="s">
        <v>9</v>
      </c>
      <c r="T3" s="4" t="s">
        <v>10</v>
      </c>
      <c r="U3" s="4" t="s">
        <v>11</v>
      </c>
      <c r="V3" s="4" t="s">
        <v>12</v>
      </c>
      <c r="W3" s="4" t="s">
        <v>13</v>
      </c>
      <c r="X3" s="4" t="s">
        <v>14</v>
      </c>
    </row>
    <row r="4" spans="2:24" x14ac:dyDescent="0.2">
      <c r="B4" s="3" t="s">
        <v>0</v>
      </c>
      <c r="C4" s="6"/>
      <c r="D4" s="8"/>
      <c r="E4" s="6">
        <v>1</v>
      </c>
      <c r="F4" s="6">
        <v>15</v>
      </c>
      <c r="H4" s="10" t="s">
        <v>19</v>
      </c>
      <c r="I4" s="3" t="s">
        <v>0</v>
      </c>
      <c r="J4" s="5">
        <v>0</v>
      </c>
      <c r="K4" s="1">
        <v>11199</v>
      </c>
      <c r="L4" s="1">
        <v>35995</v>
      </c>
      <c r="M4" s="1">
        <v>38529</v>
      </c>
      <c r="N4" s="1">
        <v>29477</v>
      </c>
      <c r="O4" s="1">
        <v>30773</v>
      </c>
      <c r="P4" s="1">
        <v>19642</v>
      </c>
      <c r="Q4" s="1">
        <v>642</v>
      </c>
      <c r="R4" s="1">
        <v>11649</v>
      </c>
      <c r="S4" s="1">
        <v>9523</v>
      </c>
      <c r="T4" s="1">
        <v>42104</v>
      </c>
      <c r="U4" s="1">
        <v>30707</v>
      </c>
      <c r="V4" s="1">
        <v>31345</v>
      </c>
      <c r="W4" s="1">
        <v>16341</v>
      </c>
      <c r="X4" s="1">
        <v>26806</v>
      </c>
    </row>
    <row r="5" spans="2:24" x14ac:dyDescent="0.2">
      <c r="B5" s="3" t="s">
        <v>1</v>
      </c>
      <c r="C5" s="6">
        <v>5</v>
      </c>
      <c r="D5" s="8"/>
      <c r="E5" s="6">
        <v>2</v>
      </c>
      <c r="F5" s="6">
        <v>15</v>
      </c>
      <c r="H5" s="10">
        <v>1</v>
      </c>
      <c r="I5" s="3" t="s">
        <v>1</v>
      </c>
      <c r="J5" s="1">
        <v>11199</v>
      </c>
      <c r="K5" s="5">
        <v>0</v>
      </c>
      <c r="L5" s="1">
        <v>23039</v>
      </c>
      <c r="M5" s="1">
        <v>28815</v>
      </c>
      <c r="N5" s="1">
        <v>21271</v>
      </c>
      <c r="O5" s="1">
        <v>22636</v>
      </c>
      <c r="P5" s="1">
        <v>15407</v>
      </c>
      <c r="Q5" s="1">
        <v>7798</v>
      </c>
      <c r="R5" s="1">
        <v>13942</v>
      </c>
      <c r="S5" s="1">
        <v>7374</v>
      </c>
      <c r="T5" s="1">
        <v>33898</v>
      </c>
      <c r="U5" s="1">
        <v>22501</v>
      </c>
      <c r="V5" s="1">
        <v>14668</v>
      </c>
      <c r="W5" s="1">
        <v>8135</v>
      </c>
      <c r="X5" s="1">
        <v>18600</v>
      </c>
    </row>
    <row r="6" spans="2:24" x14ac:dyDescent="0.2">
      <c r="B6" s="3" t="s">
        <v>2</v>
      </c>
      <c r="C6" s="6">
        <v>4</v>
      </c>
      <c r="D6" s="8"/>
      <c r="E6" s="6">
        <v>3</v>
      </c>
      <c r="F6" s="6">
        <v>15</v>
      </c>
      <c r="H6" s="10">
        <v>2</v>
      </c>
      <c r="I6" s="3" t="s">
        <v>2</v>
      </c>
      <c r="J6" s="1">
        <v>35995</v>
      </c>
      <c r="K6" s="1">
        <v>23039</v>
      </c>
      <c r="L6" s="5">
        <v>0</v>
      </c>
      <c r="M6" s="1">
        <v>18098</v>
      </c>
      <c r="N6" s="1">
        <v>24194</v>
      </c>
      <c r="O6" s="1">
        <v>31891</v>
      </c>
      <c r="P6" s="1">
        <v>30472</v>
      </c>
      <c r="Q6" s="1">
        <v>31342</v>
      </c>
      <c r="R6" s="1">
        <v>36315</v>
      </c>
      <c r="S6" s="1">
        <v>31791</v>
      </c>
      <c r="T6" s="1">
        <v>11115</v>
      </c>
      <c r="U6" s="1">
        <v>8389</v>
      </c>
      <c r="V6" s="1">
        <v>10746</v>
      </c>
      <c r="W6" s="1">
        <v>21385</v>
      </c>
      <c r="X6" s="1">
        <v>16154</v>
      </c>
    </row>
    <row r="7" spans="2:24" x14ac:dyDescent="0.2">
      <c r="B7" s="3" t="s">
        <v>3</v>
      </c>
      <c r="C7" s="6">
        <v>6</v>
      </c>
      <c r="D7" s="8"/>
      <c r="E7" s="6">
        <v>4</v>
      </c>
      <c r="F7" s="6">
        <v>15</v>
      </c>
      <c r="H7" s="10">
        <v>3</v>
      </c>
      <c r="I7" s="3" t="s">
        <v>3</v>
      </c>
      <c r="J7" s="1">
        <v>38529</v>
      </c>
      <c r="K7" s="1">
        <v>28815</v>
      </c>
      <c r="L7" s="1">
        <v>18098</v>
      </c>
      <c r="M7" s="5">
        <v>0</v>
      </c>
      <c r="N7" s="1">
        <v>30472</v>
      </c>
      <c r="O7" s="1">
        <v>38170</v>
      </c>
      <c r="P7" s="1">
        <v>20083</v>
      </c>
      <c r="Q7" s="1">
        <v>37007</v>
      </c>
      <c r="R7" s="1">
        <v>43151</v>
      </c>
      <c r="S7" s="1">
        <v>29625</v>
      </c>
      <c r="T7" s="1">
        <v>13190</v>
      </c>
      <c r="U7" s="1">
        <v>25569</v>
      </c>
      <c r="V7" s="1">
        <v>18748</v>
      </c>
      <c r="W7" s="1">
        <v>31575</v>
      </c>
      <c r="X7" s="1">
        <v>26907</v>
      </c>
    </row>
    <row r="8" spans="2:24" x14ac:dyDescent="0.2">
      <c r="B8" s="3" t="s">
        <v>4</v>
      </c>
      <c r="C8" s="6">
        <v>3</v>
      </c>
      <c r="D8" s="8"/>
      <c r="E8" s="6">
        <v>5</v>
      </c>
      <c r="F8" s="6">
        <v>15</v>
      </c>
      <c r="H8" s="10">
        <v>4</v>
      </c>
      <c r="I8" s="3" t="s">
        <v>4</v>
      </c>
      <c r="J8" s="1">
        <v>29477</v>
      </c>
      <c r="K8" s="1">
        <v>21271</v>
      </c>
      <c r="L8" s="1">
        <v>24194</v>
      </c>
      <c r="M8" s="1">
        <v>30472</v>
      </c>
      <c r="N8" s="5">
        <v>0</v>
      </c>
      <c r="O8" s="1">
        <v>7934</v>
      </c>
      <c r="P8" s="1">
        <v>35289</v>
      </c>
      <c r="Q8" s="1">
        <v>27464</v>
      </c>
      <c r="R8" s="1">
        <v>19788</v>
      </c>
      <c r="S8" s="1">
        <v>27255</v>
      </c>
      <c r="T8" s="1">
        <v>30082</v>
      </c>
      <c r="U8" s="1">
        <v>17281</v>
      </c>
      <c r="V8" s="1">
        <v>19062</v>
      </c>
      <c r="W8" s="1">
        <v>15988</v>
      </c>
      <c r="X8" s="1">
        <v>11997</v>
      </c>
    </row>
    <row r="9" spans="2:24" x14ac:dyDescent="0.2">
      <c r="B9" s="3" t="s">
        <v>5</v>
      </c>
      <c r="C9" s="6">
        <v>5</v>
      </c>
      <c r="D9" s="8"/>
      <c r="E9" s="6">
        <v>6</v>
      </c>
      <c r="F9" s="6">
        <v>15</v>
      </c>
      <c r="H9" s="10">
        <v>5</v>
      </c>
      <c r="I9" s="3" t="s">
        <v>5</v>
      </c>
      <c r="J9" s="1">
        <v>30773</v>
      </c>
      <c r="K9" s="1">
        <v>22636</v>
      </c>
      <c r="L9" s="1">
        <v>31891</v>
      </c>
      <c r="M9" s="1">
        <v>38170</v>
      </c>
      <c r="N9" s="1">
        <v>7934</v>
      </c>
      <c r="O9" s="5">
        <v>0</v>
      </c>
      <c r="P9" s="1">
        <v>34128</v>
      </c>
      <c r="Q9" s="1">
        <v>25152</v>
      </c>
      <c r="R9" s="1">
        <v>17852</v>
      </c>
      <c r="S9" s="1">
        <v>26095</v>
      </c>
      <c r="T9" s="1">
        <v>36788</v>
      </c>
      <c r="U9" s="1">
        <v>23986</v>
      </c>
      <c r="V9" s="1">
        <v>25767</v>
      </c>
      <c r="W9" s="1">
        <v>11580</v>
      </c>
      <c r="X9" s="1">
        <v>18702</v>
      </c>
    </row>
    <row r="10" spans="2:24" x14ac:dyDescent="0.2">
      <c r="B10" s="3" t="s">
        <v>6</v>
      </c>
      <c r="C10" s="6">
        <v>5</v>
      </c>
      <c r="D10" s="8"/>
      <c r="E10" s="6">
        <v>7</v>
      </c>
      <c r="F10" s="6">
        <v>15</v>
      </c>
      <c r="H10" s="10">
        <v>6</v>
      </c>
      <c r="I10" s="3" t="s">
        <v>6</v>
      </c>
      <c r="J10" s="1">
        <v>19642</v>
      </c>
      <c r="K10" s="1">
        <v>15407</v>
      </c>
      <c r="L10" s="1">
        <v>30472</v>
      </c>
      <c r="M10" s="1">
        <v>20083</v>
      </c>
      <c r="N10" s="1">
        <v>35289</v>
      </c>
      <c r="O10" s="1">
        <v>34128</v>
      </c>
      <c r="P10" s="5">
        <v>0</v>
      </c>
      <c r="Q10" s="1">
        <v>19967</v>
      </c>
      <c r="R10" s="1">
        <v>26112</v>
      </c>
      <c r="S10" s="1">
        <v>10171</v>
      </c>
      <c r="T10" s="1">
        <v>31153</v>
      </c>
      <c r="U10" s="1">
        <v>35493</v>
      </c>
      <c r="V10" s="1">
        <v>21046</v>
      </c>
      <c r="W10" s="1">
        <v>21127</v>
      </c>
      <c r="X10" s="1">
        <v>28382</v>
      </c>
    </row>
    <row r="11" spans="2:24" x14ac:dyDescent="0.2">
      <c r="B11" s="3" t="s">
        <v>7</v>
      </c>
      <c r="C11" s="6">
        <v>2</v>
      </c>
      <c r="D11" s="8"/>
      <c r="E11" s="6">
        <v>8</v>
      </c>
      <c r="F11" s="6">
        <v>15</v>
      </c>
      <c r="H11" s="10">
        <v>7</v>
      </c>
      <c r="I11" s="3" t="s">
        <v>7</v>
      </c>
      <c r="J11" s="1">
        <v>642</v>
      </c>
      <c r="K11" s="1">
        <v>7798</v>
      </c>
      <c r="L11" s="1">
        <v>31342</v>
      </c>
      <c r="M11" s="1">
        <v>37007</v>
      </c>
      <c r="N11" s="1">
        <v>27464</v>
      </c>
      <c r="O11" s="1">
        <v>25152</v>
      </c>
      <c r="P11" s="1">
        <v>19967</v>
      </c>
      <c r="Q11" s="5">
        <v>0</v>
      </c>
      <c r="R11" s="1">
        <v>10995</v>
      </c>
      <c r="S11" s="1">
        <v>8870</v>
      </c>
      <c r="T11" s="1">
        <v>41450</v>
      </c>
      <c r="U11" s="1">
        <v>30053</v>
      </c>
      <c r="V11" s="1">
        <v>30691</v>
      </c>
      <c r="W11" s="1">
        <v>15687</v>
      </c>
      <c r="X11" s="1">
        <v>26152</v>
      </c>
    </row>
    <row r="12" spans="2:24" x14ac:dyDescent="0.2">
      <c r="B12" s="3" t="s">
        <v>8</v>
      </c>
      <c r="C12" s="6">
        <v>4</v>
      </c>
      <c r="D12" s="8"/>
      <c r="E12" s="6">
        <v>9</v>
      </c>
      <c r="F12" s="6">
        <v>15</v>
      </c>
      <c r="H12" s="10">
        <v>8</v>
      </c>
      <c r="I12" s="3" t="s">
        <v>8</v>
      </c>
      <c r="J12" s="1">
        <v>11649</v>
      </c>
      <c r="K12" s="1">
        <v>13942</v>
      </c>
      <c r="L12" s="1">
        <v>36315</v>
      </c>
      <c r="M12" s="1">
        <v>43151</v>
      </c>
      <c r="N12" s="1">
        <v>19788</v>
      </c>
      <c r="O12" s="1">
        <v>17852</v>
      </c>
      <c r="P12" s="1">
        <v>26112</v>
      </c>
      <c r="Q12" s="1">
        <v>10995</v>
      </c>
      <c r="R12" s="5">
        <v>0</v>
      </c>
      <c r="S12" s="1">
        <v>19603</v>
      </c>
      <c r="T12" s="1">
        <v>42261</v>
      </c>
      <c r="U12" s="1">
        <v>29459</v>
      </c>
      <c r="V12" s="1">
        <v>24401</v>
      </c>
      <c r="W12" s="1">
        <v>13400</v>
      </c>
      <c r="X12" s="1">
        <v>24175</v>
      </c>
    </row>
    <row r="13" spans="2:24" x14ac:dyDescent="0.2">
      <c r="B13" s="3" t="s">
        <v>9</v>
      </c>
      <c r="C13" s="6">
        <v>5</v>
      </c>
      <c r="D13" s="8"/>
      <c r="E13" s="6">
        <v>10</v>
      </c>
      <c r="F13" s="6">
        <v>15</v>
      </c>
      <c r="H13" s="10">
        <v>9</v>
      </c>
      <c r="I13" s="3" t="s">
        <v>9</v>
      </c>
      <c r="J13" s="1">
        <v>9523</v>
      </c>
      <c r="K13" s="1">
        <v>7374</v>
      </c>
      <c r="L13" s="1">
        <v>31791</v>
      </c>
      <c r="M13" s="1">
        <v>29625</v>
      </c>
      <c r="N13" s="1">
        <v>27255</v>
      </c>
      <c r="O13" s="1">
        <v>26095</v>
      </c>
      <c r="P13" s="1">
        <v>10171</v>
      </c>
      <c r="Q13" s="1">
        <v>8870</v>
      </c>
      <c r="R13" s="1">
        <v>19603</v>
      </c>
      <c r="S13" s="5">
        <v>0</v>
      </c>
      <c r="T13" s="1">
        <v>37516</v>
      </c>
      <c r="U13" s="1">
        <v>26119</v>
      </c>
      <c r="V13" s="1">
        <v>24466</v>
      </c>
      <c r="W13" s="1">
        <v>11753</v>
      </c>
      <c r="X13" s="1">
        <v>22218</v>
      </c>
    </row>
    <row r="14" spans="2:24" x14ac:dyDescent="0.2">
      <c r="B14" s="3" t="s">
        <v>10</v>
      </c>
      <c r="C14" s="6">
        <v>3</v>
      </c>
      <c r="D14" s="8"/>
      <c r="E14" s="6">
        <v>11</v>
      </c>
      <c r="F14" s="6">
        <v>15</v>
      </c>
      <c r="H14" s="10">
        <v>10</v>
      </c>
      <c r="I14" s="3" t="s">
        <v>10</v>
      </c>
      <c r="J14" s="1">
        <v>42104</v>
      </c>
      <c r="K14" s="1">
        <v>33898</v>
      </c>
      <c r="L14" s="1">
        <v>11115</v>
      </c>
      <c r="M14" s="1">
        <v>13190</v>
      </c>
      <c r="N14" s="1">
        <v>30082</v>
      </c>
      <c r="O14" s="1">
        <v>36788</v>
      </c>
      <c r="P14" s="1">
        <v>31153</v>
      </c>
      <c r="Q14" s="1">
        <v>41450</v>
      </c>
      <c r="R14" s="1">
        <v>42261</v>
      </c>
      <c r="S14" s="1">
        <v>37516</v>
      </c>
      <c r="T14" s="5">
        <v>0</v>
      </c>
      <c r="U14" s="1">
        <v>13040</v>
      </c>
      <c r="V14" s="1">
        <v>17803</v>
      </c>
      <c r="W14" s="1">
        <v>28299</v>
      </c>
      <c r="X14" s="1">
        <v>20801</v>
      </c>
    </row>
    <row r="15" spans="2:24" x14ac:dyDescent="0.2">
      <c r="B15" s="3" t="s">
        <v>11</v>
      </c>
      <c r="C15" s="6">
        <v>6</v>
      </c>
      <c r="D15" s="8"/>
      <c r="E15" s="6"/>
      <c r="F15" s="6"/>
      <c r="H15" s="10">
        <v>11</v>
      </c>
      <c r="I15" s="3" t="s">
        <v>11</v>
      </c>
      <c r="J15" s="1">
        <v>30707</v>
      </c>
      <c r="K15" s="1">
        <v>22501</v>
      </c>
      <c r="L15" s="1">
        <v>8389</v>
      </c>
      <c r="M15" s="1">
        <v>25569</v>
      </c>
      <c r="N15" s="1">
        <v>17281</v>
      </c>
      <c r="O15" s="1">
        <v>23986</v>
      </c>
      <c r="P15" s="1">
        <v>35493</v>
      </c>
      <c r="Q15" s="1">
        <v>30053</v>
      </c>
      <c r="R15" s="1">
        <v>29459</v>
      </c>
      <c r="S15" s="1">
        <v>26119</v>
      </c>
      <c r="T15" s="1">
        <v>13040</v>
      </c>
      <c r="U15" s="5">
        <v>0</v>
      </c>
      <c r="V15" s="1">
        <v>16735</v>
      </c>
      <c r="W15" s="1">
        <v>15568</v>
      </c>
      <c r="X15" s="1">
        <v>8070</v>
      </c>
    </row>
    <row r="16" spans="2:24" x14ac:dyDescent="0.2">
      <c r="B16" s="3" t="s">
        <v>12</v>
      </c>
      <c r="C16" s="6">
        <v>4</v>
      </c>
      <c r="D16" s="8"/>
      <c r="E16" s="6"/>
      <c r="F16" s="6"/>
      <c r="H16" s="10">
        <v>12</v>
      </c>
      <c r="I16" s="3" t="s">
        <v>12</v>
      </c>
      <c r="J16" s="1">
        <v>31345</v>
      </c>
      <c r="K16" s="1">
        <v>14668</v>
      </c>
      <c r="L16" s="1">
        <v>10746</v>
      </c>
      <c r="M16" s="1">
        <v>18748</v>
      </c>
      <c r="N16" s="1">
        <v>19062</v>
      </c>
      <c r="O16" s="1">
        <v>25767</v>
      </c>
      <c r="P16" s="1">
        <v>21046</v>
      </c>
      <c r="Q16" s="1">
        <v>30691</v>
      </c>
      <c r="R16" s="1">
        <v>24401</v>
      </c>
      <c r="S16" s="1">
        <v>24466</v>
      </c>
      <c r="T16" s="1">
        <v>17803</v>
      </c>
      <c r="U16" s="1">
        <v>16735</v>
      </c>
      <c r="V16" s="5">
        <v>0</v>
      </c>
      <c r="W16" s="1">
        <v>16468</v>
      </c>
      <c r="X16" s="1">
        <v>12737</v>
      </c>
    </row>
    <row r="17" spans="2:24" x14ac:dyDescent="0.2">
      <c r="B17" s="3" t="s">
        <v>13</v>
      </c>
      <c r="C17" s="6">
        <v>2</v>
      </c>
      <c r="D17" s="8"/>
      <c r="E17" s="6"/>
      <c r="F17" s="6"/>
      <c r="H17" s="10">
        <v>13</v>
      </c>
      <c r="I17" s="3" t="s">
        <v>13</v>
      </c>
      <c r="J17" s="1">
        <v>16341</v>
      </c>
      <c r="K17" s="1">
        <v>8135</v>
      </c>
      <c r="L17" s="1">
        <v>21385</v>
      </c>
      <c r="M17" s="1">
        <v>31575</v>
      </c>
      <c r="N17" s="1">
        <v>15988</v>
      </c>
      <c r="O17" s="1">
        <v>11580</v>
      </c>
      <c r="P17" s="1">
        <v>21127</v>
      </c>
      <c r="Q17" s="1">
        <v>15687</v>
      </c>
      <c r="R17" s="1">
        <v>13400</v>
      </c>
      <c r="S17" s="1">
        <v>11753</v>
      </c>
      <c r="T17" s="1">
        <v>28299</v>
      </c>
      <c r="U17" s="1">
        <v>15568</v>
      </c>
      <c r="V17" s="1">
        <v>16468</v>
      </c>
      <c r="W17" s="5">
        <v>0</v>
      </c>
      <c r="X17" s="1">
        <v>11507</v>
      </c>
    </row>
    <row r="18" spans="2:24" x14ac:dyDescent="0.2">
      <c r="B18" s="3" t="s">
        <v>14</v>
      </c>
      <c r="C18" s="6">
        <v>3</v>
      </c>
      <c r="D18" s="8"/>
      <c r="E18" s="6"/>
      <c r="F18" s="6"/>
      <c r="H18" s="10">
        <v>14</v>
      </c>
      <c r="I18" s="3" t="s">
        <v>14</v>
      </c>
      <c r="J18" s="1">
        <v>26806</v>
      </c>
      <c r="K18" s="1">
        <v>18600</v>
      </c>
      <c r="L18" s="1">
        <v>16154</v>
      </c>
      <c r="M18" s="1">
        <v>26907</v>
      </c>
      <c r="N18" s="1">
        <v>11997</v>
      </c>
      <c r="O18" s="1">
        <v>18702</v>
      </c>
      <c r="P18" s="1">
        <v>28382</v>
      </c>
      <c r="Q18" s="1">
        <v>26152</v>
      </c>
      <c r="R18" s="1">
        <v>24175</v>
      </c>
      <c r="S18" s="1">
        <v>22218</v>
      </c>
      <c r="T18" s="1">
        <v>20801</v>
      </c>
      <c r="U18" s="1">
        <v>8070</v>
      </c>
      <c r="V18" s="1">
        <v>12737</v>
      </c>
      <c r="W18" s="1">
        <v>11507</v>
      </c>
      <c r="X18" s="5">
        <v>0</v>
      </c>
    </row>
    <row r="19" spans="2:24" x14ac:dyDescent="0.2">
      <c r="C19" s="10">
        <f>SUM(C5:C18)</f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4"/>
  <sheetViews>
    <sheetView topLeftCell="P31" zoomScale="80" zoomScaleNormal="80" workbookViewId="0">
      <selection activeCell="AG47" sqref="AG47"/>
    </sheetView>
  </sheetViews>
  <sheetFormatPr defaultRowHeight="14.25" x14ac:dyDescent="0.2"/>
  <cols>
    <col min="1" max="1" width="5.75" customWidth="1"/>
    <col min="2" max="2" width="18.375" style="2" customWidth="1"/>
    <col min="3" max="3" width="19.125" customWidth="1"/>
    <col min="4" max="17" width="15.625" customWidth="1"/>
    <col min="23" max="23" width="9" style="10"/>
    <col min="24" max="24" width="4.75" customWidth="1"/>
    <col min="25" max="25" width="27.75" customWidth="1"/>
    <col min="26" max="26" width="5.75" customWidth="1"/>
    <col min="28" max="28" width="2.25" customWidth="1"/>
    <col min="31" max="31" width="3.875" customWidth="1"/>
    <col min="33" max="33" width="29.375" customWidth="1"/>
    <col min="34" max="34" width="9" style="10"/>
  </cols>
  <sheetData>
    <row r="1" spans="1:29" x14ac:dyDescent="0.2">
      <c r="A1" s="10"/>
      <c r="B1" s="10"/>
      <c r="C1" s="10" t="s">
        <v>19</v>
      </c>
      <c r="D1" s="10">
        <v>1</v>
      </c>
      <c r="E1" s="10">
        <v>2</v>
      </c>
      <c r="F1" s="10">
        <v>3</v>
      </c>
      <c r="G1" s="10">
        <v>4</v>
      </c>
      <c r="H1" s="10">
        <v>5</v>
      </c>
      <c r="I1" s="10">
        <v>6</v>
      </c>
      <c r="J1" s="10">
        <v>7</v>
      </c>
      <c r="K1" s="10">
        <v>8</v>
      </c>
      <c r="L1" s="10">
        <v>9</v>
      </c>
      <c r="M1" s="10">
        <v>10</v>
      </c>
      <c r="N1" s="10">
        <v>11</v>
      </c>
      <c r="O1" s="10">
        <v>12</v>
      </c>
      <c r="P1" s="10">
        <v>13</v>
      </c>
      <c r="Q1" s="10">
        <v>14</v>
      </c>
      <c r="R1" s="10"/>
    </row>
    <row r="2" spans="1:29" x14ac:dyDescent="0.2">
      <c r="B2" s="11"/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X2" s="23"/>
      <c r="Y2" s="23"/>
      <c r="Z2" s="23"/>
      <c r="AA2" s="23"/>
      <c r="AB2" s="23"/>
      <c r="AC2" s="23"/>
    </row>
    <row r="3" spans="1:29" x14ac:dyDescent="0.2">
      <c r="A3" s="10" t="s">
        <v>19</v>
      </c>
      <c r="B3" s="3" t="s">
        <v>0</v>
      </c>
      <c r="C3" s="5">
        <v>0</v>
      </c>
      <c r="D3" s="1">
        <v>11199</v>
      </c>
      <c r="E3" s="1">
        <v>35995</v>
      </c>
      <c r="F3" s="1">
        <v>38529</v>
      </c>
      <c r="G3" s="1">
        <v>29477</v>
      </c>
      <c r="H3" s="1">
        <v>30773</v>
      </c>
      <c r="I3" s="1">
        <v>19642</v>
      </c>
      <c r="J3" s="1">
        <v>642</v>
      </c>
      <c r="K3" s="1">
        <v>11649</v>
      </c>
      <c r="L3" s="1">
        <v>9523</v>
      </c>
      <c r="M3" s="1">
        <v>42104</v>
      </c>
      <c r="N3" s="1">
        <v>30707</v>
      </c>
      <c r="O3" s="1">
        <v>31345</v>
      </c>
      <c r="P3" s="1">
        <v>16341</v>
      </c>
      <c r="Q3" s="1">
        <v>26806</v>
      </c>
      <c r="X3" s="23"/>
      <c r="Y3" s="23"/>
      <c r="Z3" s="23"/>
      <c r="AA3" s="23"/>
      <c r="AB3" s="23"/>
      <c r="AC3" s="23"/>
    </row>
    <row r="4" spans="1:29" x14ac:dyDescent="0.2">
      <c r="A4" s="10">
        <v>1</v>
      </c>
      <c r="B4" s="3" t="s">
        <v>1</v>
      </c>
      <c r="C4" s="1">
        <v>11199</v>
      </c>
      <c r="D4" s="5">
        <v>0</v>
      </c>
      <c r="E4" s="1">
        <v>23039</v>
      </c>
      <c r="F4" s="1">
        <v>28815</v>
      </c>
      <c r="G4" s="1">
        <v>21271</v>
      </c>
      <c r="H4" s="1">
        <v>22636</v>
      </c>
      <c r="I4" s="1">
        <v>15407</v>
      </c>
      <c r="J4" s="1">
        <v>7798</v>
      </c>
      <c r="K4" s="1">
        <v>13942</v>
      </c>
      <c r="L4" s="1">
        <v>7374</v>
      </c>
      <c r="M4" s="1">
        <v>33898</v>
      </c>
      <c r="N4" s="1">
        <v>22501</v>
      </c>
      <c r="O4" s="1">
        <v>14668</v>
      </c>
      <c r="P4" s="1">
        <v>8135</v>
      </c>
      <c r="Q4" s="1">
        <v>18600</v>
      </c>
      <c r="X4" s="23"/>
      <c r="Y4" s="23"/>
      <c r="Z4" s="23"/>
      <c r="AA4" s="23"/>
      <c r="AB4" s="23"/>
      <c r="AC4" s="23"/>
    </row>
    <row r="5" spans="1:29" x14ac:dyDescent="0.2">
      <c r="A5" s="10">
        <v>2</v>
      </c>
      <c r="B5" s="3" t="s">
        <v>2</v>
      </c>
      <c r="C5" s="1">
        <v>35995</v>
      </c>
      <c r="D5" s="1">
        <v>23039</v>
      </c>
      <c r="E5" s="5">
        <v>0</v>
      </c>
      <c r="F5" s="1">
        <v>18098</v>
      </c>
      <c r="G5" s="1">
        <v>24194</v>
      </c>
      <c r="H5" s="1">
        <v>31891</v>
      </c>
      <c r="I5" s="1">
        <v>30472</v>
      </c>
      <c r="J5" s="1">
        <v>31342</v>
      </c>
      <c r="K5" s="1">
        <v>36315</v>
      </c>
      <c r="L5" s="1">
        <v>31791</v>
      </c>
      <c r="M5" s="1">
        <v>11115</v>
      </c>
      <c r="N5" s="1">
        <v>8389</v>
      </c>
      <c r="O5" s="1">
        <v>10746</v>
      </c>
      <c r="P5" s="1">
        <v>21385</v>
      </c>
      <c r="Q5" s="1">
        <v>16154</v>
      </c>
      <c r="X5" s="23"/>
      <c r="Y5" s="23"/>
      <c r="Z5" s="23"/>
      <c r="AA5" s="23"/>
      <c r="AB5" s="23"/>
      <c r="AC5" s="23"/>
    </row>
    <row r="6" spans="1:29" x14ac:dyDescent="0.2">
      <c r="A6" s="10">
        <v>3</v>
      </c>
      <c r="B6" s="3" t="s">
        <v>3</v>
      </c>
      <c r="C6" s="1">
        <v>38529</v>
      </c>
      <c r="D6" s="1">
        <v>28815</v>
      </c>
      <c r="E6" s="1">
        <v>18098</v>
      </c>
      <c r="F6" s="5">
        <v>0</v>
      </c>
      <c r="G6" s="1">
        <v>30472</v>
      </c>
      <c r="H6" s="1">
        <v>38170</v>
      </c>
      <c r="I6" s="1">
        <v>20083</v>
      </c>
      <c r="J6" s="1">
        <v>37007</v>
      </c>
      <c r="K6" s="1">
        <v>43151</v>
      </c>
      <c r="L6" s="1">
        <v>29625</v>
      </c>
      <c r="M6" s="1">
        <v>13190</v>
      </c>
      <c r="N6" s="1">
        <v>25569</v>
      </c>
      <c r="O6" s="1">
        <v>18748</v>
      </c>
      <c r="P6" s="1">
        <v>31575</v>
      </c>
      <c r="Q6" s="1">
        <v>26907</v>
      </c>
      <c r="X6" s="23"/>
      <c r="Y6" s="23"/>
      <c r="Z6" s="23"/>
      <c r="AA6" s="23"/>
      <c r="AB6" s="23"/>
      <c r="AC6" s="23"/>
    </row>
    <row r="7" spans="1:29" x14ac:dyDescent="0.2">
      <c r="A7" s="10">
        <v>4</v>
      </c>
      <c r="B7" s="3" t="s">
        <v>4</v>
      </c>
      <c r="C7" s="1">
        <v>29477</v>
      </c>
      <c r="D7" s="1">
        <v>21271</v>
      </c>
      <c r="E7" s="1">
        <v>24194</v>
      </c>
      <c r="F7" s="1">
        <v>30472</v>
      </c>
      <c r="G7" s="5">
        <v>0</v>
      </c>
      <c r="H7" s="1">
        <v>7934</v>
      </c>
      <c r="I7" s="1">
        <v>35289</v>
      </c>
      <c r="J7" s="1">
        <v>27464</v>
      </c>
      <c r="K7" s="1">
        <v>19788</v>
      </c>
      <c r="L7" s="1">
        <v>27255</v>
      </c>
      <c r="M7" s="1">
        <v>30082</v>
      </c>
      <c r="N7" s="1">
        <v>17281</v>
      </c>
      <c r="O7" s="1">
        <v>19062</v>
      </c>
      <c r="P7" s="1">
        <v>15988</v>
      </c>
      <c r="Q7" s="1">
        <v>11997</v>
      </c>
      <c r="X7" s="23"/>
      <c r="Y7" s="23"/>
      <c r="Z7" s="23"/>
      <c r="AA7" s="23"/>
      <c r="AB7" s="23"/>
      <c r="AC7" s="23"/>
    </row>
    <row r="8" spans="1:29" x14ac:dyDescent="0.2">
      <c r="A8" s="10">
        <v>5</v>
      </c>
      <c r="B8" s="3" t="s">
        <v>5</v>
      </c>
      <c r="C8" s="1">
        <v>30773</v>
      </c>
      <c r="D8" s="1">
        <v>22636</v>
      </c>
      <c r="E8" s="1">
        <v>31891</v>
      </c>
      <c r="F8" s="1">
        <v>38170</v>
      </c>
      <c r="G8" s="1">
        <v>7934</v>
      </c>
      <c r="H8" s="5">
        <v>0</v>
      </c>
      <c r="I8" s="1">
        <v>34128</v>
      </c>
      <c r="J8" s="1">
        <v>25152</v>
      </c>
      <c r="K8" s="1">
        <v>17852</v>
      </c>
      <c r="L8" s="1">
        <v>26095</v>
      </c>
      <c r="M8" s="1">
        <v>36788</v>
      </c>
      <c r="N8" s="1">
        <v>23986</v>
      </c>
      <c r="O8" s="1">
        <v>25767</v>
      </c>
      <c r="P8" s="1">
        <v>11580</v>
      </c>
      <c r="Q8" s="1">
        <v>18702</v>
      </c>
      <c r="X8" s="23"/>
      <c r="Y8" s="23"/>
      <c r="Z8" s="23"/>
      <c r="AA8" s="23"/>
      <c r="AB8" s="23"/>
      <c r="AC8" s="23"/>
    </row>
    <row r="9" spans="1:29" x14ac:dyDescent="0.2">
      <c r="A9" s="10">
        <v>6</v>
      </c>
      <c r="B9" s="3" t="s">
        <v>6</v>
      </c>
      <c r="C9" s="1">
        <v>19642</v>
      </c>
      <c r="D9" s="1">
        <v>15407</v>
      </c>
      <c r="E9" s="1">
        <v>30472</v>
      </c>
      <c r="F9" s="1">
        <v>20083</v>
      </c>
      <c r="G9" s="1">
        <v>35289</v>
      </c>
      <c r="H9" s="1">
        <v>34128</v>
      </c>
      <c r="I9" s="5">
        <v>0</v>
      </c>
      <c r="J9" s="1">
        <v>19967</v>
      </c>
      <c r="K9" s="1">
        <v>26112</v>
      </c>
      <c r="L9" s="1">
        <v>10171</v>
      </c>
      <c r="M9" s="1">
        <v>31153</v>
      </c>
      <c r="N9" s="1">
        <v>35493</v>
      </c>
      <c r="O9" s="1">
        <v>21046</v>
      </c>
      <c r="P9" s="1">
        <v>21127</v>
      </c>
      <c r="Q9" s="1">
        <v>28382</v>
      </c>
      <c r="X9" s="23"/>
      <c r="Y9" s="23"/>
      <c r="Z9" s="23"/>
      <c r="AA9" s="23"/>
      <c r="AB9" s="23"/>
      <c r="AC9" s="23"/>
    </row>
    <row r="10" spans="1:29" x14ac:dyDescent="0.2">
      <c r="A10" s="10">
        <v>7</v>
      </c>
      <c r="B10" s="3" t="s">
        <v>7</v>
      </c>
      <c r="C10" s="1">
        <v>642</v>
      </c>
      <c r="D10" s="1">
        <v>7798</v>
      </c>
      <c r="E10" s="1">
        <v>31342</v>
      </c>
      <c r="F10" s="1">
        <v>37007</v>
      </c>
      <c r="G10" s="1">
        <v>27464</v>
      </c>
      <c r="H10" s="1">
        <v>25152</v>
      </c>
      <c r="I10" s="1">
        <v>19967</v>
      </c>
      <c r="J10" s="5">
        <v>0</v>
      </c>
      <c r="K10" s="1">
        <v>10995</v>
      </c>
      <c r="L10" s="1">
        <v>8870</v>
      </c>
      <c r="M10" s="1">
        <v>41450</v>
      </c>
      <c r="N10" s="1">
        <v>30053</v>
      </c>
      <c r="O10" s="1">
        <v>30691</v>
      </c>
      <c r="P10" s="1">
        <v>15687</v>
      </c>
      <c r="Q10" s="1">
        <v>26152</v>
      </c>
      <c r="X10" s="23"/>
      <c r="Y10" s="23"/>
      <c r="Z10" s="23"/>
      <c r="AA10" s="23"/>
      <c r="AB10" s="23"/>
      <c r="AC10" s="23"/>
    </row>
    <row r="11" spans="1:29" x14ac:dyDescent="0.2">
      <c r="A11" s="10">
        <v>8</v>
      </c>
      <c r="B11" s="3" t="s">
        <v>8</v>
      </c>
      <c r="C11" s="1">
        <v>11649</v>
      </c>
      <c r="D11" s="1">
        <v>13942</v>
      </c>
      <c r="E11" s="1">
        <v>36315</v>
      </c>
      <c r="F11" s="1">
        <v>43151</v>
      </c>
      <c r="G11" s="1">
        <v>19788</v>
      </c>
      <c r="H11" s="1">
        <v>17852</v>
      </c>
      <c r="I11" s="1">
        <v>26112</v>
      </c>
      <c r="J11" s="1">
        <v>10995</v>
      </c>
      <c r="K11" s="5">
        <v>0</v>
      </c>
      <c r="L11" s="1">
        <v>19603</v>
      </c>
      <c r="M11" s="1">
        <v>42261</v>
      </c>
      <c r="N11" s="1">
        <v>29459</v>
      </c>
      <c r="O11" s="1">
        <v>24401</v>
      </c>
      <c r="P11" s="1">
        <v>13400</v>
      </c>
      <c r="Q11" s="1">
        <v>24175</v>
      </c>
      <c r="X11" s="23"/>
      <c r="Y11" s="23"/>
      <c r="Z11" s="23"/>
      <c r="AA11" s="23"/>
      <c r="AB11" s="23"/>
      <c r="AC11" s="23"/>
    </row>
    <row r="12" spans="1:29" x14ac:dyDescent="0.2">
      <c r="A12" s="10">
        <v>9</v>
      </c>
      <c r="B12" s="3" t="s">
        <v>9</v>
      </c>
      <c r="C12" s="1">
        <v>9523</v>
      </c>
      <c r="D12" s="1">
        <v>7374</v>
      </c>
      <c r="E12" s="1">
        <v>31791</v>
      </c>
      <c r="F12" s="1">
        <v>29625</v>
      </c>
      <c r="G12" s="1">
        <v>27255</v>
      </c>
      <c r="H12" s="1">
        <v>26095</v>
      </c>
      <c r="I12" s="1">
        <v>10171</v>
      </c>
      <c r="J12" s="1">
        <v>8870</v>
      </c>
      <c r="K12" s="1">
        <v>19603</v>
      </c>
      <c r="L12" s="5">
        <v>0</v>
      </c>
      <c r="M12" s="1">
        <v>37516</v>
      </c>
      <c r="N12" s="1">
        <v>26119</v>
      </c>
      <c r="O12" s="1">
        <v>24466</v>
      </c>
      <c r="P12" s="1">
        <v>11753</v>
      </c>
      <c r="Q12" s="1">
        <v>22218</v>
      </c>
      <c r="X12" s="23"/>
      <c r="Y12" s="23"/>
      <c r="Z12" s="23"/>
      <c r="AA12" s="23"/>
      <c r="AB12" s="23"/>
      <c r="AC12" s="23"/>
    </row>
    <row r="13" spans="1:29" x14ac:dyDescent="0.2">
      <c r="A13" s="10">
        <v>10</v>
      </c>
      <c r="B13" s="3" t="s">
        <v>10</v>
      </c>
      <c r="C13" s="1">
        <v>42104</v>
      </c>
      <c r="D13" s="1">
        <v>33898</v>
      </c>
      <c r="E13" s="1">
        <v>11115</v>
      </c>
      <c r="F13" s="1">
        <v>13190</v>
      </c>
      <c r="G13" s="1">
        <v>30082</v>
      </c>
      <c r="H13" s="1">
        <v>36788</v>
      </c>
      <c r="I13" s="1">
        <v>31153</v>
      </c>
      <c r="J13" s="1">
        <v>41450</v>
      </c>
      <c r="K13" s="1">
        <v>42261</v>
      </c>
      <c r="L13" s="1">
        <v>37516</v>
      </c>
      <c r="M13" s="5">
        <v>0</v>
      </c>
      <c r="N13" s="1">
        <v>13040</v>
      </c>
      <c r="O13" s="1">
        <v>17803</v>
      </c>
      <c r="P13" s="1">
        <v>28299</v>
      </c>
      <c r="Q13" s="1">
        <v>20801</v>
      </c>
      <c r="X13" s="23"/>
      <c r="Y13" s="23"/>
      <c r="Z13" s="23"/>
      <c r="AA13" s="23"/>
      <c r="AB13" s="23"/>
      <c r="AC13" s="23"/>
    </row>
    <row r="14" spans="1:29" x14ac:dyDescent="0.2">
      <c r="A14" s="10">
        <v>11</v>
      </c>
      <c r="B14" s="3" t="s">
        <v>11</v>
      </c>
      <c r="C14" s="1">
        <v>30707</v>
      </c>
      <c r="D14" s="1">
        <v>22501</v>
      </c>
      <c r="E14" s="1">
        <v>8389</v>
      </c>
      <c r="F14" s="1">
        <v>25569</v>
      </c>
      <c r="G14" s="1">
        <v>17281</v>
      </c>
      <c r="H14" s="1">
        <v>23986</v>
      </c>
      <c r="I14" s="1">
        <v>35493</v>
      </c>
      <c r="J14" s="1">
        <v>30053</v>
      </c>
      <c r="K14" s="1">
        <v>29459</v>
      </c>
      <c r="L14" s="1">
        <v>26119</v>
      </c>
      <c r="M14" s="1">
        <v>13040</v>
      </c>
      <c r="N14" s="5">
        <v>0</v>
      </c>
      <c r="O14" s="1">
        <v>16735</v>
      </c>
      <c r="P14" s="1">
        <v>15568</v>
      </c>
      <c r="Q14" s="1">
        <v>8070</v>
      </c>
      <c r="X14" s="23"/>
      <c r="Y14" s="23"/>
      <c r="Z14" s="23"/>
      <c r="AA14" s="23"/>
      <c r="AB14" s="23"/>
      <c r="AC14" s="23"/>
    </row>
    <row r="15" spans="1:29" x14ac:dyDescent="0.2">
      <c r="A15" s="10">
        <v>12</v>
      </c>
      <c r="B15" s="3" t="s">
        <v>12</v>
      </c>
      <c r="C15" s="1">
        <v>31345</v>
      </c>
      <c r="D15" s="1">
        <v>14668</v>
      </c>
      <c r="E15" s="1">
        <v>10746</v>
      </c>
      <c r="F15" s="1">
        <v>18748</v>
      </c>
      <c r="G15" s="1">
        <v>19062</v>
      </c>
      <c r="H15" s="1">
        <v>25767</v>
      </c>
      <c r="I15" s="1">
        <v>21046</v>
      </c>
      <c r="J15" s="1">
        <v>30691</v>
      </c>
      <c r="K15" s="1">
        <v>24401</v>
      </c>
      <c r="L15" s="1">
        <v>24466</v>
      </c>
      <c r="M15" s="1">
        <v>17803</v>
      </c>
      <c r="N15" s="1">
        <v>16735</v>
      </c>
      <c r="O15" s="5">
        <v>0</v>
      </c>
      <c r="P15" s="1">
        <v>16468</v>
      </c>
      <c r="Q15" s="1">
        <v>12737</v>
      </c>
      <c r="X15" s="23"/>
      <c r="Y15" s="23"/>
      <c r="Z15" s="23"/>
      <c r="AA15" s="23"/>
      <c r="AB15" s="23"/>
      <c r="AC15" s="23"/>
    </row>
    <row r="16" spans="1:29" x14ac:dyDescent="0.2">
      <c r="A16" s="10">
        <v>13</v>
      </c>
      <c r="B16" s="3" t="s">
        <v>13</v>
      </c>
      <c r="C16" s="1">
        <v>16341</v>
      </c>
      <c r="D16" s="1">
        <v>8135</v>
      </c>
      <c r="E16" s="1">
        <v>21385</v>
      </c>
      <c r="F16" s="1">
        <v>31575</v>
      </c>
      <c r="G16" s="1">
        <v>15988</v>
      </c>
      <c r="H16" s="1">
        <v>11580</v>
      </c>
      <c r="I16" s="1">
        <v>21127</v>
      </c>
      <c r="J16" s="1">
        <v>15687</v>
      </c>
      <c r="K16" s="1">
        <v>13400</v>
      </c>
      <c r="L16" s="1">
        <v>11753</v>
      </c>
      <c r="M16" s="1">
        <v>28299</v>
      </c>
      <c r="N16" s="1">
        <v>15568</v>
      </c>
      <c r="O16" s="1">
        <v>16468</v>
      </c>
      <c r="P16" s="5">
        <v>0</v>
      </c>
      <c r="Q16" s="1">
        <v>11507</v>
      </c>
      <c r="X16" s="23"/>
      <c r="Y16" s="23"/>
      <c r="Z16" s="23"/>
      <c r="AA16" s="23"/>
      <c r="AB16" s="23"/>
      <c r="AC16" s="23"/>
    </row>
    <row r="17" spans="1:35" x14ac:dyDescent="0.2">
      <c r="A17" s="10">
        <v>14</v>
      </c>
      <c r="B17" s="3" t="s">
        <v>14</v>
      </c>
      <c r="C17" s="1">
        <v>26806</v>
      </c>
      <c r="D17" s="1">
        <v>18600</v>
      </c>
      <c r="E17" s="1">
        <v>16154</v>
      </c>
      <c r="F17" s="1">
        <v>26907</v>
      </c>
      <c r="G17" s="1">
        <v>11997</v>
      </c>
      <c r="H17" s="1">
        <v>18702</v>
      </c>
      <c r="I17" s="1">
        <v>28382</v>
      </c>
      <c r="J17" s="1">
        <v>26152</v>
      </c>
      <c r="K17" s="1">
        <v>24175</v>
      </c>
      <c r="L17" s="1">
        <v>22218</v>
      </c>
      <c r="M17" s="1">
        <v>20801</v>
      </c>
      <c r="N17" s="1">
        <v>8070</v>
      </c>
      <c r="O17" s="1">
        <v>12737</v>
      </c>
      <c r="P17" s="1">
        <v>11507</v>
      </c>
      <c r="Q17" s="5">
        <v>0</v>
      </c>
      <c r="X17" s="23"/>
      <c r="Y17" s="23"/>
      <c r="Z17" s="23"/>
      <c r="AA17" s="23"/>
      <c r="AB17" s="23"/>
      <c r="AC17" s="23"/>
    </row>
    <row r="18" spans="1:35" x14ac:dyDescent="0.2">
      <c r="A18" s="10"/>
    </row>
    <row r="19" spans="1:35" x14ac:dyDescent="0.2">
      <c r="C19" t="s">
        <v>18</v>
      </c>
    </row>
    <row r="21" spans="1:35" x14ac:dyDescent="0.2">
      <c r="C21" s="10">
        <v>1</v>
      </c>
      <c r="D21" s="10">
        <v>2</v>
      </c>
      <c r="E21" s="10">
        <v>3</v>
      </c>
      <c r="F21" s="10">
        <v>4</v>
      </c>
      <c r="G21" s="10">
        <v>5</v>
      </c>
      <c r="H21" s="10">
        <v>6</v>
      </c>
      <c r="I21" s="10">
        <v>7</v>
      </c>
      <c r="J21" s="10">
        <v>8</v>
      </c>
      <c r="K21" s="10">
        <v>9</v>
      </c>
      <c r="L21" s="10">
        <v>10</v>
      </c>
      <c r="M21" s="10">
        <v>11</v>
      </c>
      <c r="N21" s="10">
        <v>12</v>
      </c>
      <c r="O21" s="10">
        <v>13</v>
      </c>
      <c r="P21" s="10">
        <v>14</v>
      </c>
    </row>
    <row r="22" spans="1:35" x14ac:dyDescent="0.2">
      <c r="B22" s="4" t="s">
        <v>20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5</v>
      </c>
      <c r="H22" s="4" t="s">
        <v>6</v>
      </c>
      <c r="I22" s="4" t="s">
        <v>7</v>
      </c>
      <c r="J22" s="4" t="s">
        <v>8</v>
      </c>
      <c r="K22" s="4" t="s">
        <v>9</v>
      </c>
      <c r="L22" s="4" t="s">
        <v>10</v>
      </c>
      <c r="M22" s="4" t="s">
        <v>11</v>
      </c>
      <c r="N22" s="4" t="s">
        <v>12</v>
      </c>
      <c r="O22" s="4" t="s">
        <v>13</v>
      </c>
      <c r="P22" s="4" t="s">
        <v>14</v>
      </c>
      <c r="R22" s="12" t="s">
        <v>112</v>
      </c>
      <c r="S22" s="14"/>
      <c r="AC22" s="7" t="s">
        <v>16</v>
      </c>
      <c r="AD22" s="7" t="s">
        <v>17</v>
      </c>
      <c r="AH22" s="7" t="s">
        <v>17</v>
      </c>
      <c r="AI22" s="11" t="s">
        <v>115</v>
      </c>
    </row>
    <row r="23" spans="1:35" x14ac:dyDescent="0.2">
      <c r="A23" s="10">
        <v>1</v>
      </c>
      <c r="B23" s="3" t="s">
        <v>1</v>
      </c>
      <c r="C23" s="13"/>
      <c r="D23" s="1">
        <f>D3+E3-E4</f>
        <v>24155</v>
      </c>
      <c r="E23" s="1">
        <f>$D$3+F3-F4</f>
        <v>20913</v>
      </c>
      <c r="F23" s="1">
        <f>$D$3+G3-G4</f>
        <v>19405</v>
      </c>
      <c r="G23" s="1">
        <f t="shared" ref="G23:O23" si="0">$D$3+H3-H4</f>
        <v>19336</v>
      </c>
      <c r="H23" s="1">
        <f t="shared" si="0"/>
        <v>15434</v>
      </c>
      <c r="I23" s="1">
        <f t="shared" si="0"/>
        <v>4043</v>
      </c>
      <c r="J23" s="1">
        <f t="shared" si="0"/>
        <v>8906</v>
      </c>
      <c r="K23" s="1">
        <f t="shared" si="0"/>
        <v>13348</v>
      </c>
      <c r="L23" s="1">
        <f t="shared" si="0"/>
        <v>19405</v>
      </c>
      <c r="M23" s="1">
        <f t="shared" si="0"/>
        <v>19405</v>
      </c>
      <c r="N23" s="1">
        <f t="shared" si="0"/>
        <v>27876</v>
      </c>
      <c r="O23" s="1">
        <f t="shared" si="0"/>
        <v>19405</v>
      </c>
      <c r="P23" s="1">
        <f>$D$3+Q3-Q4</f>
        <v>19405</v>
      </c>
      <c r="R23" s="4" t="s">
        <v>26</v>
      </c>
      <c r="S23" s="14">
        <v>24155</v>
      </c>
      <c r="U23" s="17" t="s">
        <v>52</v>
      </c>
      <c r="V23" s="18">
        <v>67443</v>
      </c>
      <c r="W23" s="8">
        <v>1</v>
      </c>
      <c r="Y23" s="15" t="s">
        <v>1</v>
      </c>
      <c r="Z23" s="16">
        <v>1</v>
      </c>
      <c r="AA23" s="6">
        <v>5</v>
      </c>
      <c r="AC23" s="6">
        <v>1</v>
      </c>
      <c r="AD23" s="6">
        <v>15</v>
      </c>
      <c r="AF23" s="6">
        <v>1</v>
      </c>
      <c r="AG23" s="14" t="s">
        <v>116</v>
      </c>
      <c r="AH23" s="6">
        <v>15</v>
      </c>
      <c r="AI23" s="6">
        <f>AA25+AA32+AA33</f>
        <v>15</v>
      </c>
    </row>
    <row r="24" spans="1:35" x14ac:dyDescent="0.2">
      <c r="A24" s="10">
        <v>2</v>
      </c>
      <c r="B24" s="3" t="s">
        <v>2</v>
      </c>
      <c r="C24" s="12"/>
      <c r="D24" s="13"/>
      <c r="E24" s="12">
        <f>$E$3+F3-F5</f>
        <v>56426</v>
      </c>
      <c r="F24" s="12">
        <f>$E$3+G3-G5</f>
        <v>41278</v>
      </c>
      <c r="G24" s="12">
        <f t="shared" ref="G24:P24" si="1">$E$3+H3-H5</f>
        <v>34877</v>
      </c>
      <c r="H24" s="12">
        <f t="shared" si="1"/>
        <v>25165</v>
      </c>
      <c r="I24" s="12">
        <f t="shared" si="1"/>
        <v>5295</v>
      </c>
      <c r="J24" s="12">
        <f t="shared" si="1"/>
        <v>11329</v>
      </c>
      <c r="K24" s="12">
        <f t="shared" si="1"/>
        <v>13727</v>
      </c>
      <c r="L24" s="12">
        <f t="shared" si="1"/>
        <v>66984</v>
      </c>
      <c r="M24" s="12">
        <f t="shared" si="1"/>
        <v>58313</v>
      </c>
      <c r="N24" s="12">
        <f t="shared" si="1"/>
        <v>56594</v>
      </c>
      <c r="O24" s="12">
        <f t="shared" si="1"/>
        <v>30951</v>
      </c>
      <c r="P24" s="12">
        <f t="shared" si="1"/>
        <v>46647</v>
      </c>
      <c r="R24" s="4" t="s">
        <v>27</v>
      </c>
      <c r="S24" s="14">
        <v>20913</v>
      </c>
      <c r="U24" s="4" t="s">
        <v>41</v>
      </c>
      <c r="V24" s="19">
        <v>66984</v>
      </c>
      <c r="W24" s="8" t="s">
        <v>113</v>
      </c>
      <c r="Y24" s="15" t="s">
        <v>2</v>
      </c>
      <c r="Z24" s="16">
        <v>2</v>
      </c>
      <c r="AA24" s="6">
        <v>4</v>
      </c>
      <c r="AC24" s="6">
        <v>2</v>
      </c>
      <c r="AD24" s="6">
        <v>15</v>
      </c>
      <c r="AF24" s="6">
        <v>2</v>
      </c>
      <c r="AG24" s="14" t="s">
        <v>117</v>
      </c>
      <c r="AH24" s="6">
        <v>15</v>
      </c>
      <c r="AI24" s="6">
        <f>AA24+AA34+AA36+AA26</f>
        <v>14</v>
      </c>
    </row>
    <row r="25" spans="1:35" x14ac:dyDescent="0.2">
      <c r="A25" s="10">
        <v>3</v>
      </c>
      <c r="B25" s="3" t="s">
        <v>3</v>
      </c>
      <c r="C25" s="12"/>
      <c r="D25" s="12"/>
      <c r="E25" s="13"/>
      <c r="F25" s="12">
        <f>$F$3+G3-G6</f>
        <v>37534</v>
      </c>
      <c r="G25" s="12">
        <f t="shared" ref="G25:P25" si="2">$F$3+H3-H6</f>
        <v>31132</v>
      </c>
      <c r="H25" s="12">
        <f t="shared" si="2"/>
        <v>38088</v>
      </c>
      <c r="I25" s="12">
        <f t="shared" si="2"/>
        <v>2164</v>
      </c>
      <c r="J25" s="12">
        <f t="shared" si="2"/>
        <v>7027</v>
      </c>
      <c r="K25" s="12">
        <f t="shared" si="2"/>
        <v>18427</v>
      </c>
      <c r="L25" s="12">
        <f t="shared" si="2"/>
        <v>67443</v>
      </c>
      <c r="M25" s="12">
        <f t="shared" si="2"/>
        <v>43667</v>
      </c>
      <c r="N25" s="12">
        <f t="shared" si="2"/>
        <v>51126</v>
      </c>
      <c r="O25" s="12">
        <f t="shared" si="2"/>
        <v>23295</v>
      </c>
      <c r="P25" s="12">
        <f t="shared" si="2"/>
        <v>38428</v>
      </c>
      <c r="R25" s="4" t="s">
        <v>28</v>
      </c>
      <c r="S25" s="14">
        <v>19405</v>
      </c>
      <c r="U25" s="17" t="s">
        <v>102</v>
      </c>
      <c r="V25" s="18">
        <v>59771</v>
      </c>
      <c r="W25" s="8">
        <v>1</v>
      </c>
      <c r="Y25" s="15" t="s">
        <v>3</v>
      </c>
      <c r="Z25" s="16">
        <v>3</v>
      </c>
      <c r="AA25" s="6">
        <v>6</v>
      </c>
      <c r="AC25" s="6">
        <v>3</v>
      </c>
      <c r="AD25" s="6">
        <v>15</v>
      </c>
      <c r="AF25" s="6">
        <v>3</v>
      </c>
      <c r="AG25" s="14" t="s">
        <v>118</v>
      </c>
      <c r="AH25" s="6">
        <v>15</v>
      </c>
      <c r="AI25" s="6">
        <f>AA27+AA35+AA23+AA29</f>
        <v>14</v>
      </c>
    </row>
    <row r="26" spans="1:35" x14ac:dyDescent="0.2">
      <c r="A26" s="10">
        <v>4</v>
      </c>
      <c r="B26" s="3" t="s">
        <v>4</v>
      </c>
      <c r="C26" s="12"/>
      <c r="D26" s="12"/>
      <c r="E26" s="12"/>
      <c r="F26" s="13"/>
      <c r="G26" s="12">
        <f>$G$3+H3-H7</f>
        <v>52316</v>
      </c>
      <c r="H26" s="12">
        <f t="shared" ref="H26:P26" si="3">$G$3+I3-I7</f>
        <v>13830</v>
      </c>
      <c r="I26" s="12">
        <f t="shared" si="3"/>
        <v>2655</v>
      </c>
      <c r="J26" s="12">
        <f t="shared" si="3"/>
        <v>21338</v>
      </c>
      <c r="K26" s="12">
        <f t="shared" si="3"/>
        <v>11745</v>
      </c>
      <c r="L26" s="12">
        <f t="shared" si="3"/>
        <v>41499</v>
      </c>
      <c r="M26" s="12">
        <f t="shared" si="3"/>
        <v>42903</v>
      </c>
      <c r="N26" s="12">
        <f t="shared" si="3"/>
        <v>41760</v>
      </c>
      <c r="O26" s="12">
        <f t="shared" si="3"/>
        <v>29830</v>
      </c>
      <c r="P26" s="12">
        <f t="shared" si="3"/>
        <v>44286</v>
      </c>
      <c r="R26" s="4" t="s">
        <v>29</v>
      </c>
      <c r="S26" s="14">
        <v>19336</v>
      </c>
      <c r="U26" s="4" t="s">
        <v>42</v>
      </c>
      <c r="V26" s="19">
        <v>58313</v>
      </c>
      <c r="W26" s="8" t="s">
        <v>113</v>
      </c>
      <c r="Y26" s="15" t="s">
        <v>4</v>
      </c>
      <c r="Z26" s="16">
        <v>4</v>
      </c>
      <c r="AA26" s="6">
        <v>3</v>
      </c>
      <c r="AC26" s="6">
        <v>4</v>
      </c>
      <c r="AD26" s="6">
        <v>15</v>
      </c>
      <c r="AF26" s="6">
        <v>4</v>
      </c>
      <c r="AG26" s="14" t="s">
        <v>119</v>
      </c>
      <c r="AH26" s="6">
        <v>15</v>
      </c>
      <c r="AI26" s="6">
        <f>AA28+AA31+AA30</f>
        <v>14</v>
      </c>
    </row>
    <row r="27" spans="1:35" x14ac:dyDescent="0.2">
      <c r="A27" s="10">
        <v>5</v>
      </c>
      <c r="B27" s="3" t="s">
        <v>5</v>
      </c>
      <c r="C27" s="12"/>
      <c r="D27" s="12"/>
      <c r="E27" s="12"/>
      <c r="F27" s="12"/>
      <c r="G27" s="13"/>
      <c r="H27" s="12">
        <f>$H$3+I3-I8</f>
        <v>16287</v>
      </c>
      <c r="I27" s="12">
        <f t="shared" ref="I27:P27" si="4">$H$3+J3-J8</f>
        <v>6263</v>
      </c>
      <c r="J27" s="12">
        <f t="shared" si="4"/>
        <v>24570</v>
      </c>
      <c r="K27" s="12">
        <f t="shared" si="4"/>
        <v>14201</v>
      </c>
      <c r="L27" s="12">
        <f t="shared" si="4"/>
        <v>36089</v>
      </c>
      <c r="M27" s="12">
        <f t="shared" si="4"/>
        <v>37494</v>
      </c>
      <c r="N27" s="12">
        <f t="shared" si="4"/>
        <v>36351</v>
      </c>
      <c r="O27" s="12">
        <f t="shared" si="4"/>
        <v>35534</v>
      </c>
      <c r="P27" s="12">
        <f t="shared" si="4"/>
        <v>38877</v>
      </c>
      <c r="R27" s="4" t="s">
        <v>30</v>
      </c>
      <c r="S27" s="14">
        <v>15434</v>
      </c>
      <c r="U27" s="17" t="s">
        <v>43</v>
      </c>
      <c r="V27" s="18">
        <v>56594</v>
      </c>
      <c r="W27" s="8">
        <v>2</v>
      </c>
      <c r="Y27" s="15" t="s">
        <v>5</v>
      </c>
      <c r="Z27" s="16">
        <v>5</v>
      </c>
      <c r="AA27" s="6">
        <v>5</v>
      </c>
      <c r="AC27" s="6">
        <v>5</v>
      </c>
      <c r="AD27" s="6">
        <v>15</v>
      </c>
      <c r="AF27" s="6"/>
      <c r="AG27" s="14"/>
      <c r="AH27" s="6"/>
      <c r="AI27" s="6"/>
    </row>
    <row r="28" spans="1:35" x14ac:dyDescent="0.2">
      <c r="A28" s="10">
        <v>6</v>
      </c>
      <c r="B28" s="3" t="s">
        <v>6</v>
      </c>
      <c r="C28" s="12"/>
      <c r="D28" s="12"/>
      <c r="E28" s="12"/>
      <c r="F28" s="12"/>
      <c r="G28" s="12"/>
      <c r="H28" s="13"/>
      <c r="I28" s="12">
        <f>$I$3+J3-J9</f>
        <v>317</v>
      </c>
      <c r="J28" s="12">
        <f t="shared" ref="J28:P28" si="5">$I$3+K3-K9</f>
        <v>5179</v>
      </c>
      <c r="K28" s="12">
        <f t="shared" si="5"/>
        <v>18994</v>
      </c>
      <c r="L28" s="12">
        <f t="shared" si="5"/>
        <v>30593</v>
      </c>
      <c r="M28" s="12">
        <f t="shared" si="5"/>
        <v>14856</v>
      </c>
      <c r="N28" s="12">
        <f t="shared" si="5"/>
        <v>29941</v>
      </c>
      <c r="O28" s="12">
        <f t="shared" si="5"/>
        <v>14856</v>
      </c>
      <c r="P28" s="12">
        <f t="shared" si="5"/>
        <v>18066</v>
      </c>
      <c r="R28" s="4" t="s">
        <v>31</v>
      </c>
      <c r="S28" s="14">
        <v>4043</v>
      </c>
      <c r="U28" s="4" t="s">
        <v>34</v>
      </c>
      <c r="V28" s="19">
        <v>56426</v>
      </c>
      <c r="W28" s="8" t="s">
        <v>113</v>
      </c>
      <c r="Y28" s="15" t="s">
        <v>6</v>
      </c>
      <c r="Z28" s="16">
        <v>6</v>
      </c>
      <c r="AA28" s="6">
        <v>5</v>
      </c>
      <c r="AC28" s="6">
        <v>6</v>
      </c>
      <c r="AD28" s="6">
        <v>15</v>
      </c>
      <c r="AI28" s="6">
        <f>SUM(AI23:AI27)</f>
        <v>57</v>
      </c>
    </row>
    <row r="29" spans="1:35" x14ac:dyDescent="0.2">
      <c r="A29" s="10">
        <v>7</v>
      </c>
      <c r="B29" s="3" t="s">
        <v>7</v>
      </c>
      <c r="C29" s="12"/>
      <c r="D29" s="12"/>
      <c r="E29" s="12"/>
      <c r="F29" s="12"/>
      <c r="G29" s="12"/>
      <c r="H29" s="12"/>
      <c r="I29" s="13"/>
      <c r="J29" s="12">
        <f>$J$3+K3-K10</f>
        <v>1296</v>
      </c>
      <c r="K29" s="12">
        <f t="shared" ref="K29:P29" si="6">$J$3+L3-L10</f>
        <v>1295</v>
      </c>
      <c r="L29" s="12">
        <f t="shared" si="6"/>
        <v>1296</v>
      </c>
      <c r="M29" s="12">
        <f t="shared" si="6"/>
        <v>1296</v>
      </c>
      <c r="N29" s="12">
        <f t="shared" si="6"/>
        <v>1296</v>
      </c>
      <c r="O29" s="12">
        <f t="shared" si="6"/>
        <v>1296</v>
      </c>
      <c r="P29" s="12">
        <f t="shared" si="6"/>
        <v>1296</v>
      </c>
      <c r="R29" s="4" t="s">
        <v>32</v>
      </c>
      <c r="S29" s="14">
        <v>8906</v>
      </c>
      <c r="U29" s="4" t="s">
        <v>103</v>
      </c>
      <c r="V29" s="19">
        <v>55646</v>
      </c>
      <c r="W29" s="8" t="s">
        <v>113</v>
      </c>
      <c r="Y29" s="15" t="s">
        <v>7</v>
      </c>
      <c r="Z29" s="16">
        <v>7</v>
      </c>
      <c r="AA29" s="6">
        <v>2</v>
      </c>
      <c r="AC29" s="6">
        <v>7</v>
      </c>
      <c r="AD29" s="6">
        <v>15</v>
      </c>
    </row>
    <row r="30" spans="1:35" x14ac:dyDescent="0.2">
      <c r="A30" s="10">
        <v>8</v>
      </c>
      <c r="B30" s="3" t="s">
        <v>8</v>
      </c>
      <c r="C30" s="12"/>
      <c r="D30" s="12"/>
      <c r="E30" s="12"/>
      <c r="F30" s="12"/>
      <c r="G30" s="12"/>
      <c r="H30" s="12"/>
      <c r="I30" s="12"/>
      <c r="J30" s="13"/>
      <c r="K30" s="12">
        <f>$K$3+L3-L11</f>
        <v>1569</v>
      </c>
      <c r="L30" s="12">
        <f t="shared" ref="L30:P30" si="7">$K$3+M3-M11</f>
        <v>11492</v>
      </c>
      <c r="M30" s="12">
        <f t="shared" si="7"/>
        <v>12897</v>
      </c>
      <c r="N30" s="12">
        <f t="shared" si="7"/>
        <v>18593</v>
      </c>
      <c r="O30" s="12">
        <f t="shared" si="7"/>
        <v>14590</v>
      </c>
      <c r="P30" s="12">
        <f t="shared" si="7"/>
        <v>14280</v>
      </c>
      <c r="R30" s="4" t="s">
        <v>33</v>
      </c>
      <c r="S30" s="14">
        <v>13348</v>
      </c>
      <c r="U30" s="4" t="s">
        <v>57</v>
      </c>
      <c r="V30" s="19">
        <v>52316</v>
      </c>
      <c r="W30" s="8"/>
      <c r="Y30" s="15" t="s">
        <v>8</v>
      </c>
      <c r="Z30" s="16">
        <v>8</v>
      </c>
      <c r="AA30" s="6">
        <v>4</v>
      </c>
      <c r="AC30" s="6">
        <v>8</v>
      </c>
      <c r="AD30" s="6">
        <v>15</v>
      </c>
    </row>
    <row r="31" spans="1:35" x14ac:dyDescent="0.2">
      <c r="A31" s="10">
        <v>9</v>
      </c>
      <c r="B31" s="3" t="s">
        <v>9</v>
      </c>
      <c r="C31" s="12"/>
      <c r="D31" s="12"/>
      <c r="E31" s="12"/>
      <c r="F31" s="12"/>
      <c r="G31" s="12"/>
      <c r="H31" s="12"/>
      <c r="I31" s="12"/>
      <c r="J31" s="12"/>
      <c r="K31" s="13"/>
      <c r="L31" s="12">
        <f>$L$3+M3-M12</f>
        <v>14111</v>
      </c>
      <c r="M31" s="12">
        <f t="shared" ref="M31:P31" si="8">$L$3+N3-N12</f>
        <v>14111</v>
      </c>
      <c r="N31" s="12">
        <f t="shared" si="8"/>
        <v>16402</v>
      </c>
      <c r="O31" s="12">
        <f t="shared" si="8"/>
        <v>14111</v>
      </c>
      <c r="P31" s="12">
        <f t="shared" si="8"/>
        <v>14111</v>
      </c>
      <c r="R31" s="4" t="s">
        <v>21</v>
      </c>
      <c r="S31" s="14">
        <v>19405</v>
      </c>
      <c r="U31" s="4" t="s">
        <v>54</v>
      </c>
      <c r="V31" s="19">
        <v>51126</v>
      </c>
      <c r="W31" s="8" t="s">
        <v>113</v>
      </c>
      <c r="Y31" s="15" t="s">
        <v>9</v>
      </c>
      <c r="Z31" s="16">
        <v>9</v>
      </c>
      <c r="AA31" s="6">
        <v>5</v>
      </c>
      <c r="AC31" s="6">
        <v>9</v>
      </c>
      <c r="AD31" s="6">
        <v>15</v>
      </c>
    </row>
    <row r="32" spans="1:35" x14ac:dyDescent="0.2">
      <c r="A32" s="10">
        <v>10</v>
      </c>
      <c r="B32" s="3" t="s">
        <v>10</v>
      </c>
      <c r="C32" s="12"/>
      <c r="D32" s="12"/>
      <c r="E32" s="12"/>
      <c r="F32" s="12"/>
      <c r="G32" s="12"/>
      <c r="H32" s="12"/>
      <c r="I32" s="12"/>
      <c r="J32" s="12"/>
      <c r="K32" s="12"/>
      <c r="L32" s="13"/>
      <c r="M32" s="12">
        <f>$M$3+N3-N13</f>
        <v>59771</v>
      </c>
      <c r="N32" s="12">
        <f t="shared" ref="N32:P32" si="9">$M$3+O3-O13</f>
        <v>55646</v>
      </c>
      <c r="O32" s="12">
        <f t="shared" si="9"/>
        <v>30146</v>
      </c>
      <c r="P32" s="12">
        <f t="shared" si="9"/>
        <v>48109</v>
      </c>
      <c r="R32" s="4" t="s">
        <v>22</v>
      </c>
      <c r="S32" s="14">
        <v>19405</v>
      </c>
      <c r="U32" s="4" t="s">
        <v>108</v>
      </c>
      <c r="V32" s="19">
        <v>49443</v>
      </c>
      <c r="W32" s="8" t="s">
        <v>113</v>
      </c>
      <c r="Y32" s="15" t="s">
        <v>10</v>
      </c>
      <c r="Z32" s="16">
        <v>10</v>
      </c>
      <c r="AA32" s="6">
        <v>3</v>
      </c>
      <c r="AC32" s="6">
        <v>10</v>
      </c>
      <c r="AD32" s="6">
        <v>15</v>
      </c>
    </row>
    <row r="33" spans="1:30" x14ac:dyDescent="0.2">
      <c r="A33" s="10">
        <v>11</v>
      </c>
      <c r="B33" s="3" t="s">
        <v>11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  <c r="N33" s="12">
        <f>$N$3+O3-O14</f>
        <v>45317</v>
      </c>
      <c r="O33" s="12">
        <f t="shared" ref="O33:P33" si="10">$N$3+P3-P14</f>
        <v>31480</v>
      </c>
      <c r="P33" s="12">
        <f t="shared" si="10"/>
        <v>49443</v>
      </c>
      <c r="R33" s="4" t="s">
        <v>23</v>
      </c>
      <c r="S33" s="14">
        <v>27876</v>
      </c>
      <c r="U33" s="4" t="s">
        <v>105</v>
      </c>
      <c r="V33" s="19">
        <v>48109</v>
      </c>
      <c r="W33" s="8" t="s">
        <v>113</v>
      </c>
      <c r="Y33" s="15" t="s">
        <v>11</v>
      </c>
      <c r="Z33" s="16">
        <v>11</v>
      </c>
      <c r="AA33" s="6">
        <v>6</v>
      </c>
      <c r="AC33" s="6">
        <v>11</v>
      </c>
      <c r="AD33" s="6">
        <v>15</v>
      </c>
    </row>
    <row r="34" spans="1:30" x14ac:dyDescent="0.2">
      <c r="A34" s="10">
        <v>12</v>
      </c>
      <c r="B34" s="3" t="s">
        <v>12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>
        <f>$O$3+P3-P15</f>
        <v>31218</v>
      </c>
      <c r="P34" s="12">
        <f>$O$3+Q3-Q15</f>
        <v>45414</v>
      </c>
      <c r="R34" s="4" t="s">
        <v>24</v>
      </c>
      <c r="S34" s="14">
        <v>19405</v>
      </c>
      <c r="U34" s="4" t="s">
        <v>45</v>
      </c>
      <c r="V34" s="19">
        <v>46647</v>
      </c>
      <c r="W34" s="8" t="s">
        <v>113</v>
      </c>
      <c r="Y34" s="15" t="s">
        <v>12</v>
      </c>
      <c r="Z34" s="16">
        <v>12</v>
      </c>
      <c r="AA34" s="6">
        <v>4</v>
      </c>
    </row>
    <row r="35" spans="1:30" x14ac:dyDescent="0.2">
      <c r="A35" s="10">
        <v>13</v>
      </c>
      <c r="B35" s="3" t="s">
        <v>13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3"/>
      <c r="P35" s="12">
        <f>$P$3+Q3-Q16</f>
        <v>31640</v>
      </c>
      <c r="R35" s="4" t="s">
        <v>25</v>
      </c>
      <c r="S35" s="14">
        <v>19405</v>
      </c>
      <c r="U35" s="17" t="s">
        <v>110</v>
      </c>
      <c r="V35" s="18">
        <v>45414</v>
      </c>
      <c r="W35" s="8">
        <v>2</v>
      </c>
      <c r="Y35" s="15" t="s">
        <v>13</v>
      </c>
      <c r="Z35" s="16">
        <v>13</v>
      </c>
      <c r="AA35" s="6">
        <v>2</v>
      </c>
    </row>
    <row r="36" spans="1:30" x14ac:dyDescent="0.2">
      <c r="A36" s="10">
        <v>14</v>
      </c>
      <c r="B36" s="3" t="s">
        <v>14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3"/>
      <c r="R36" s="4" t="s">
        <v>34</v>
      </c>
      <c r="S36" s="14">
        <v>56426</v>
      </c>
      <c r="U36" s="4" t="s">
        <v>106</v>
      </c>
      <c r="V36" s="19">
        <v>45317</v>
      </c>
      <c r="W36" s="8" t="s">
        <v>113</v>
      </c>
      <c r="Y36" s="15" t="s">
        <v>14</v>
      </c>
      <c r="Z36" s="16">
        <v>14</v>
      </c>
      <c r="AA36" s="6">
        <v>3</v>
      </c>
    </row>
    <row r="37" spans="1:30" x14ac:dyDescent="0.2">
      <c r="R37" s="4" t="s">
        <v>35</v>
      </c>
      <c r="S37" s="14">
        <v>41278</v>
      </c>
      <c r="U37" s="17" t="s">
        <v>66</v>
      </c>
      <c r="V37" s="18">
        <v>44286</v>
      </c>
      <c r="W37" s="8">
        <v>2</v>
      </c>
      <c r="AA37" s="9">
        <f>SUM(AA23:AA36)</f>
        <v>57</v>
      </c>
    </row>
    <row r="38" spans="1:30" x14ac:dyDescent="0.2">
      <c r="R38" s="4" t="s">
        <v>36</v>
      </c>
      <c r="S38" s="14">
        <v>34877</v>
      </c>
      <c r="U38" s="4" t="s">
        <v>53</v>
      </c>
      <c r="V38" s="19">
        <v>43667</v>
      </c>
      <c r="W38" s="8" t="s">
        <v>113</v>
      </c>
    </row>
    <row r="39" spans="1:30" x14ac:dyDescent="0.2">
      <c r="R39" s="4" t="s">
        <v>37</v>
      </c>
      <c r="S39" s="14">
        <v>25165</v>
      </c>
      <c r="U39" s="4" t="s">
        <v>63</v>
      </c>
      <c r="V39" s="19">
        <v>42903</v>
      </c>
      <c r="W39" s="8" t="s">
        <v>113</v>
      </c>
      <c r="Y39" s="25" t="s">
        <v>120</v>
      </c>
      <c r="AC39" s="10" t="s">
        <v>124</v>
      </c>
    </row>
    <row r="40" spans="1:30" x14ac:dyDescent="0.2">
      <c r="R40" s="4" t="s">
        <v>38</v>
      </c>
      <c r="S40" s="14">
        <v>5295</v>
      </c>
      <c r="U40" s="4" t="s">
        <v>64</v>
      </c>
      <c r="V40" s="19">
        <v>41760</v>
      </c>
      <c r="W40" s="8" t="s">
        <v>113</v>
      </c>
      <c r="Y40" s="18" t="s">
        <v>0</v>
      </c>
    </row>
    <row r="41" spans="1:30" x14ac:dyDescent="0.2">
      <c r="R41" s="4" t="s">
        <v>39</v>
      </c>
      <c r="S41" s="14">
        <v>11329</v>
      </c>
      <c r="U41" s="4" t="s">
        <v>62</v>
      </c>
      <c r="V41" s="19">
        <v>41499</v>
      </c>
      <c r="W41" s="8" t="s">
        <v>113</v>
      </c>
      <c r="Y41" s="15" t="s">
        <v>3</v>
      </c>
      <c r="Z41" s="26">
        <v>3</v>
      </c>
      <c r="AA41" s="6">
        <v>6</v>
      </c>
      <c r="AC41">
        <f>(F3+F13+F14+N3)/1000</f>
        <v>107.995</v>
      </c>
    </row>
    <row r="42" spans="1:30" x14ac:dyDescent="0.2">
      <c r="R42" s="4" t="s">
        <v>40</v>
      </c>
      <c r="S42" s="14">
        <v>13727</v>
      </c>
      <c r="U42" s="4" t="s">
        <v>35</v>
      </c>
      <c r="V42" s="19">
        <v>41278</v>
      </c>
      <c r="W42" s="8" t="s">
        <v>113</v>
      </c>
      <c r="Y42" s="15" t="s">
        <v>10</v>
      </c>
      <c r="Z42" s="26">
        <v>10</v>
      </c>
      <c r="AA42" s="6">
        <v>3</v>
      </c>
    </row>
    <row r="43" spans="1:30" x14ac:dyDescent="0.2">
      <c r="R43" s="4" t="s">
        <v>41</v>
      </c>
      <c r="S43" s="14">
        <v>66984</v>
      </c>
      <c r="U43" s="4" t="s">
        <v>75</v>
      </c>
      <c r="V43" s="19">
        <v>38877</v>
      </c>
      <c r="W43" s="8" t="s">
        <v>113</v>
      </c>
      <c r="Y43" s="15" t="s">
        <v>11</v>
      </c>
      <c r="Z43" s="26">
        <v>11</v>
      </c>
      <c r="AA43" s="6">
        <v>6</v>
      </c>
    </row>
    <row r="44" spans="1:30" x14ac:dyDescent="0.2">
      <c r="R44" s="4" t="s">
        <v>42</v>
      </c>
      <c r="S44" s="14">
        <v>58313</v>
      </c>
      <c r="U44" s="4" t="s">
        <v>56</v>
      </c>
      <c r="V44" s="19">
        <v>38428</v>
      </c>
      <c r="W44" s="8" t="s">
        <v>113</v>
      </c>
      <c r="Y44" s="15" t="s">
        <v>0</v>
      </c>
      <c r="AA44" s="16">
        <f>SUM(AA41:AA43)</f>
        <v>15</v>
      </c>
    </row>
    <row r="45" spans="1:30" x14ac:dyDescent="0.2">
      <c r="R45" s="4" t="s">
        <v>43</v>
      </c>
      <c r="S45" s="14">
        <v>56594</v>
      </c>
      <c r="U45" s="4" t="s">
        <v>48</v>
      </c>
      <c r="V45" s="19">
        <v>38088</v>
      </c>
      <c r="W45" s="8" t="s">
        <v>113</v>
      </c>
      <c r="Y45" s="25" t="s">
        <v>121</v>
      </c>
    </row>
    <row r="46" spans="1:30" x14ac:dyDescent="0.2">
      <c r="R46" s="4" t="s">
        <v>44</v>
      </c>
      <c r="S46" s="14">
        <v>30951</v>
      </c>
      <c r="U46" s="4" t="s">
        <v>46</v>
      </c>
      <c r="V46" s="19">
        <v>37534</v>
      </c>
      <c r="W46" s="8" t="s">
        <v>113</v>
      </c>
      <c r="Y46" s="15" t="s">
        <v>0</v>
      </c>
    </row>
    <row r="47" spans="1:30" x14ac:dyDescent="0.2">
      <c r="R47" s="4" t="s">
        <v>45</v>
      </c>
      <c r="S47" s="14">
        <v>46647</v>
      </c>
      <c r="U47" s="4" t="s">
        <v>72</v>
      </c>
      <c r="V47" s="19">
        <v>37494</v>
      </c>
      <c r="W47" s="8" t="s">
        <v>113</v>
      </c>
      <c r="Y47" s="15" t="s">
        <v>2</v>
      </c>
      <c r="Z47" s="26">
        <v>2</v>
      </c>
      <c r="AA47" s="6">
        <v>4</v>
      </c>
      <c r="AC47">
        <f>(E3+E15+Q15+G17+G3)/1000</f>
        <v>100.952</v>
      </c>
    </row>
    <row r="48" spans="1:30" x14ac:dyDescent="0.2">
      <c r="R48" s="4" t="s">
        <v>46</v>
      </c>
      <c r="S48" s="14">
        <v>37534</v>
      </c>
      <c r="U48" s="4" t="s">
        <v>73</v>
      </c>
      <c r="V48" s="19">
        <v>36351</v>
      </c>
      <c r="W48" s="8" t="s">
        <v>113</v>
      </c>
      <c r="Y48" s="15" t="s">
        <v>12</v>
      </c>
      <c r="Z48" s="26">
        <v>12</v>
      </c>
      <c r="AA48" s="6">
        <v>4</v>
      </c>
    </row>
    <row r="49" spans="18:29" x14ac:dyDescent="0.2">
      <c r="R49" s="4" t="s">
        <v>47</v>
      </c>
      <c r="S49" s="14">
        <v>31132</v>
      </c>
      <c r="U49" s="4" t="s">
        <v>71</v>
      </c>
      <c r="V49" s="19">
        <v>36089</v>
      </c>
      <c r="W49" s="8" t="s">
        <v>113</v>
      </c>
      <c r="Y49" s="15" t="s">
        <v>14</v>
      </c>
      <c r="Z49" s="26">
        <v>14</v>
      </c>
      <c r="AA49" s="6">
        <v>3</v>
      </c>
    </row>
    <row r="50" spans="18:29" x14ac:dyDescent="0.2">
      <c r="R50" s="4" t="s">
        <v>48</v>
      </c>
      <c r="S50" s="14">
        <v>38088</v>
      </c>
      <c r="U50" s="17" t="s">
        <v>74</v>
      </c>
      <c r="V50" s="18">
        <v>35534</v>
      </c>
      <c r="W50" s="8">
        <v>3</v>
      </c>
      <c r="Y50" s="15" t="s">
        <v>4</v>
      </c>
      <c r="Z50" s="26">
        <v>4</v>
      </c>
      <c r="AA50" s="6">
        <v>3</v>
      </c>
    </row>
    <row r="51" spans="18:29" x14ac:dyDescent="0.2">
      <c r="R51" s="4" t="s">
        <v>49</v>
      </c>
      <c r="S51" s="14">
        <v>2164</v>
      </c>
      <c r="U51" s="4" t="s">
        <v>36</v>
      </c>
      <c r="V51" s="19">
        <v>34877</v>
      </c>
      <c r="W51" s="8" t="s">
        <v>113</v>
      </c>
      <c r="Y51" s="15" t="s">
        <v>0</v>
      </c>
      <c r="AA51" s="17">
        <f>SUM(AA47:AA50)</f>
        <v>14</v>
      </c>
    </row>
    <row r="52" spans="18:29" x14ac:dyDescent="0.2">
      <c r="R52" s="4" t="s">
        <v>50</v>
      </c>
      <c r="S52" s="14">
        <v>7027</v>
      </c>
      <c r="U52" s="4" t="s">
        <v>107</v>
      </c>
      <c r="V52" s="19">
        <v>31480</v>
      </c>
      <c r="W52" s="8" t="s">
        <v>113</v>
      </c>
      <c r="Y52" s="25" t="s">
        <v>123</v>
      </c>
    </row>
    <row r="53" spans="18:29" x14ac:dyDescent="0.2">
      <c r="R53" s="4" t="s">
        <v>51</v>
      </c>
      <c r="S53" s="14">
        <v>18427</v>
      </c>
      <c r="U53" s="4" t="s">
        <v>109</v>
      </c>
      <c r="V53" s="19">
        <v>31218</v>
      </c>
      <c r="W53" s="8" t="s">
        <v>113</v>
      </c>
      <c r="Y53" s="15" t="s">
        <v>0</v>
      </c>
    </row>
    <row r="54" spans="18:29" x14ac:dyDescent="0.2">
      <c r="R54" s="4" t="s">
        <v>52</v>
      </c>
      <c r="S54" s="14">
        <v>67443</v>
      </c>
      <c r="U54" s="4" t="s">
        <v>47</v>
      </c>
      <c r="V54" s="19">
        <v>31132</v>
      </c>
      <c r="W54" s="8" t="s">
        <v>113</v>
      </c>
      <c r="Y54" s="15" t="s">
        <v>5</v>
      </c>
      <c r="Z54" s="24">
        <v>5</v>
      </c>
      <c r="AA54" s="6">
        <v>5</v>
      </c>
      <c r="AC54">
        <f>(H3+H16+D16+J4+J3)/1000</f>
        <v>58.927999999999997</v>
      </c>
    </row>
    <row r="55" spans="18:29" x14ac:dyDescent="0.2">
      <c r="R55" s="4" t="s">
        <v>53</v>
      </c>
      <c r="S55" s="14">
        <v>43667</v>
      </c>
      <c r="U55" s="4" t="s">
        <v>44</v>
      </c>
      <c r="V55" s="19">
        <v>30951</v>
      </c>
      <c r="W55" s="8" t="s">
        <v>113</v>
      </c>
      <c r="Y55" s="15" t="s">
        <v>13</v>
      </c>
      <c r="Z55" s="24">
        <v>13</v>
      </c>
      <c r="AA55" s="6">
        <v>2</v>
      </c>
    </row>
    <row r="56" spans="18:29" x14ac:dyDescent="0.2">
      <c r="R56" s="4" t="s">
        <v>54</v>
      </c>
      <c r="S56" s="14">
        <v>51126</v>
      </c>
      <c r="U56" s="4" t="s">
        <v>79</v>
      </c>
      <c r="V56" s="19">
        <v>30593</v>
      </c>
      <c r="W56" s="8" t="s">
        <v>113</v>
      </c>
      <c r="Y56" s="15" t="s">
        <v>1</v>
      </c>
      <c r="Z56" s="24">
        <v>1</v>
      </c>
      <c r="AA56" s="6">
        <v>5</v>
      </c>
    </row>
    <row r="57" spans="18:29" x14ac:dyDescent="0.2">
      <c r="R57" s="4" t="s">
        <v>55</v>
      </c>
      <c r="S57" s="14">
        <v>23295</v>
      </c>
      <c r="U57" s="4" t="s">
        <v>104</v>
      </c>
      <c r="V57" s="19">
        <v>30146</v>
      </c>
      <c r="W57" s="8" t="s">
        <v>113</v>
      </c>
      <c r="Y57" s="15" t="s">
        <v>7</v>
      </c>
      <c r="Z57" s="24">
        <v>7</v>
      </c>
      <c r="AA57" s="6">
        <v>2</v>
      </c>
    </row>
    <row r="58" spans="18:29" x14ac:dyDescent="0.2">
      <c r="R58" s="4" t="s">
        <v>56</v>
      </c>
      <c r="S58" s="14">
        <v>38428</v>
      </c>
      <c r="U58" s="4" t="s">
        <v>81</v>
      </c>
      <c r="V58" s="19">
        <v>29941</v>
      </c>
      <c r="W58" s="8" t="s">
        <v>113</v>
      </c>
      <c r="Y58" s="15" t="s">
        <v>0</v>
      </c>
      <c r="AA58" s="17">
        <f>SUM(AA54:AA57)</f>
        <v>14</v>
      </c>
    </row>
    <row r="59" spans="18:29" x14ac:dyDescent="0.2">
      <c r="R59" s="4" t="s">
        <v>57</v>
      </c>
      <c r="S59" s="14">
        <v>52316</v>
      </c>
      <c r="U59" s="4" t="s">
        <v>65</v>
      </c>
      <c r="V59" s="19">
        <v>29830</v>
      </c>
      <c r="W59" s="8" t="s">
        <v>113</v>
      </c>
      <c r="Y59" s="25" t="s">
        <v>122</v>
      </c>
    </row>
    <row r="60" spans="18:29" x14ac:dyDescent="0.2">
      <c r="R60" s="4" t="s">
        <v>58</v>
      </c>
      <c r="S60" s="14">
        <v>13830</v>
      </c>
      <c r="U60" s="4" t="s">
        <v>23</v>
      </c>
      <c r="V60" s="19">
        <v>27876</v>
      </c>
      <c r="W60" s="8" t="s">
        <v>113</v>
      </c>
      <c r="Y60" s="15" t="s">
        <v>0</v>
      </c>
    </row>
    <row r="61" spans="18:29" x14ac:dyDescent="0.2">
      <c r="R61" s="4" t="s">
        <v>59</v>
      </c>
      <c r="S61" s="14">
        <v>2655</v>
      </c>
      <c r="U61" s="4" t="s">
        <v>37</v>
      </c>
      <c r="V61" s="19">
        <v>25165</v>
      </c>
      <c r="W61" s="8" t="s">
        <v>113</v>
      </c>
      <c r="Y61" s="15" t="s">
        <v>6</v>
      </c>
      <c r="Z61" s="24">
        <v>6</v>
      </c>
      <c r="AA61" s="6">
        <v>5</v>
      </c>
      <c r="AC61">
        <f>(I3+I12+K12+K3)/1000</f>
        <v>61.064999999999998</v>
      </c>
    </row>
    <row r="62" spans="18:29" x14ac:dyDescent="0.2">
      <c r="R62" s="4" t="s">
        <v>60</v>
      </c>
      <c r="S62" s="14">
        <v>21338</v>
      </c>
      <c r="U62" s="4" t="s">
        <v>69</v>
      </c>
      <c r="V62" s="19">
        <v>24570</v>
      </c>
      <c r="W62" s="8" t="s">
        <v>113</v>
      </c>
      <c r="Y62" s="15" t="s">
        <v>9</v>
      </c>
      <c r="Z62" s="24">
        <v>9</v>
      </c>
      <c r="AA62" s="6">
        <v>5</v>
      </c>
    </row>
    <row r="63" spans="18:29" x14ac:dyDescent="0.2">
      <c r="R63" s="4" t="s">
        <v>61</v>
      </c>
      <c r="S63" s="14">
        <v>11745</v>
      </c>
      <c r="U63" s="4" t="s">
        <v>26</v>
      </c>
      <c r="V63" s="19">
        <v>24155</v>
      </c>
      <c r="W63" s="8" t="s">
        <v>113</v>
      </c>
      <c r="Y63" s="15" t="s">
        <v>8</v>
      </c>
      <c r="Z63" s="24">
        <v>8</v>
      </c>
      <c r="AA63" s="6">
        <v>4</v>
      </c>
    </row>
    <row r="64" spans="18:29" x14ac:dyDescent="0.2">
      <c r="R64" s="4" t="s">
        <v>62</v>
      </c>
      <c r="S64" s="14">
        <v>41499</v>
      </c>
      <c r="U64" s="4" t="s">
        <v>55</v>
      </c>
      <c r="V64" s="19">
        <v>23295</v>
      </c>
      <c r="W64" s="8" t="s">
        <v>113</v>
      </c>
      <c r="Y64" s="15" t="s">
        <v>0</v>
      </c>
      <c r="AA64" s="17">
        <f>SUM(AA61:AA63)</f>
        <v>14</v>
      </c>
    </row>
    <row r="65" spans="18:29" x14ac:dyDescent="0.2">
      <c r="R65" s="4" t="s">
        <v>63</v>
      </c>
      <c r="S65" s="14">
        <v>42903</v>
      </c>
      <c r="U65" s="4" t="s">
        <v>60</v>
      </c>
      <c r="V65" s="19">
        <v>21338</v>
      </c>
      <c r="W65" s="8" t="s">
        <v>113</v>
      </c>
    </row>
    <row r="66" spans="18:29" x14ac:dyDescent="0.2">
      <c r="R66" s="4" t="s">
        <v>64</v>
      </c>
      <c r="S66" s="14">
        <v>41760</v>
      </c>
      <c r="U66" s="4" t="s">
        <v>27</v>
      </c>
      <c r="V66" s="19">
        <v>20913</v>
      </c>
      <c r="W66" s="8" t="s">
        <v>113</v>
      </c>
      <c r="AA66" t="s">
        <v>125</v>
      </c>
      <c r="AC66">
        <f>(AC41+AC47+AC54+AC61)</f>
        <v>328.94</v>
      </c>
    </row>
    <row r="67" spans="18:29" x14ac:dyDescent="0.2">
      <c r="R67" s="4" t="s">
        <v>65</v>
      </c>
      <c r="S67" s="14">
        <v>29830</v>
      </c>
      <c r="U67" s="4" t="s">
        <v>28</v>
      </c>
      <c r="V67" s="19">
        <v>19405</v>
      </c>
      <c r="W67" s="8" t="s">
        <v>113</v>
      </c>
    </row>
    <row r="68" spans="18:29" x14ac:dyDescent="0.2">
      <c r="R68" s="4" t="s">
        <v>66</v>
      </c>
      <c r="S68" s="14">
        <v>44286</v>
      </c>
      <c r="U68" s="4" t="s">
        <v>21</v>
      </c>
      <c r="V68" s="19">
        <v>19405</v>
      </c>
      <c r="W68" s="8" t="s">
        <v>113</v>
      </c>
    </row>
    <row r="69" spans="18:29" x14ac:dyDescent="0.2">
      <c r="R69" s="4" t="s">
        <v>67</v>
      </c>
      <c r="S69" s="14">
        <v>16287</v>
      </c>
      <c r="U69" s="4" t="s">
        <v>22</v>
      </c>
      <c r="V69" s="19">
        <v>19405</v>
      </c>
      <c r="W69" s="8" t="s">
        <v>113</v>
      </c>
    </row>
    <row r="70" spans="18:29" x14ac:dyDescent="0.2">
      <c r="R70" s="4" t="s">
        <v>68</v>
      </c>
      <c r="S70" s="14">
        <v>6263</v>
      </c>
      <c r="U70" s="17" t="s">
        <v>24</v>
      </c>
      <c r="V70" s="18">
        <v>19405</v>
      </c>
      <c r="W70" s="8">
        <v>3</v>
      </c>
    </row>
    <row r="71" spans="18:29" x14ac:dyDescent="0.2">
      <c r="R71" s="4" t="s">
        <v>69</v>
      </c>
      <c r="S71" s="14">
        <v>24570</v>
      </c>
      <c r="U71" s="4" t="s">
        <v>25</v>
      </c>
      <c r="V71" s="19">
        <v>19405</v>
      </c>
      <c r="W71" s="8" t="s">
        <v>113</v>
      </c>
    </row>
    <row r="72" spans="18:29" x14ac:dyDescent="0.2">
      <c r="R72" s="4" t="s">
        <v>70</v>
      </c>
      <c r="S72" s="14">
        <v>14201</v>
      </c>
      <c r="U72" s="4" t="s">
        <v>29</v>
      </c>
      <c r="V72" s="19">
        <v>19336</v>
      </c>
      <c r="W72" s="8" t="s">
        <v>113</v>
      </c>
    </row>
    <row r="73" spans="18:29" x14ac:dyDescent="0.2">
      <c r="R73" s="4" t="s">
        <v>71</v>
      </c>
      <c r="S73" s="14">
        <v>36089</v>
      </c>
      <c r="U73" s="17" t="s">
        <v>78</v>
      </c>
      <c r="V73" s="18">
        <v>18994</v>
      </c>
      <c r="W73" s="8">
        <v>4</v>
      </c>
    </row>
    <row r="74" spans="18:29" x14ac:dyDescent="0.2">
      <c r="R74" s="4" t="s">
        <v>72</v>
      </c>
      <c r="S74" s="14">
        <v>37494</v>
      </c>
      <c r="U74" s="4" t="s">
        <v>94</v>
      </c>
      <c r="V74" s="19">
        <v>18593</v>
      </c>
      <c r="W74" s="8" t="s">
        <v>113</v>
      </c>
    </row>
    <row r="75" spans="18:29" x14ac:dyDescent="0.2">
      <c r="R75" s="4" t="s">
        <v>73</v>
      </c>
      <c r="S75" s="14">
        <v>36351</v>
      </c>
      <c r="U75" s="4" t="s">
        <v>51</v>
      </c>
      <c r="V75" s="19">
        <v>18427</v>
      </c>
      <c r="W75" s="8" t="s">
        <v>113</v>
      </c>
    </row>
    <row r="76" spans="18:29" x14ac:dyDescent="0.2">
      <c r="R76" s="4" t="s">
        <v>74</v>
      </c>
      <c r="S76" s="14">
        <v>35534</v>
      </c>
      <c r="U76" s="4" t="s">
        <v>83</v>
      </c>
      <c r="V76" s="19">
        <v>18066</v>
      </c>
      <c r="W76" s="8" t="s">
        <v>113</v>
      </c>
    </row>
    <row r="77" spans="18:29" x14ac:dyDescent="0.2">
      <c r="R77" s="4" t="s">
        <v>75</v>
      </c>
      <c r="S77" s="14">
        <v>38877</v>
      </c>
      <c r="U77" s="4" t="s">
        <v>99</v>
      </c>
      <c r="V77" s="19">
        <v>16402</v>
      </c>
      <c r="W77" s="8" t="s">
        <v>113</v>
      </c>
    </row>
    <row r="78" spans="18:29" x14ac:dyDescent="0.2">
      <c r="R78" s="4" t="s">
        <v>76</v>
      </c>
      <c r="S78" s="14">
        <v>317</v>
      </c>
      <c r="U78" s="4" t="s">
        <v>111</v>
      </c>
      <c r="V78" s="22">
        <f>$P$3+X45-X58</f>
        <v>16341</v>
      </c>
      <c r="W78" s="8" t="s">
        <v>113</v>
      </c>
    </row>
    <row r="79" spans="18:29" x14ac:dyDescent="0.2">
      <c r="R79" s="4" t="s">
        <v>77</v>
      </c>
      <c r="S79" s="14">
        <v>5179</v>
      </c>
      <c r="U79" s="4" t="s">
        <v>67</v>
      </c>
      <c r="V79" s="19">
        <v>16287</v>
      </c>
      <c r="W79" s="8" t="s">
        <v>113</v>
      </c>
    </row>
    <row r="80" spans="18:29" x14ac:dyDescent="0.2">
      <c r="R80" s="4" t="s">
        <v>78</v>
      </c>
      <c r="S80" s="14">
        <v>18994</v>
      </c>
      <c r="U80" s="4" t="s">
        <v>30</v>
      </c>
      <c r="V80" s="19">
        <v>15434</v>
      </c>
      <c r="W80" s="8" t="s">
        <v>114</v>
      </c>
    </row>
    <row r="81" spans="18:23" x14ac:dyDescent="0.2">
      <c r="R81" s="4" t="s">
        <v>79</v>
      </c>
      <c r="S81" s="14">
        <v>30593</v>
      </c>
      <c r="U81" s="4" t="s">
        <v>80</v>
      </c>
      <c r="V81" s="19">
        <v>14856</v>
      </c>
      <c r="W81" s="8" t="s">
        <v>113</v>
      </c>
    </row>
    <row r="82" spans="18:23" x14ac:dyDescent="0.2">
      <c r="R82" s="4" t="s">
        <v>80</v>
      </c>
      <c r="S82" s="14">
        <v>14856</v>
      </c>
      <c r="U82" s="4" t="s">
        <v>82</v>
      </c>
      <c r="V82" s="19">
        <v>14856</v>
      </c>
      <c r="W82" s="8" t="s">
        <v>113</v>
      </c>
    </row>
    <row r="83" spans="18:23" x14ac:dyDescent="0.2">
      <c r="R83" s="4" t="s">
        <v>81</v>
      </c>
      <c r="S83" s="14">
        <v>29941</v>
      </c>
      <c r="U83" s="4" t="s">
        <v>95</v>
      </c>
      <c r="V83" s="19">
        <v>14590</v>
      </c>
      <c r="W83" s="8" t="s">
        <v>113</v>
      </c>
    </row>
    <row r="84" spans="18:23" x14ac:dyDescent="0.2">
      <c r="R84" s="4" t="s">
        <v>82</v>
      </c>
      <c r="S84" s="14">
        <v>14856</v>
      </c>
      <c r="U84" s="4" t="s">
        <v>96</v>
      </c>
      <c r="V84" s="19">
        <v>14280</v>
      </c>
      <c r="W84" s="8" t="s">
        <v>113</v>
      </c>
    </row>
    <row r="85" spans="18:23" x14ac:dyDescent="0.2">
      <c r="R85" s="4" t="s">
        <v>83</v>
      </c>
      <c r="S85" s="14">
        <v>18066</v>
      </c>
      <c r="U85" s="4" t="s">
        <v>70</v>
      </c>
      <c r="V85" s="19">
        <v>14201</v>
      </c>
      <c r="W85" s="8" t="s">
        <v>113</v>
      </c>
    </row>
    <row r="86" spans="18:23" x14ac:dyDescent="0.2">
      <c r="R86" s="4" t="s">
        <v>84</v>
      </c>
      <c r="S86" s="14">
        <v>1296</v>
      </c>
      <c r="U86" s="4" t="s">
        <v>97</v>
      </c>
      <c r="V86" s="19">
        <v>14111</v>
      </c>
      <c r="W86" s="8" t="s">
        <v>113</v>
      </c>
    </row>
    <row r="87" spans="18:23" x14ac:dyDescent="0.2">
      <c r="R87" s="4" t="s">
        <v>85</v>
      </c>
      <c r="S87" s="14">
        <v>1295</v>
      </c>
      <c r="U87" s="4" t="s">
        <v>98</v>
      </c>
      <c r="V87" s="19">
        <v>14111</v>
      </c>
      <c r="W87" s="8" t="s">
        <v>113</v>
      </c>
    </row>
    <row r="88" spans="18:23" x14ac:dyDescent="0.2">
      <c r="R88" s="4" t="s">
        <v>86</v>
      </c>
      <c r="S88" s="14">
        <v>1296</v>
      </c>
      <c r="U88" s="4" t="s">
        <v>100</v>
      </c>
      <c r="V88" s="19">
        <v>14111</v>
      </c>
      <c r="W88" s="8" t="s">
        <v>113</v>
      </c>
    </row>
    <row r="89" spans="18:23" x14ac:dyDescent="0.2">
      <c r="R89" s="4" t="s">
        <v>87</v>
      </c>
      <c r="S89" s="14">
        <v>1296</v>
      </c>
      <c r="U89" s="4" t="s">
        <v>101</v>
      </c>
      <c r="V89" s="19">
        <v>14111</v>
      </c>
      <c r="W89" s="8" t="s">
        <v>113</v>
      </c>
    </row>
    <row r="90" spans="18:23" x14ac:dyDescent="0.2">
      <c r="R90" s="4" t="s">
        <v>88</v>
      </c>
      <c r="S90" s="14">
        <v>1296</v>
      </c>
      <c r="U90" s="4" t="s">
        <v>58</v>
      </c>
      <c r="V90" s="19">
        <v>13830</v>
      </c>
      <c r="W90" s="8" t="s">
        <v>113</v>
      </c>
    </row>
    <row r="91" spans="18:23" x14ac:dyDescent="0.2">
      <c r="R91" s="4" t="s">
        <v>89</v>
      </c>
      <c r="S91" s="14">
        <v>1296</v>
      </c>
      <c r="U91" s="4" t="s">
        <v>40</v>
      </c>
      <c r="V91" s="19">
        <v>13727</v>
      </c>
      <c r="W91" s="8" t="s">
        <v>113</v>
      </c>
    </row>
    <row r="92" spans="18:23" x14ac:dyDescent="0.2">
      <c r="R92" s="4" t="s">
        <v>90</v>
      </c>
      <c r="S92" s="14">
        <v>1296</v>
      </c>
      <c r="U92" s="4" t="s">
        <v>33</v>
      </c>
      <c r="V92" s="19">
        <v>13348</v>
      </c>
      <c r="W92" s="8" t="s">
        <v>113</v>
      </c>
    </row>
    <row r="93" spans="18:23" x14ac:dyDescent="0.2">
      <c r="R93" s="4" t="s">
        <v>91</v>
      </c>
      <c r="S93" s="14">
        <v>1569</v>
      </c>
      <c r="U93" s="4" t="s">
        <v>93</v>
      </c>
      <c r="V93" s="19">
        <v>12897</v>
      </c>
      <c r="W93" s="8" t="s">
        <v>113</v>
      </c>
    </row>
    <row r="94" spans="18:23" x14ac:dyDescent="0.2">
      <c r="R94" s="4" t="s">
        <v>92</v>
      </c>
      <c r="S94" s="14">
        <v>11492</v>
      </c>
      <c r="U94" s="4" t="s">
        <v>61</v>
      </c>
      <c r="V94" s="19">
        <v>11745</v>
      </c>
      <c r="W94" s="8" t="s">
        <v>113</v>
      </c>
    </row>
    <row r="95" spans="18:23" x14ac:dyDescent="0.2">
      <c r="R95" s="4" t="s">
        <v>93</v>
      </c>
      <c r="S95" s="14">
        <v>12897</v>
      </c>
      <c r="U95" s="4" t="s">
        <v>92</v>
      </c>
      <c r="V95" s="19">
        <v>11492</v>
      </c>
      <c r="W95" s="8" t="s">
        <v>113</v>
      </c>
    </row>
    <row r="96" spans="18:23" x14ac:dyDescent="0.2">
      <c r="R96" s="4" t="s">
        <v>94</v>
      </c>
      <c r="S96" s="14">
        <v>18593</v>
      </c>
      <c r="U96" s="4" t="s">
        <v>39</v>
      </c>
      <c r="V96" s="19">
        <v>11329</v>
      </c>
      <c r="W96" s="8" t="s">
        <v>113</v>
      </c>
    </row>
    <row r="97" spans="18:23" x14ac:dyDescent="0.2">
      <c r="R97" s="4" t="s">
        <v>95</v>
      </c>
      <c r="S97" s="14">
        <v>14590</v>
      </c>
      <c r="U97" s="4" t="s">
        <v>32</v>
      </c>
      <c r="V97" s="19">
        <v>8906</v>
      </c>
      <c r="W97" s="8" t="s">
        <v>113</v>
      </c>
    </row>
    <row r="98" spans="18:23" x14ac:dyDescent="0.2">
      <c r="R98" s="4" t="s">
        <v>96</v>
      </c>
      <c r="S98" s="14">
        <v>14280</v>
      </c>
      <c r="U98" s="4" t="s">
        <v>50</v>
      </c>
      <c r="V98" s="19">
        <v>7027</v>
      </c>
      <c r="W98" s="8" t="s">
        <v>113</v>
      </c>
    </row>
    <row r="99" spans="18:23" x14ac:dyDescent="0.2">
      <c r="R99" s="4" t="s">
        <v>97</v>
      </c>
      <c r="S99" s="14">
        <v>14111</v>
      </c>
      <c r="U99" s="4" t="s">
        <v>68</v>
      </c>
      <c r="V99" s="19">
        <v>6263</v>
      </c>
      <c r="W99" s="8" t="s">
        <v>113</v>
      </c>
    </row>
    <row r="100" spans="18:23" x14ac:dyDescent="0.2">
      <c r="R100" s="4" t="s">
        <v>98</v>
      </c>
      <c r="S100" s="14">
        <v>14111</v>
      </c>
      <c r="U100" s="4" t="s">
        <v>38</v>
      </c>
      <c r="V100" s="19">
        <v>5295</v>
      </c>
      <c r="W100" s="8" t="s">
        <v>113</v>
      </c>
    </row>
    <row r="101" spans="18:23" x14ac:dyDescent="0.2">
      <c r="R101" s="4" t="s">
        <v>99</v>
      </c>
      <c r="S101" s="14">
        <v>16402</v>
      </c>
      <c r="U101" s="4" t="s">
        <v>77</v>
      </c>
      <c r="V101" s="19">
        <v>5179</v>
      </c>
      <c r="W101" s="8" t="s">
        <v>113</v>
      </c>
    </row>
    <row r="102" spans="18:23" x14ac:dyDescent="0.2">
      <c r="R102" s="4" t="s">
        <v>100</v>
      </c>
      <c r="S102" s="14">
        <v>14111</v>
      </c>
      <c r="U102" s="17" t="s">
        <v>31</v>
      </c>
      <c r="V102" s="18">
        <v>4043</v>
      </c>
      <c r="W102" s="8">
        <v>3</v>
      </c>
    </row>
    <row r="103" spans="18:23" x14ac:dyDescent="0.2">
      <c r="R103" s="4" t="s">
        <v>101</v>
      </c>
      <c r="S103" s="14">
        <v>14111</v>
      </c>
      <c r="U103" s="4" t="s">
        <v>59</v>
      </c>
      <c r="V103" s="19">
        <v>2655</v>
      </c>
      <c r="W103" s="8" t="s">
        <v>113</v>
      </c>
    </row>
    <row r="104" spans="18:23" x14ac:dyDescent="0.2">
      <c r="R104" s="4" t="s">
        <v>102</v>
      </c>
      <c r="S104" s="14">
        <v>59771</v>
      </c>
      <c r="U104" s="4" t="s">
        <v>49</v>
      </c>
      <c r="V104" s="19">
        <v>2164</v>
      </c>
      <c r="W104" s="8" t="s">
        <v>113</v>
      </c>
    </row>
    <row r="105" spans="18:23" x14ac:dyDescent="0.2">
      <c r="R105" s="4" t="s">
        <v>103</v>
      </c>
      <c r="S105" s="14">
        <v>55646</v>
      </c>
      <c r="U105" s="17" t="s">
        <v>91</v>
      </c>
      <c r="V105" s="18">
        <v>1569</v>
      </c>
      <c r="W105" s="8">
        <v>4</v>
      </c>
    </row>
    <row r="106" spans="18:23" x14ac:dyDescent="0.2">
      <c r="R106" s="4" t="s">
        <v>104</v>
      </c>
      <c r="S106" s="14">
        <v>30146</v>
      </c>
      <c r="U106" s="4" t="s">
        <v>84</v>
      </c>
      <c r="V106" s="19">
        <v>1296</v>
      </c>
      <c r="W106" s="8" t="s">
        <v>113</v>
      </c>
    </row>
    <row r="107" spans="18:23" x14ac:dyDescent="0.2">
      <c r="R107" s="4" t="s">
        <v>105</v>
      </c>
      <c r="S107" s="14">
        <v>48109</v>
      </c>
      <c r="U107" s="4" t="s">
        <v>86</v>
      </c>
      <c r="V107" s="19">
        <v>1296</v>
      </c>
      <c r="W107" s="8" t="s">
        <v>113</v>
      </c>
    </row>
    <row r="108" spans="18:23" x14ac:dyDescent="0.2">
      <c r="R108" s="4" t="s">
        <v>106</v>
      </c>
      <c r="S108" s="14">
        <v>45317</v>
      </c>
      <c r="U108" s="4" t="s">
        <v>87</v>
      </c>
      <c r="V108" s="19">
        <v>1296</v>
      </c>
      <c r="W108" s="8" t="s">
        <v>113</v>
      </c>
    </row>
    <row r="109" spans="18:23" x14ac:dyDescent="0.2">
      <c r="R109" s="4" t="s">
        <v>107</v>
      </c>
      <c r="S109" s="14">
        <v>31480</v>
      </c>
      <c r="U109" s="4" t="s">
        <v>88</v>
      </c>
      <c r="V109" s="19">
        <v>1296</v>
      </c>
      <c r="W109" s="8" t="s">
        <v>113</v>
      </c>
    </row>
    <row r="110" spans="18:23" x14ac:dyDescent="0.2">
      <c r="R110" s="4" t="s">
        <v>108</v>
      </c>
      <c r="S110" s="14">
        <v>49443</v>
      </c>
      <c r="U110" s="4" t="s">
        <v>89</v>
      </c>
      <c r="V110" s="19">
        <v>1296</v>
      </c>
      <c r="W110" s="8" t="s">
        <v>113</v>
      </c>
    </row>
    <row r="111" spans="18:23" x14ac:dyDescent="0.2">
      <c r="R111" s="4" t="s">
        <v>109</v>
      </c>
      <c r="S111" s="14">
        <v>31218</v>
      </c>
      <c r="U111" s="4" t="s">
        <v>90</v>
      </c>
      <c r="V111" s="19">
        <v>1296</v>
      </c>
      <c r="W111" s="8" t="s">
        <v>113</v>
      </c>
    </row>
    <row r="112" spans="18:23" x14ac:dyDescent="0.2">
      <c r="R112" s="4" t="s">
        <v>110</v>
      </c>
      <c r="S112" s="14">
        <v>45414</v>
      </c>
      <c r="U112" s="4" t="s">
        <v>85</v>
      </c>
      <c r="V112" s="19">
        <v>1295</v>
      </c>
      <c r="W112" s="8" t="s">
        <v>113</v>
      </c>
    </row>
    <row r="113" spans="18:23" x14ac:dyDescent="0.2">
      <c r="R113" s="4" t="s">
        <v>111</v>
      </c>
      <c r="S113" s="12">
        <f>$P$3+T80-T93</f>
        <v>16341</v>
      </c>
      <c r="U113" s="4" t="s">
        <v>76</v>
      </c>
      <c r="V113" s="19">
        <v>317</v>
      </c>
      <c r="W113" s="8" t="s">
        <v>113</v>
      </c>
    </row>
    <row r="114" spans="18:23" x14ac:dyDescent="0.2">
      <c r="U114" s="20"/>
      <c r="V114" s="20"/>
      <c r="W114" s="21"/>
    </row>
  </sheetData>
  <sortState ref="AC23:AD34">
    <sortCondition descending="1" ref="AD23:AD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workbookViewId="0">
      <selection activeCell="N17" sqref="N17"/>
    </sheetView>
  </sheetViews>
  <sheetFormatPr defaultRowHeight="14.25" x14ac:dyDescent="0.2"/>
  <cols>
    <col min="3" max="3" width="18.125" customWidth="1"/>
    <col min="4" max="5" width="9" style="9"/>
    <col min="6" max="6" width="4.625" style="33" customWidth="1"/>
    <col min="7" max="7" width="9" style="10"/>
    <col min="8" max="8" width="23" customWidth="1"/>
    <col min="9" max="10" width="9" style="10"/>
  </cols>
  <sheetData>
    <row r="2" spans="2:12" x14ac:dyDescent="0.2">
      <c r="C2" s="34" t="s">
        <v>135</v>
      </c>
      <c r="H2" s="34" t="s">
        <v>134</v>
      </c>
    </row>
    <row r="3" spans="2:12" x14ac:dyDescent="0.2">
      <c r="D3" s="9" t="s">
        <v>126</v>
      </c>
      <c r="E3" s="9" t="s">
        <v>15</v>
      </c>
      <c r="H3" s="29"/>
      <c r="I3" s="8" t="s">
        <v>126</v>
      </c>
      <c r="J3" s="8" t="s">
        <v>15</v>
      </c>
    </row>
    <row r="4" spans="2:12" x14ac:dyDescent="0.2">
      <c r="B4" t="s">
        <v>127</v>
      </c>
      <c r="G4" s="10" t="s">
        <v>137</v>
      </c>
      <c r="H4" s="29"/>
      <c r="I4" s="8"/>
      <c r="J4" s="8"/>
    </row>
    <row r="5" spans="2:12" x14ac:dyDescent="0.2">
      <c r="B5" s="10">
        <v>15</v>
      </c>
      <c r="C5" t="s">
        <v>0</v>
      </c>
      <c r="D5" s="9">
        <v>0</v>
      </c>
      <c r="E5" s="9">
        <v>0</v>
      </c>
      <c r="G5" s="10">
        <v>15</v>
      </c>
      <c r="H5" s="29" t="s">
        <v>0</v>
      </c>
      <c r="I5" s="8">
        <v>0</v>
      </c>
      <c r="J5" s="8">
        <v>0</v>
      </c>
    </row>
    <row r="6" spans="2:12" x14ac:dyDescent="0.2">
      <c r="C6" t="s">
        <v>7</v>
      </c>
      <c r="D6" s="9">
        <v>2</v>
      </c>
      <c r="E6" s="9">
        <v>2</v>
      </c>
      <c r="H6" s="30" t="s">
        <v>3</v>
      </c>
      <c r="I6" s="8">
        <f>I5+J6</f>
        <v>6</v>
      </c>
      <c r="J6" s="8">
        <v>6</v>
      </c>
    </row>
    <row r="7" spans="2:12" x14ac:dyDescent="0.2">
      <c r="C7" t="s">
        <v>11</v>
      </c>
      <c r="D7" s="9">
        <v>8</v>
      </c>
      <c r="E7" s="9">
        <v>6</v>
      </c>
      <c r="H7" s="30" t="s">
        <v>10</v>
      </c>
      <c r="I7" s="8">
        <f t="shared" ref="I7:I8" si="0">I6+J7</f>
        <v>9</v>
      </c>
      <c r="J7" s="8">
        <v>3</v>
      </c>
    </row>
    <row r="8" spans="2:12" x14ac:dyDescent="0.2">
      <c r="C8" t="s">
        <v>10</v>
      </c>
      <c r="D8" s="9">
        <v>11</v>
      </c>
      <c r="E8" s="9">
        <v>3</v>
      </c>
      <c r="H8" s="30" t="s">
        <v>11</v>
      </c>
      <c r="I8" s="31">
        <f t="shared" si="0"/>
        <v>15</v>
      </c>
      <c r="J8" s="8">
        <v>6</v>
      </c>
    </row>
    <row r="9" spans="2:12" x14ac:dyDescent="0.2">
      <c r="C9" t="s">
        <v>12</v>
      </c>
      <c r="D9" s="27">
        <v>15</v>
      </c>
      <c r="E9" s="9">
        <v>4</v>
      </c>
      <c r="H9" s="30" t="s">
        <v>0</v>
      </c>
      <c r="I9" s="8"/>
      <c r="J9" s="31">
        <f>SUM(J6:J8)</f>
        <v>15</v>
      </c>
    </row>
    <row r="10" spans="2:12" x14ac:dyDescent="0.2">
      <c r="C10" t="s">
        <v>0</v>
      </c>
      <c r="E10" s="27">
        <v>15</v>
      </c>
      <c r="H10" t="s">
        <v>128</v>
      </c>
      <c r="I10" s="28">
        <v>107.995</v>
      </c>
      <c r="J10" s="9" t="s">
        <v>129</v>
      </c>
    </row>
    <row r="11" spans="2:12" x14ac:dyDescent="0.2">
      <c r="C11" t="s">
        <v>128</v>
      </c>
      <c r="D11" s="28">
        <v>86.465999999999994</v>
      </c>
      <c r="E11" s="9" t="s">
        <v>129</v>
      </c>
      <c r="L11">
        <f>626</f>
        <v>626</v>
      </c>
    </row>
    <row r="12" spans="2:12" x14ac:dyDescent="0.2">
      <c r="B12" t="s">
        <v>130</v>
      </c>
      <c r="G12" s="10" t="s">
        <v>136</v>
      </c>
      <c r="H12" t="s">
        <v>0</v>
      </c>
      <c r="I12" s="10">
        <v>0</v>
      </c>
      <c r="J12" s="10">
        <v>0</v>
      </c>
    </row>
    <row r="13" spans="2:12" x14ac:dyDescent="0.2">
      <c r="B13" s="10">
        <v>15</v>
      </c>
      <c r="C13" t="s">
        <v>0</v>
      </c>
      <c r="D13" s="9">
        <v>0</v>
      </c>
      <c r="E13" s="9">
        <v>0</v>
      </c>
      <c r="G13" s="10">
        <v>15</v>
      </c>
      <c r="H13" t="s">
        <v>2</v>
      </c>
      <c r="I13" s="10">
        <f>I12+J13</f>
        <v>4</v>
      </c>
      <c r="J13" s="10">
        <v>4</v>
      </c>
      <c r="L13">
        <v>566</v>
      </c>
    </row>
    <row r="14" spans="2:12" x14ac:dyDescent="0.2">
      <c r="C14" t="s">
        <v>6</v>
      </c>
      <c r="D14" s="9">
        <v>5</v>
      </c>
      <c r="E14" s="9">
        <v>5</v>
      </c>
      <c r="H14" t="s">
        <v>12</v>
      </c>
      <c r="I14" s="10">
        <f t="shared" ref="I14:I16" si="1">I13+J14</f>
        <v>8</v>
      </c>
      <c r="J14" s="10">
        <v>4</v>
      </c>
    </row>
    <row r="15" spans="2:12" x14ac:dyDescent="0.2">
      <c r="C15" t="s">
        <v>3</v>
      </c>
      <c r="D15" s="9">
        <v>11</v>
      </c>
      <c r="E15" s="9">
        <v>6</v>
      </c>
      <c r="H15" t="s">
        <v>14</v>
      </c>
      <c r="I15" s="10">
        <f t="shared" si="1"/>
        <v>11</v>
      </c>
      <c r="J15" s="10">
        <v>3</v>
      </c>
      <c r="L15">
        <f>(L11-L13)/L11</f>
        <v>9.5846645367412137E-2</v>
      </c>
    </row>
    <row r="16" spans="2:12" x14ac:dyDescent="0.2">
      <c r="C16" t="s">
        <v>2</v>
      </c>
      <c r="D16" s="27">
        <v>15</v>
      </c>
      <c r="E16" s="9">
        <v>4</v>
      </c>
      <c r="H16" t="s">
        <v>4</v>
      </c>
      <c r="I16" s="32">
        <f t="shared" si="1"/>
        <v>14</v>
      </c>
      <c r="J16" s="10">
        <v>3</v>
      </c>
    </row>
    <row r="17" spans="2:10" x14ac:dyDescent="0.2">
      <c r="C17" t="s">
        <v>0</v>
      </c>
      <c r="E17" s="27">
        <v>15</v>
      </c>
      <c r="H17" t="s">
        <v>0</v>
      </c>
      <c r="J17" s="32">
        <f>SUM(J12:J16)</f>
        <v>14</v>
      </c>
    </row>
    <row r="18" spans="2:10" x14ac:dyDescent="0.2">
      <c r="C18" t="s">
        <v>128</v>
      </c>
      <c r="D18" s="28">
        <v>80.673000000000002</v>
      </c>
      <c r="E18" s="9" t="s">
        <v>129</v>
      </c>
      <c r="H18" t="s">
        <v>128</v>
      </c>
      <c r="I18" s="28">
        <v>100.952</v>
      </c>
      <c r="J18" s="9" t="s">
        <v>129</v>
      </c>
    </row>
    <row r="19" spans="2:10" x14ac:dyDescent="0.2">
      <c r="B19" t="s">
        <v>131</v>
      </c>
      <c r="G19" s="10" t="s">
        <v>138</v>
      </c>
    </row>
    <row r="20" spans="2:10" x14ac:dyDescent="0.2">
      <c r="B20" s="10">
        <v>15</v>
      </c>
      <c r="C20" t="s">
        <v>0</v>
      </c>
      <c r="D20" s="9">
        <v>0</v>
      </c>
      <c r="E20" s="9">
        <v>0</v>
      </c>
      <c r="G20" s="10">
        <v>15</v>
      </c>
      <c r="H20" t="s">
        <v>0</v>
      </c>
      <c r="I20" s="10">
        <v>0</v>
      </c>
      <c r="J20" s="10">
        <v>0</v>
      </c>
    </row>
    <row r="21" spans="2:10" x14ac:dyDescent="0.2">
      <c r="C21" t="s">
        <v>14</v>
      </c>
      <c r="D21" s="9">
        <v>3</v>
      </c>
      <c r="E21" s="9">
        <v>3</v>
      </c>
      <c r="H21" t="s">
        <v>5</v>
      </c>
      <c r="I21" s="10">
        <f>I20+J21</f>
        <v>5</v>
      </c>
      <c r="J21" s="10">
        <v>5</v>
      </c>
    </row>
    <row r="22" spans="2:10" x14ac:dyDescent="0.2">
      <c r="C22" t="s">
        <v>4</v>
      </c>
      <c r="D22" s="9">
        <v>6</v>
      </c>
      <c r="E22" s="9">
        <v>3</v>
      </c>
      <c r="H22" t="s">
        <v>13</v>
      </c>
      <c r="I22" s="10">
        <f t="shared" ref="I22:I24" si="2">I21+J22</f>
        <v>7</v>
      </c>
      <c r="J22" s="10">
        <v>2</v>
      </c>
    </row>
    <row r="23" spans="2:10" x14ac:dyDescent="0.2">
      <c r="C23" t="s">
        <v>5</v>
      </c>
      <c r="D23" s="9">
        <v>11</v>
      </c>
      <c r="E23" s="9">
        <v>5</v>
      </c>
      <c r="H23" t="s">
        <v>1</v>
      </c>
      <c r="I23" s="10">
        <f t="shared" si="2"/>
        <v>12</v>
      </c>
      <c r="J23" s="10">
        <v>5</v>
      </c>
    </row>
    <row r="24" spans="2:10" x14ac:dyDescent="0.2">
      <c r="C24" t="s">
        <v>8</v>
      </c>
      <c r="D24" s="27">
        <v>15</v>
      </c>
      <c r="E24" s="9">
        <v>4</v>
      </c>
      <c r="H24" t="s">
        <v>7</v>
      </c>
      <c r="I24" s="32">
        <f t="shared" si="2"/>
        <v>14</v>
      </c>
      <c r="J24" s="10">
        <v>2</v>
      </c>
    </row>
    <row r="25" spans="2:10" x14ac:dyDescent="0.2">
      <c r="C25" t="s">
        <v>0</v>
      </c>
      <c r="E25" s="27">
        <v>15</v>
      </c>
      <c r="H25" t="s">
        <v>0</v>
      </c>
      <c r="J25" s="32">
        <f>SUM(J20:J24)</f>
        <v>14</v>
      </c>
    </row>
    <row r="26" spans="2:10" x14ac:dyDescent="0.2">
      <c r="C26" t="s">
        <v>128</v>
      </c>
      <c r="D26" s="28">
        <v>74.471999999999994</v>
      </c>
      <c r="E26" s="9" t="s">
        <v>129</v>
      </c>
      <c r="H26" t="s">
        <v>128</v>
      </c>
      <c r="I26" s="28">
        <v>58.927999999999997</v>
      </c>
      <c r="J26" s="9" t="s">
        <v>129</v>
      </c>
    </row>
    <row r="27" spans="2:10" x14ac:dyDescent="0.2">
      <c r="B27" t="s">
        <v>132</v>
      </c>
      <c r="G27" s="10" t="s">
        <v>139</v>
      </c>
    </row>
    <row r="28" spans="2:10" x14ac:dyDescent="0.2">
      <c r="B28" s="10">
        <v>15</v>
      </c>
      <c r="C28" t="s">
        <v>0</v>
      </c>
      <c r="D28" s="9">
        <v>0</v>
      </c>
      <c r="E28" s="9">
        <v>0</v>
      </c>
      <c r="H28" t="s">
        <v>0</v>
      </c>
      <c r="I28" s="10">
        <v>0</v>
      </c>
      <c r="J28" s="10">
        <v>0</v>
      </c>
    </row>
    <row r="29" spans="2:10" x14ac:dyDescent="0.2">
      <c r="C29" t="s">
        <v>9</v>
      </c>
      <c r="D29" s="9">
        <v>5</v>
      </c>
      <c r="E29" s="9">
        <v>5</v>
      </c>
      <c r="G29" s="10">
        <v>15</v>
      </c>
      <c r="H29" t="s">
        <v>6</v>
      </c>
      <c r="I29" s="10">
        <f>I28+J29</f>
        <v>5</v>
      </c>
      <c r="J29" s="10">
        <v>5</v>
      </c>
    </row>
    <row r="30" spans="2:10" x14ac:dyDescent="0.2">
      <c r="C30" t="s">
        <v>13</v>
      </c>
      <c r="D30" s="9">
        <v>7</v>
      </c>
      <c r="E30" s="9">
        <v>2</v>
      </c>
      <c r="H30" t="s">
        <v>9</v>
      </c>
      <c r="I30" s="10">
        <f t="shared" ref="I30:I31" si="3">I29+J30</f>
        <v>10</v>
      </c>
      <c r="J30" s="10">
        <v>5</v>
      </c>
    </row>
    <row r="31" spans="2:10" x14ac:dyDescent="0.2">
      <c r="C31" t="s">
        <v>1</v>
      </c>
      <c r="D31" s="27">
        <v>12</v>
      </c>
      <c r="E31" s="9">
        <v>5</v>
      </c>
      <c r="H31" t="s">
        <v>8</v>
      </c>
      <c r="I31" s="32">
        <f t="shared" si="3"/>
        <v>14</v>
      </c>
      <c r="J31" s="10">
        <v>4</v>
      </c>
    </row>
    <row r="32" spans="2:10" x14ac:dyDescent="0.2">
      <c r="C32" t="s">
        <v>0</v>
      </c>
      <c r="E32" s="27">
        <v>12</v>
      </c>
      <c r="H32" t="s">
        <v>0</v>
      </c>
      <c r="J32" s="32">
        <f>SUM(J28:J31)</f>
        <v>14</v>
      </c>
    </row>
    <row r="33" spans="3:10" x14ac:dyDescent="0.2">
      <c r="C33" t="s">
        <v>128</v>
      </c>
      <c r="D33" s="28">
        <v>36.701999999999998</v>
      </c>
      <c r="E33" s="9" t="s">
        <v>129</v>
      </c>
      <c r="H33" t="s">
        <v>128</v>
      </c>
      <c r="I33" s="28">
        <v>61.064999999999998</v>
      </c>
      <c r="J33" s="9" t="s">
        <v>129</v>
      </c>
    </row>
    <row r="35" spans="3:10" x14ac:dyDescent="0.2">
      <c r="C35" t="s">
        <v>133</v>
      </c>
      <c r="D35" s="28">
        <v>278.31299999999999</v>
      </c>
      <c r="E35" s="9" t="s">
        <v>129</v>
      </c>
      <c r="H35" t="s">
        <v>133</v>
      </c>
      <c r="I35" s="28">
        <f>I10+I18+I26+I33</f>
        <v>328.94</v>
      </c>
      <c r="J35" s="9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ส้มโอ ตัวอย่าง</vt:lpstr>
      <vt:lpstr>solution 1</vt:lpstr>
      <vt:lpstr>ห้างสรรรพสินค้า</vt:lpstr>
      <vt:lpstr>solution 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Paitoon Sirioran</dc:creator>
  <cp:lastModifiedBy>Paitoon Sirioran</cp:lastModifiedBy>
  <dcterms:created xsi:type="dcterms:W3CDTF">2019-05-18T15:53:01Z</dcterms:created>
  <dcterms:modified xsi:type="dcterms:W3CDTF">2019-06-13T15:33:53Z</dcterms:modified>
</cp:coreProperties>
</file>