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P97\Dropbox\Aravind_ExpAM\Exports_Mice\"/>
    </mc:Choice>
  </mc:AlternateContent>
  <xr:revisionPtr revIDLastSave="0" documentId="8_{6C0F7AB6-C595-436D-9719-0ACC1367CD75}" xr6:coauthVersionLast="47" xr6:coauthVersionMax="47" xr10:uidLastSave="{00000000-0000-0000-0000-000000000000}"/>
  <bookViews>
    <workbookView xWindow="-7380" yWindow="-16410" windowWidth="29040" windowHeight="15840" xr2:uid="{110569DD-3614-43E3-BA2A-8223466BC4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L5" i="1"/>
  <c r="M5" i="1"/>
  <c r="N5" i="1" s="1"/>
  <c r="AA5" i="1"/>
  <c r="AB5" i="1"/>
  <c r="AC5" i="1"/>
  <c r="AD5" i="1"/>
  <c r="K6" i="1"/>
  <c r="L6" i="1"/>
  <c r="M6" i="1"/>
  <c r="N6" i="1" s="1"/>
  <c r="AA6" i="1"/>
  <c r="AB6" i="1"/>
  <c r="AC6" i="1"/>
  <c r="AD6" i="1"/>
  <c r="K7" i="1"/>
  <c r="L7" i="1"/>
  <c r="M7" i="1"/>
  <c r="N7" i="1" s="1"/>
  <c r="AA7" i="1"/>
  <c r="AB7" i="1"/>
  <c r="AC7" i="1"/>
  <c r="AD7" i="1"/>
  <c r="K8" i="1"/>
  <c r="L8" i="1"/>
  <c r="M8" i="1"/>
  <c r="N8" i="1" s="1"/>
  <c r="AA8" i="1"/>
  <c r="AB8" i="1"/>
  <c r="AC8" i="1"/>
  <c r="AD8" i="1"/>
  <c r="K9" i="1"/>
  <c r="L9" i="1"/>
  <c r="M9" i="1"/>
  <c r="N9" i="1" s="1"/>
  <c r="AA9" i="1"/>
  <c r="AB9" i="1"/>
  <c r="AC9" i="1"/>
  <c r="AD9" i="1"/>
  <c r="K10" i="1"/>
  <c r="L10" i="1"/>
  <c r="M10" i="1"/>
  <c r="N10" i="1" s="1"/>
  <c r="AA10" i="1"/>
  <c r="AB10" i="1"/>
  <c r="AC10" i="1"/>
  <c r="AD10" i="1"/>
  <c r="K11" i="1"/>
  <c r="L11" i="1"/>
  <c r="M11" i="1"/>
  <c r="N11" i="1" s="1"/>
  <c r="AA11" i="1"/>
  <c r="AB11" i="1"/>
  <c r="AC11" i="1"/>
  <c r="AD11" i="1"/>
  <c r="K12" i="1"/>
  <c r="L12" i="1"/>
  <c r="M12" i="1"/>
  <c r="N12" i="1" s="1"/>
  <c r="AA12" i="1"/>
  <c r="AB12" i="1"/>
  <c r="AC12" i="1"/>
  <c r="AD12" i="1"/>
  <c r="K13" i="1"/>
  <c r="L13" i="1"/>
  <c r="M13" i="1"/>
  <c r="N13" i="1" s="1"/>
  <c r="AA13" i="1"/>
  <c r="AB13" i="1"/>
  <c r="AC13" i="1"/>
  <c r="AD13" i="1"/>
  <c r="K14" i="1"/>
  <c r="L14" i="1"/>
  <c r="M14" i="1"/>
  <c r="N14" i="1" s="1"/>
  <c r="AA14" i="1"/>
  <c r="AB14" i="1"/>
  <c r="AC14" i="1"/>
  <c r="AD14" i="1"/>
  <c r="K15" i="1"/>
  <c r="L15" i="1"/>
  <c r="M15" i="1"/>
  <c r="N15" i="1" s="1"/>
  <c r="AA15" i="1"/>
  <c r="AB15" i="1"/>
  <c r="AC15" i="1"/>
  <c r="AD15" i="1"/>
  <c r="K20" i="1"/>
  <c r="L20" i="1"/>
  <c r="M20" i="1"/>
  <c r="N20" i="1" s="1"/>
  <c r="AA20" i="1"/>
  <c r="AB20" i="1"/>
  <c r="AC20" i="1"/>
  <c r="AD20" i="1"/>
  <c r="K21" i="1"/>
  <c r="L21" i="1"/>
  <c r="M21" i="1"/>
  <c r="N21" i="1" s="1"/>
  <c r="AA21" i="1"/>
  <c r="AB21" i="1"/>
  <c r="AC21" i="1"/>
  <c r="AD21" i="1"/>
  <c r="K22" i="1"/>
  <c r="L22" i="1"/>
  <c r="M22" i="1"/>
  <c r="N22" i="1" s="1"/>
  <c r="AA22" i="1"/>
  <c r="AB22" i="1"/>
  <c r="AC22" i="1"/>
  <c r="AD22" i="1"/>
  <c r="K23" i="1"/>
  <c r="L23" i="1"/>
  <c r="M23" i="1"/>
  <c r="N23" i="1" s="1"/>
  <c r="AA23" i="1"/>
  <c r="AB23" i="1"/>
  <c r="AC23" i="1"/>
  <c r="AD23" i="1"/>
  <c r="K24" i="1"/>
  <c r="L24" i="1"/>
  <c r="M24" i="1"/>
  <c r="N24" i="1" s="1"/>
  <c r="AA24" i="1"/>
  <c r="AB24" i="1"/>
  <c r="AC24" i="1"/>
  <c r="AD24" i="1"/>
  <c r="K25" i="1"/>
  <c r="L25" i="1"/>
  <c r="M25" i="1"/>
  <c r="N25" i="1" s="1"/>
  <c r="AA25" i="1"/>
  <c r="AB25" i="1"/>
  <c r="AC25" i="1"/>
  <c r="AD25" i="1"/>
  <c r="K26" i="1"/>
  <c r="L26" i="1"/>
  <c r="M26" i="1"/>
  <c r="N26" i="1" s="1"/>
  <c r="AA26" i="1"/>
  <c r="AB26" i="1"/>
  <c r="AC26" i="1"/>
  <c r="AD26" i="1"/>
  <c r="K27" i="1"/>
  <c r="L27" i="1"/>
  <c r="M27" i="1"/>
  <c r="N27" i="1" s="1"/>
  <c r="AA27" i="1"/>
  <c r="AB27" i="1"/>
  <c r="AC27" i="1"/>
  <c r="AD27" i="1"/>
  <c r="K28" i="1"/>
  <c r="L28" i="1"/>
  <c r="M28" i="1"/>
  <c r="N28" i="1" s="1"/>
  <c r="AA28" i="1"/>
  <c r="AB28" i="1"/>
  <c r="AC28" i="1"/>
  <c r="AD28" i="1"/>
  <c r="K29" i="1"/>
  <c r="L29" i="1"/>
  <c r="M29" i="1"/>
  <c r="N29" i="1" s="1"/>
  <c r="AA29" i="1"/>
  <c r="AB29" i="1"/>
  <c r="AC29" i="1"/>
  <c r="AD29" i="1"/>
  <c r="K30" i="1"/>
  <c r="L30" i="1"/>
  <c r="M30" i="1"/>
  <c r="N30" i="1" s="1"/>
  <c r="AA30" i="1"/>
  <c r="AB30" i="1"/>
  <c r="AC30" i="1"/>
  <c r="AD30" i="1"/>
</calcChain>
</file>

<file path=xl/sharedStrings.xml><?xml version="1.0" encoding="utf-8"?>
<sst xmlns="http://schemas.openxmlformats.org/spreadsheetml/2006/main" count="44" uniqueCount="27">
  <si>
    <t>sem</t>
  </si>
  <si>
    <t>std</t>
  </si>
  <si>
    <t>n</t>
  </si>
  <si>
    <t>Mean</t>
  </si>
  <si>
    <t>Rate</t>
  </si>
  <si>
    <t>30kHz</t>
  </si>
  <si>
    <t>M124</t>
  </si>
  <si>
    <t>M122</t>
  </si>
  <si>
    <t>M120</t>
  </si>
  <si>
    <t>M119</t>
  </si>
  <si>
    <t>M115</t>
  </si>
  <si>
    <t>M114</t>
  </si>
  <si>
    <t>M103</t>
  </si>
  <si>
    <t>M102</t>
  </si>
  <si>
    <t>M101</t>
  </si>
  <si>
    <t>M121</t>
  </si>
  <si>
    <t>M118</t>
  </si>
  <si>
    <t>M117</t>
  </si>
  <si>
    <t>M116</t>
  </si>
  <si>
    <t>M125</t>
  </si>
  <si>
    <t>M123</t>
  </si>
  <si>
    <t>M110</t>
  </si>
  <si>
    <t>M109</t>
  </si>
  <si>
    <t>50wks exp</t>
  </si>
  <si>
    <t>12kHz</t>
  </si>
  <si>
    <t>50wks ctrl</t>
  </si>
  <si>
    <t>EFR Rate 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</si>
</sst>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</font>
    <font>
      <sz val="11"/>
      <color theme="1"/>
      <name val="Arial"/>
    </font>
    <font>
      <b/>
      <sz val="11"/>
      <color theme="1"/>
      <name val="Calibri"/>
    </font>
    <font>
      <sz val="11"/>
      <color rgb="FF000000"/>
      <name val="Calibri"/>
    </font>
    <font>
      <b/>
      <sz val="11"/>
      <color theme="1"/>
      <name val="Calibri"/>
      <family val="2"/>
    </font>
    <font>
      <b/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4">
    <xf numFmtId="0" fontId="0" fillId="0" borderId="0" xfId="0"/>
    <xf numFmtId="0" fontId="0" fillId="5" borderId="0" xfId="0" applyFill="1"/>
    <xf numFmtId="0" fontId="4" fillId="6" borderId="0" xfId="0" applyFont="1" applyFill="1"/>
    <xf numFmtId="0" fontId="5" fillId="6" borderId="0" xfId="0" applyFont="1" applyFill="1"/>
    <xf numFmtId="0" fontId="4" fillId="0" borderId="0" xfId="0" applyFont="1"/>
    <xf numFmtId="0" fontId="2" fillId="3" borderId="0" xfId="2" applyBorder="1"/>
    <xf numFmtId="0" fontId="6" fillId="0" borderId="0" xfId="0" applyFont="1"/>
    <xf numFmtId="0" fontId="2" fillId="3" borderId="0" xfId="2"/>
    <xf numFmtId="0" fontId="7" fillId="0" borderId="0" xfId="0" applyFont="1"/>
    <xf numFmtId="0" fontId="3" fillId="4" borderId="0" xfId="3" applyBorder="1"/>
    <xf numFmtId="0" fontId="8" fillId="0" borderId="0" xfId="0" applyFont="1"/>
    <xf numFmtId="0" fontId="7" fillId="7" borderId="0" xfId="0" applyFont="1" applyFill="1"/>
    <xf numFmtId="0" fontId="9" fillId="2" borderId="0" xfId="1" applyFont="1"/>
    <xf numFmtId="0" fontId="6" fillId="5" borderId="0" xfId="0" applyFont="1" applyFill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FD9D1-6F31-4397-908E-8B6204DCCBD3}">
  <dimension ref="A1:AE31"/>
  <sheetViews>
    <sheetView tabSelected="1" zoomScale="70" zoomScaleNormal="70" workbookViewId="0">
      <selection activeCell="D35" sqref="D35:D36"/>
    </sheetView>
  </sheetViews>
  <sheetFormatPr defaultRowHeight="15" x14ac:dyDescent="0.25"/>
  <sheetData>
    <row r="1" spans="1:31" x14ac:dyDescent="0.25">
      <c r="A1" s="6" t="s">
        <v>26</v>
      </c>
      <c r="O1" s="2"/>
      <c r="P1" s="6"/>
      <c r="Q1" s="4"/>
      <c r="R1" s="4"/>
      <c r="S1" s="4"/>
      <c r="T1" s="4"/>
      <c r="U1" s="4"/>
      <c r="V1" s="4"/>
      <c r="W1" s="4"/>
      <c r="X1" s="4"/>
      <c r="Y1" s="4"/>
      <c r="Z1" s="4"/>
      <c r="AE1" s="1"/>
    </row>
    <row r="2" spans="1:31" x14ac:dyDescent="0.25">
      <c r="A2" s="1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2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5">
      <c r="A3" s="10" t="s">
        <v>24</v>
      </c>
      <c r="B3" s="10" t="s">
        <v>25</v>
      </c>
      <c r="C3" s="4"/>
      <c r="D3" s="4"/>
      <c r="E3" s="4"/>
      <c r="F3" s="4"/>
      <c r="G3" s="4"/>
      <c r="H3" s="4"/>
      <c r="I3" s="4"/>
      <c r="J3" s="4"/>
      <c r="O3" s="2"/>
      <c r="P3" s="10" t="s">
        <v>24</v>
      </c>
      <c r="Q3" s="10" t="s">
        <v>23</v>
      </c>
      <c r="R3" s="8"/>
      <c r="S3" s="8"/>
      <c r="T3" s="8"/>
      <c r="U3" s="8"/>
      <c r="V3" s="8"/>
      <c r="W3" s="8"/>
      <c r="X3" s="8"/>
      <c r="Y3" s="8"/>
      <c r="Z3" s="8"/>
      <c r="AE3" s="1"/>
    </row>
    <row r="4" spans="1:31" x14ac:dyDescent="0.25">
      <c r="A4" s="10" t="s">
        <v>4</v>
      </c>
      <c r="B4" s="12" t="s">
        <v>22</v>
      </c>
      <c r="C4" s="12" t="s">
        <v>21</v>
      </c>
      <c r="D4" s="12" t="s">
        <v>20</v>
      </c>
      <c r="E4" s="7" t="s">
        <v>19</v>
      </c>
      <c r="F4" s="6" t="s">
        <v>18</v>
      </c>
      <c r="G4" s="12" t="s">
        <v>17</v>
      </c>
      <c r="H4" s="12" t="s">
        <v>16</v>
      </c>
      <c r="I4" s="12" t="s">
        <v>15</v>
      </c>
      <c r="J4" s="6"/>
      <c r="K4" s="6" t="s">
        <v>3</v>
      </c>
      <c r="L4" s="6" t="s">
        <v>2</v>
      </c>
      <c r="M4" s="6" t="s">
        <v>1</v>
      </c>
      <c r="N4" s="6" t="s">
        <v>0</v>
      </c>
      <c r="O4" s="2"/>
      <c r="P4" s="10" t="s">
        <v>4</v>
      </c>
      <c r="Q4" s="12" t="s">
        <v>14</v>
      </c>
      <c r="R4" s="12" t="s">
        <v>13</v>
      </c>
      <c r="S4" s="12" t="s">
        <v>12</v>
      </c>
      <c r="T4" s="10" t="s">
        <v>11</v>
      </c>
      <c r="U4" s="6" t="s">
        <v>10</v>
      </c>
      <c r="V4" s="12" t="s">
        <v>9</v>
      </c>
      <c r="W4" s="12" t="s">
        <v>8</v>
      </c>
      <c r="X4" s="7" t="s">
        <v>7</v>
      </c>
      <c r="Y4" s="12" t="s">
        <v>6</v>
      </c>
      <c r="Z4" s="6"/>
      <c r="AA4" s="6" t="s">
        <v>3</v>
      </c>
      <c r="AB4" s="6" t="s">
        <v>2</v>
      </c>
      <c r="AC4" s="6" t="s">
        <v>1</v>
      </c>
      <c r="AD4" s="6" t="s">
        <v>0</v>
      </c>
      <c r="AE4" s="1"/>
    </row>
    <row r="5" spans="1:31" x14ac:dyDescent="0.25">
      <c r="A5" s="6">
        <v>16</v>
      </c>
      <c r="B5">
        <v>47.4</v>
      </c>
      <c r="C5">
        <v>48.58</v>
      </c>
      <c r="D5">
        <v>60.62</v>
      </c>
      <c r="E5" s="7"/>
      <c r="F5" s="4"/>
      <c r="G5" s="4">
        <v>23.96</v>
      </c>
      <c r="H5" s="4">
        <v>31.3</v>
      </c>
      <c r="I5" s="4">
        <v>51.79</v>
      </c>
      <c r="J5" s="4"/>
      <c r="K5" s="4">
        <f>AVERAGE(B5:I5)</f>
        <v>43.94166666666667</v>
      </c>
      <c r="L5" s="4">
        <f>COUNT(B5:I5)</f>
        <v>6</v>
      </c>
      <c r="M5" s="4">
        <f>_xlfn.STDEV.P(B5:I5)</f>
        <v>12.465392648805242</v>
      </c>
      <c r="N5" s="4">
        <f>M5/SQRT(L5)</f>
        <v>5.0889752388355456</v>
      </c>
      <c r="O5" s="2"/>
      <c r="P5" s="6">
        <v>16</v>
      </c>
      <c r="Q5" s="8">
        <v>32.58</v>
      </c>
      <c r="R5" s="8">
        <v>13.43</v>
      </c>
      <c r="S5" s="8">
        <v>24.5</v>
      </c>
      <c r="T5" s="8"/>
      <c r="U5" s="8"/>
      <c r="V5" s="8"/>
      <c r="W5" s="8"/>
      <c r="X5" s="5"/>
      <c r="Z5" s="8"/>
      <c r="AA5" s="4">
        <f>AVERAGE(Q5:Z5)</f>
        <v>23.50333333333333</v>
      </c>
      <c r="AB5" s="4">
        <f>COUNT(Q5:Z5)</f>
        <v>3</v>
      </c>
      <c r="AC5" s="4">
        <f>_xlfn.STDEV.P(Q5:Z5)</f>
        <v>7.8496553356748704</v>
      </c>
      <c r="AD5" s="4">
        <f>AC5/SQRT(AB5)</f>
        <v>4.5320006210976684</v>
      </c>
      <c r="AE5" s="1"/>
    </row>
    <row r="6" spans="1:31" x14ac:dyDescent="0.25">
      <c r="A6" s="6">
        <v>40</v>
      </c>
      <c r="B6">
        <v>71.39</v>
      </c>
      <c r="C6">
        <v>43.68</v>
      </c>
      <c r="D6">
        <v>70.680000000000007</v>
      </c>
      <c r="E6" s="7"/>
      <c r="F6" s="4"/>
      <c r="G6" s="4">
        <v>35.47</v>
      </c>
      <c r="H6" s="4">
        <v>21.84</v>
      </c>
      <c r="I6" s="4">
        <v>77.36</v>
      </c>
      <c r="J6" s="4"/>
      <c r="K6" s="4">
        <f>AVERAGE(B6:I6)</f>
        <v>53.403333333333336</v>
      </c>
      <c r="L6" s="4">
        <f>COUNT(B6:I6)</f>
        <v>6</v>
      </c>
      <c r="M6" s="4">
        <f>_xlfn.STDEV.P(B6:I6)</f>
        <v>20.849927790975411</v>
      </c>
      <c r="N6" s="4">
        <f>M6/SQRT(L6)</f>
        <v>8.5119473769607001</v>
      </c>
      <c r="O6" s="2"/>
      <c r="P6" s="6">
        <v>40</v>
      </c>
      <c r="Q6" s="8">
        <v>13.43</v>
      </c>
      <c r="R6" s="8">
        <v>22.46</v>
      </c>
      <c r="S6" s="8">
        <v>38.090000000000003</v>
      </c>
      <c r="T6" s="8"/>
      <c r="U6" s="8"/>
      <c r="V6" s="8"/>
      <c r="W6" s="8"/>
      <c r="X6" s="5"/>
      <c r="Z6" s="8"/>
      <c r="AA6" s="4">
        <f>AVERAGE(Q6:Z6)</f>
        <v>24.66</v>
      </c>
      <c r="AB6" s="4">
        <f>COUNT(Q6:Z6)</f>
        <v>3</v>
      </c>
      <c r="AC6" s="4">
        <f>_xlfn.STDEV.P(Q6:Z6)</f>
        <v>10.186883723690967</v>
      </c>
      <c r="AD6" s="4">
        <f>AC6/SQRT(AB6)</f>
        <v>5.8814000600763974</v>
      </c>
      <c r="AE6" s="1"/>
    </row>
    <row r="7" spans="1:31" x14ac:dyDescent="0.25">
      <c r="A7" s="6">
        <v>110</v>
      </c>
      <c r="B7">
        <v>19.63</v>
      </c>
      <c r="C7">
        <v>8.6300000000000008</v>
      </c>
      <c r="D7">
        <v>30</v>
      </c>
      <c r="E7" s="7"/>
      <c r="F7" s="4"/>
      <c r="G7" s="4">
        <v>8.6020000000000003</v>
      </c>
      <c r="H7" s="4">
        <v>7.0730000000000004</v>
      </c>
      <c r="I7" s="4">
        <v>26.91</v>
      </c>
      <c r="J7" s="4"/>
      <c r="K7" s="4">
        <f>AVERAGE(B7:I7)</f>
        <v>16.807500000000001</v>
      </c>
      <c r="L7" s="4">
        <f>COUNT(B7:I7)</f>
        <v>6</v>
      </c>
      <c r="M7" s="4">
        <f>_xlfn.STDEV.P(B7:I7)</f>
        <v>9.2469030446234619</v>
      </c>
      <c r="N7" s="4">
        <f>M7/SQRT(L7)</f>
        <v>3.7750323600526188</v>
      </c>
      <c r="O7" s="2"/>
      <c r="P7" s="6">
        <v>110</v>
      </c>
      <c r="Q7" s="8">
        <v>10.91</v>
      </c>
      <c r="R7" s="8">
        <v>6.9909999999999997</v>
      </c>
      <c r="S7" s="8">
        <v>13.8</v>
      </c>
      <c r="T7" s="8"/>
      <c r="U7" s="8"/>
      <c r="V7" s="8"/>
      <c r="W7" s="8"/>
      <c r="X7" s="5"/>
      <c r="Z7" s="8"/>
      <c r="AA7" s="4">
        <f>AVERAGE(Q7:Z7)</f>
        <v>10.567</v>
      </c>
      <c r="AB7" s="4">
        <f>COUNT(Q7:Z7)</f>
        <v>3</v>
      </c>
      <c r="AC7" s="4">
        <f>_xlfn.STDEV.P(Q7:Z7)</f>
        <v>2.7903233982222719</v>
      </c>
      <c r="AD7" s="4">
        <f>AC7/SQRT(AB7)</f>
        <v>1.61099396508974</v>
      </c>
      <c r="AE7" s="1"/>
    </row>
    <row r="8" spans="1:31" x14ac:dyDescent="0.25">
      <c r="A8" s="6">
        <v>256</v>
      </c>
      <c r="B8" s="4">
        <v>25.82</v>
      </c>
      <c r="C8" s="4">
        <v>12.23</v>
      </c>
      <c r="D8">
        <v>27.78</v>
      </c>
      <c r="E8" s="7"/>
      <c r="F8" s="4"/>
      <c r="G8" s="4">
        <v>11.57</v>
      </c>
      <c r="H8" s="4">
        <v>8.484</v>
      </c>
      <c r="I8" s="4">
        <v>25.39</v>
      </c>
      <c r="J8" s="4"/>
      <c r="K8" s="4">
        <f>AVERAGE(B8:I8)</f>
        <v>18.545666666666666</v>
      </c>
      <c r="L8" s="4">
        <f>COUNT(B8:I8)</f>
        <v>6</v>
      </c>
      <c r="M8" s="4">
        <f>_xlfn.STDEV.P(B8:I8)</f>
        <v>7.9037801434222317</v>
      </c>
      <c r="N8" s="4">
        <f>M8/SQRT(L8)</f>
        <v>3.2267047317543525</v>
      </c>
      <c r="O8" s="2"/>
      <c r="P8" s="6">
        <v>256</v>
      </c>
      <c r="Q8" s="8">
        <v>5.109</v>
      </c>
      <c r="R8" s="8">
        <v>6.9420000000000002</v>
      </c>
      <c r="S8" s="8">
        <v>9.2420000000000009</v>
      </c>
      <c r="T8" s="8"/>
      <c r="U8" s="8"/>
      <c r="V8" s="8"/>
      <c r="W8" s="8"/>
      <c r="X8" s="5"/>
      <c r="Z8" s="8"/>
      <c r="AA8" s="4">
        <f>AVERAGE(Q8:Z8)</f>
        <v>7.0976666666666661</v>
      </c>
      <c r="AB8" s="4">
        <f>COUNT(Q8:Z8)</f>
        <v>3</v>
      </c>
      <c r="AC8" s="4">
        <f>_xlfn.STDEV.P(Q8:Z8)</f>
        <v>1.6908767613939888</v>
      </c>
      <c r="AD8" s="4">
        <f>AC8/SQRT(AB8)</f>
        <v>0.97622815335730206</v>
      </c>
      <c r="AE8" s="1"/>
    </row>
    <row r="9" spans="1:31" x14ac:dyDescent="0.25">
      <c r="A9" s="6">
        <v>512</v>
      </c>
      <c r="B9" s="4">
        <v>28.7</v>
      </c>
      <c r="C9" s="4">
        <v>18.23</v>
      </c>
      <c r="D9">
        <v>33.5</v>
      </c>
      <c r="E9" s="7"/>
      <c r="F9" s="4"/>
      <c r="G9" s="4">
        <v>12.47</v>
      </c>
      <c r="H9" s="4">
        <v>12.81</v>
      </c>
      <c r="I9" s="4">
        <v>21.27</v>
      </c>
      <c r="J9" s="4"/>
      <c r="K9" s="4">
        <f>AVERAGE(B9:I9)</f>
        <v>21.163333333333334</v>
      </c>
      <c r="L9" s="4">
        <f>COUNT(B9:I9)</f>
        <v>6</v>
      </c>
      <c r="M9" s="4">
        <f>_xlfn.STDEV.P(B9:I9)</f>
        <v>7.7777753174599233</v>
      </c>
      <c r="N9" s="4">
        <f>M9/SQRT(L9)</f>
        <v>3.1752634769650436</v>
      </c>
      <c r="O9" s="2"/>
      <c r="P9" s="6">
        <v>512</v>
      </c>
      <c r="Q9" s="8">
        <v>6.1230000000000002</v>
      </c>
      <c r="R9" s="8">
        <v>3.9449999999999998</v>
      </c>
      <c r="S9" s="8">
        <v>7.258</v>
      </c>
      <c r="T9" s="8"/>
      <c r="U9" s="8"/>
      <c r="V9" s="8"/>
      <c r="W9" s="8"/>
      <c r="X9" s="5"/>
      <c r="Z9" s="8"/>
      <c r="AA9" s="4">
        <f>AVERAGE(Q9:Z9)</f>
        <v>5.7753333333333332</v>
      </c>
      <c r="AB9" s="4">
        <f>COUNT(Q9:Z9)</f>
        <v>3</v>
      </c>
      <c r="AC9" s="4">
        <f>_xlfn.STDEV.P(Q9:Z9)</f>
        <v>1.3746869542634872</v>
      </c>
      <c r="AD9" s="4">
        <f>AC9/SQRT(AB9)</f>
        <v>0.79367588309549109</v>
      </c>
      <c r="AE9" s="1"/>
    </row>
    <row r="10" spans="1:31" x14ac:dyDescent="0.25">
      <c r="A10" s="6">
        <v>724</v>
      </c>
      <c r="B10" s="4">
        <v>15.31</v>
      </c>
      <c r="C10" s="4">
        <v>8.1660000000000004</v>
      </c>
      <c r="D10">
        <v>19.52</v>
      </c>
      <c r="E10" s="7"/>
      <c r="F10" s="4"/>
      <c r="G10" s="4">
        <v>3.4809999999999999</v>
      </c>
      <c r="H10" s="4">
        <v>3.1989999999999998</v>
      </c>
      <c r="I10" s="4">
        <v>15.29</v>
      </c>
      <c r="J10" s="4"/>
      <c r="K10" s="4">
        <f>AVERAGE(B10:I10)</f>
        <v>10.827666666666666</v>
      </c>
      <c r="L10" s="4">
        <f>COUNT(B10:I10)</f>
        <v>6</v>
      </c>
      <c r="M10" s="4">
        <f>_xlfn.STDEV.P(B10:I10)</f>
        <v>6.2558629212035086</v>
      </c>
      <c r="N10" s="4">
        <f>M10/SQRT(L10)</f>
        <v>2.5539453429576007</v>
      </c>
      <c r="O10" s="2"/>
      <c r="P10" s="6">
        <v>724</v>
      </c>
      <c r="Q10" s="8">
        <v>7.2649999999999997</v>
      </c>
      <c r="R10" s="8">
        <v>5.8310000000000004</v>
      </c>
      <c r="S10" s="8">
        <v>4.7370000000000001</v>
      </c>
      <c r="T10" s="8"/>
      <c r="U10" s="8"/>
      <c r="V10" s="8"/>
      <c r="W10" s="8"/>
      <c r="X10" s="5"/>
      <c r="Z10" s="8"/>
      <c r="AA10" s="4">
        <f>AVERAGE(Q10:Z10)</f>
        <v>5.9443333333333328</v>
      </c>
      <c r="AB10" s="4">
        <f>COUNT(Q10:Z10)</f>
        <v>3</v>
      </c>
      <c r="AC10" s="4">
        <f>_xlfn.STDEV.P(Q10:Z10)</f>
        <v>1.0351583883101609</v>
      </c>
      <c r="AD10" s="4">
        <f>AC10/SQRT(AB10)</f>
        <v>0.59764897414477058</v>
      </c>
      <c r="AE10" s="1"/>
    </row>
    <row r="11" spans="1:31" x14ac:dyDescent="0.25">
      <c r="A11" s="6">
        <v>1024</v>
      </c>
      <c r="B11" s="4">
        <v>13.03</v>
      </c>
      <c r="C11" s="4">
        <v>6.8520000000000003</v>
      </c>
      <c r="D11">
        <v>19.510000000000002</v>
      </c>
      <c r="E11" s="7"/>
      <c r="F11" s="4"/>
      <c r="G11" s="4">
        <v>1.292</v>
      </c>
      <c r="H11" s="4">
        <v>4.5170000000000003</v>
      </c>
      <c r="I11" s="4">
        <v>11.97</v>
      </c>
      <c r="J11" s="4"/>
      <c r="K11" s="4">
        <f>AVERAGE(B11:I11)</f>
        <v>9.5284999999999993</v>
      </c>
      <c r="L11" s="4">
        <f>COUNT(B11:I11)</f>
        <v>6</v>
      </c>
      <c r="M11" s="4">
        <f>_xlfn.STDEV.P(B11:I11)</f>
        <v>6.0273056929831155</v>
      </c>
      <c r="N11" s="4">
        <f>M11/SQRT(L11)</f>
        <v>2.4606372452634662</v>
      </c>
      <c r="O11" s="2"/>
      <c r="P11" s="6">
        <v>1024</v>
      </c>
      <c r="Q11" s="8">
        <v>3.1749999999999998</v>
      </c>
      <c r="R11" s="8">
        <v>2.12</v>
      </c>
      <c r="S11" s="8">
        <v>1.3049999999999999</v>
      </c>
      <c r="T11" s="8"/>
      <c r="U11" s="8"/>
      <c r="V11" s="8"/>
      <c r="W11" s="8"/>
      <c r="X11" s="5"/>
      <c r="Z11" s="8"/>
      <c r="AA11" s="4">
        <f>AVERAGE(Q11:Z11)</f>
        <v>2.1999999999999997</v>
      </c>
      <c r="AB11" s="4">
        <f>COUNT(Q11:Z11)</f>
        <v>3</v>
      </c>
      <c r="AC11" s="4">
        <f>_xlfn.STDEV.P(Q11:Z11)</f>
        <v>0.7655172543232891</v>
      </c>
      <c r="AD11" s="4">
        <f>AC11/SQRT(AB11)</f>
        <v>0.4419715928528542</v>
      </c>
      <c r="AE11" s="1"/>
    </row>
    <row r="12" spans="1:31" x14ac:dyDescent="0.25">
      <c r="A12" s="6">
        <v>1448</v>
      </c>
      <c r="B12" s="4">
        <v>10.83</v>
      </c>
      <c r="C12" s="4">
        <v>3.4740000000000002</v>
      </c>
      <c r="D12">
        <v>7.35</v>
      </c>
      <c r="E12" s="7"/>
      <c r="F12" s="4"/>
      <c r="G12" s="4">
        <v>3.8839999999999999</v>
      </c>
      <c r="H12" s="4">
        <v>2.129</v>
      </c>
      <c r="I12" s="4">
        <v>4.4290000000000003</v>
      </c>
      <c r="J12" s="4"/>
      <c r="K12" s="4">
        <f>AVERAGE(B12:I12)</f>
        <v>5.3493333333333339</v>
      </c>
      <c r="L12" s="4">
        <f>COUNT(B12:I12)</f>
        <v>6</v>
      </c>
      <c r="M12" s="4">
        <f>_xlfn.STDEV.P(B12:I12)</f>
        <v>2.9132459369042087</v>
      </c>
      <c r="N12" s="4">
        <f>M12/SQRT(L12)</f>
        <v>1.1893276734419382</v>
      </c>
      <c r="O12" s="2"/>
      <c r="P12" s="6">
        <v>1448</v>
      </c>
      <c r="Q12" s="8">
        <v>1.2290000000000001</v>
      </c>
      <c r="R12" s="8">
        <v>0.80700000000000005</v>
      </c>
      <c r="S12" s="8">
        <v>2.7229999999999999</v>
      </c>
      <c r="T12" s="8"/>
      <c r="U12" s="8"/>
      <c r="V12" s="8"/>
      <c r="W12" s="8"/>
      <c r="X12" s="5"/>
      <c r="Z12" s="8"/>
      <c r="AA12" s="4">
        <f>AVERAGE(Q12:Z12)</f>
        <v>1.5863333333333334</v>
      </c>
      <c r="AB12" s="4">
        <f>COUNT(Q12:Z12)</f>
        <v>3</v>
      </c>
      <c r="AC12" s="4">
        <f>_xlfn.STDEV.P(Q12:Z12)</f>
        <v>0.82200135171556821</v>
      </c>
      <c r="AD12" s="4">
        <f>AC12/SQRT(AB12)</f>
        <v>0.47458270168721955</v>
      </c>
      <c r="AE12" s="1"/>
    </row>
    <row r="13" spans="1:31" x14ac:dyDescent="0.25">
      <c r="A13" s="6">
        <v>2048</v>
      </c>
      <c r="B13" s="4">
        <v>6.3579999999999997</v>
      </c>
      <c r="C13" s="4">
        <v>2.9390000000000001</v>
      </c>
      <c r="D13">
        <v>1.091</v>
      </c>
      <c r="E13" s="7"/>
      <c r="F13" s="4"/>
      <c r="G13" s="4">
        <v>2.5550000000000002</v>
      </c>
      <c r="H13" s="4">
        <v>1.3140000000000001</v>
      </c>
      <c r="I13" s="4">
        <v>0.3271</v>
      </c>
      <c r="J13" s="4"/>
      <c r="K13" s="4">
        <f>AVERAGE(B13:I13)</f>
        <v>2.4306833333333331</v>
      </c>
      <c r="L13" s="4">
        <f>COUNT(B13:I13)</f>
        <v>6</v>
      </c>
      <c r="M13" s="4">
        <f>_xlfn.STDEV.P(B13:I13)</f>
        <v>1.9648771211933047</v>
      </c>
      <c r="N13" s="4">
        <f>M13/SQRT(L13)</f>
        <v>0.80215772569872335</v>
      </c>
      <c r="O13" s="2"/>
      <c r="P13" s="6">
        <v>2048</v>
      </c>
      <c r="Q13" s="8">
        <v>1.526</v>
      </c>
      <c r="R13" s="8">
        <v>0.81</v>
      </c>
      <c r="S13" s="8">
        <v>2.23</v>
      </c>
      <c r="T13" s="8"/>
      <c r="U13" s="8"/>
      <c r="V13" s="8"/>
      <c r="W13" s="8"/>
      <c r="X13" s="5"/>
      <c r="Z13" s="8"/>
      <c r="AA13" s="4">
        <f>AVERAGE(Q13:Z13)</f>
        <v>1.5220000000000002</v>
      </c>
      <c r="AB13" s="4">
        <f>COUNT(Q13:Z13)</f>
        <v>3</v>
      </c>
      <c r="AC13" s="4">
        <f>_xlfn.STDEV.P(Q13:Z13)</f>
        <v>0.57971947238872878</v>
      </c>
      <c r="AD13" s="4">
        <f>AC13/SQRT(AB13)</f>
        <v>0.3347011934381004</v>
      </c>
      <c r="AE13" s="1"/>
    </row>
    <row r="14" spans="1:31" x14ac:dyDescent="0.25">
      <c r="A14" s="6">
        <v>2896</v>
      </c>
      <c r="B14" s="4">
        <v>5.2649999999999997</v>
      </c>
      <c r="C14" s="4">
        <v>2.5379999999999998</v>
      </c>
      <c r="D14">
        <v>1.2490000000000001</v>
      </c>
      <c r="E14" s="7"/>
      <c r="F14" s="4"/>
      <c r="G14" s="4">
        <v>1.8660000000000001</v>
      </c>
      <c r="H14" s="4">
        <v>0.92679999999999996</v>
      </c>
      <c r="I14" s="4">
        <v>3.7639999999999998</v>
      </c>
      <c r="J14" s="4"/>
      <c r="K14" s="4">
        <f>AVERAGE(B14:I14)</f>
        <v>2.6014666666666666</v>
      </c>
      <c r="L14" s="4">
        <f>COUNT(B14:I14)</f>
        <v>6</v>
      </c>
      <c r="M14" s="4">
        <f>_xlfn.STDEV.P(B14:I14)</f>
        <v>1.5069011985602183</v>
      </c>
      <c r="N14" s="4">
        <f>M14/SQRT(L14)</f>
        <v>0.61518983821015538</v>
      </c>
      <c r="O14" s="2"/>
      <c r="P14" s="6">
        <v>2896</v>
      </c>
      <c r="Q14" s="8">
        <v>0.86609999999999998</v>
      </c>
      <c r="R14" s="8">
        <v>0.32200000000000001</v>
      </c>
      <c r="S14" s="8">
        <v>1.7330000000000001</v>
      </c>
      <c r="T14" s="8"/>
      <c r="U14" s="8"/>
      <c r="V14" s="8"/>
      <c r="W14" s="8"/>
      <c r="X14" s="5"/>
      <c r="Z14" s="8"/>
      <c r="AA14" s="4">
        <f>AVERAGE(Q14:Z14)</f>
        <v>0.97370000000000001</v>
      </c>
      <c r="AB14" s="4">
        <f>COUNT(Q14:Z14)</f>
        <v>3</v>
      </c>
      <c r="AC14" s="4">
        <f>_xlfn.STDEV.P(Q14:Z14)</f>
        <v>0.58104134677892494</v>
      </c>
      <c r="AD14" s="4">
        <f>AC14/SQRT(AB14)</f>
        <v>0.33546437797311501</v>
      </c>
      <c r="AE14" s="1"/>
    </row>
    <row r="15" spans="1:31" x14ac:dyDescent="0.25">
      <c r="A15" s="6">
        <v>4098</v>
      </c>
      <c r="B15" s="4">
        <v>4.3520000000000003</v>
      </c>
      <c r="C15" s="4">
        <v>1.629</v>
      </c>
      <c r="D15">
        <v>2.4209999999999998</v>
      </c>
      <c r="E15" s="7"/>
      <c r="F15" s="4"/>
      <c r="G15" s="4">
        <v>1.673</v>
      </c>
      <c r="H15" s="4">
        <v>0.19589999999999999</v>
      </c>
      <c r="I15" s="4">
        <v>4.1459999999999999</v>
      </c>
      <c r="J15" s="4"/>
      <c r="K15" s="4">
        <f>AVERAGE(B15:I15)</f>
        <v>2.4028166666666664</v>
      </c>
      <c r="L15" s="4">
        <f>COUNT(B15:I15)</f>
        <v>6</v>
      </c>
      <c r="M15" s="4">
        <f>_xlfn.STDEV.P(B15:I15)</f>
        <v>1.4628875673551347</v>
      </c>
      <c r="N15" s="4">
        <f>M15/SQRT(L15)</f>
        <v>0.597221348513573</v>
      </c>
      <c r="O15" s="2"/>
      <c r="P15" s="6">
        <v>4098</v>
      </c>
      <c r="Q15" s="8">
        <v>0.80900000000000005</v>
      </c>
      <c r="R15" s="8">
        <v>0.35899999999999999</v>
      </c>
      <c r="S15" s="8">
        <v>1.611</v>
      </c>
      <c r="T15" s="8"/>
      <c r="U15" s="8"/>
      <c r="V15" s="8"/>
      <c r="W15" s="8"/>
      <c r="X15" s="5"/>
      <c r="Z15" s="8"/>
      <c r="AA15" s="4">
        <f>AVERAGE(Q15:Z15)</f>
        <v>0.92633333333333334</v>
      </c>
      <c r="AB15" s="4">
        <f>COUNT(Q15:Z15)</f>
        <v>3</v>
      </c>
      <c r="AC15" s="4">
        <f>_xlfn.STDEV.P(Q15:Z15)</f>
        <v>0.5178167844153202</v>
      </c>
      <c r="AD15" s="4">
        <f>AC15/SQRT(AB15)</f>
        <v>0.29896165987309153</v>
      </c>
      <c r="AE15" s="1"/>
    </row>
    <row r="16" spans="1:31" x14ac:dyDescent="0.25">
      <c r="B16" s="4"/>
      <c r="C16" s="4"/>
      <c r="E16" s="7"/>
      <c r="F16" s="4"/>
      <c r="G16" s="4"/>
      <c r="H16" s="4"/>
      <c r="I16" s="4"/>
      <c r="J16" s="4"/>
      <c r="O16" s="2"/>
      <c r="Q16" s="8"/>
      <c r="R16" s="8"/>
      <c r="S16" s="8"/>
      <c r="T16" s="8"/>
      <c r="U16" s="8"/>
      <c r="V16" s="8"/>
      <c r="W16" s="8"/>
      <c r="X16" s="5"/>
      <c r="Z16" s="8"/>
      <c r="AE16" s="1"/>
    </row>
    <row r="17" spans="1:31" x14ac:dyDescent="0.25">
      <c r="A17" s="2"/>
      <c r="B17" s="2"/>
      <c r="C17" s="2"/>
      <c r="D17" s="1"/>
      <c r="E17" s="5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11"/>
      <c r="R17" s="11"/>
      <c r="S17" s="11"/>
      <c r="T17" s="11"/>
      <c r="U17" s="11"/>
      <c r="V17" s="11"/>
      <c r="W17" s="11"/>
      <c r="X17" s="5"/>
      <c r="Y17" s="1"/>
      <c r="Z17" s="11"/>
      <c r="AA17" s="2"/>
      <c r="AB17" s="2"/>
      <c r="AC17" s="2"/>
      <c r="AD17" s="2"/>
      <c r="AE17" s="1"/>
    </row>
    <row r="18" spans="1:31" x14ac:dyDescent="0.25">
      <c r="A18" s="10" t="s">
        <v>5</v>
      </c>
      <c r="B18" s="4"/>
      <c r="C18" s="4"/>
      <c r="E18" s="7"/>
      <c r="F18" s="4"/>
      <c r="G18" s="4"/>
      <c r="H18" s="4"/>
      <c r="I18" s="4"/>
      <c r="J18" s="4"/>
      <c r="O18" s="2"/>
      <c r="P18" s="10" t="s">
        <v>5</v>
      </c>
      <c r="X18" s="5"/>
      <c r="AE18" s="1"/>
    </row>
    <row r="19" spans="1:31" x14ac:dyDescent="0.25">
      <c r="A19" s="10" t="s">
        <v>4</v>
      </c>
      <c r="B19" s="6"/>
      <c r="C19" s="6"/>
      <c r="E19" s="7"/>
      <c r="F19" s="6"/>
      <c r="G19" s="6"/>
      <c r="H19" s="6"/>
      <c r="I19" s="6"/>
      <c r="J19" s="6"/>
      <c r="K19" s="6" t="s">
        <v>3</v>
      </c>
      <c r="L19" s="6" t="s">
        <v>2</v>
      </c>
      <c r="M19" s="6" t="s">
        <v>1</v>
      </c>
      <c r="N19" s="6" t="s">
        <v>0</v>
      </c>
      <c r="O19" s="2"/>
      <c r="P19" s="10" t="s">
        <v>4</v>
      </c>
      <c r="X19" s="5"/>
      <c r="AA19" s="6" t="s">
        <v>3</v>
      </c>
      <c r="AB19" s="6" t="s">
        <v>2</v>
      </c>
      <c r="AC19" s="6" t="s">
        <v>1</v>
      </c>
      <c r="AD19" s="6" t="s">
        <v>0</v>
      </c>
      <c r="AE19" s="1"/>
    </row>
    <row r="20" spans="1:31" x14ac:dyDescent="0.25">
      <c r="A20" s="6">
        <v>16</v>
      </c>
      <c r="B20" s="4">
        <v>5.9329999999999998</v>
      </c>
      <c r="C20" s="4">
        <v>42.47</v>
      </c>
      <c r="D20">
        <v>20.81</v>
      </c>
      <c r="E20" s="7"/>
      <c r="F20" s="4"/>
      <c r="G20" s="4">
        <v>9.4789999999999992</v>
      </c>
      <c r="H20" s="4">
        <v>10.29</v>
      </c>
      <c r="I20" s="4">
        <v>26.23</v>
      </c>
      <c r="J20" s="4"/>
      <c r="K20" s="4">
        <f>AVERAGE(B20:I20)</f>
        <v>19.202000000000002</v>
      </c>
      <c r="L20" s="4">
        <f>COUNT(B20:I20)</f>
        <v>6</v>
      </c>
      <c r="M20" s="4">
        <f>_xlfn.STDEV.P(B20:I20)</f>
        <v>12.53930557620051</v>
      </c>
      <c r="N20" s="4">
        <f>M20/SQRT(L20)</f>
        <v>5.1191500650878439</v>
      </c>
      <c r="O20" s="2"/>
      <c r="P20" s="6">
        <v>16</v>
      </c>
      <c r="Q20">
        <v>19.399999999999999</v>
      </c>
      <c r="R20" s="8">
        <v>19.2</v>
      </c>
      <c r="S20">
        <v>10.4</v>
      </c>
      <c r="X20" s="5"/>
      <c r="AA20" s="4">
        <f>AVERAGE(Q20:X20)</f>
        <v>16.333333333333332</v>
      </c>
      <c r="AB20" s="4">
        <f>COUNT(Q20:X20)</f>
        <v>3</v>
      </c>
      <c r="AC20" s="4">
        <f>_xlfn.STDEV.P(Q20:X20)</f>
        <v>4.1962946618283361</v>
      </c>
      <c r="AD20" s="4">
        <f>AC20/SQRT(AB20)</f>
        <v>2.4227318526055797</v>
      </c>
      <c r="AE20" s="1"/>
    </row>
    <row r="21" spans="1:31" x14ac:dyDescent="0.25">
      <c r="A21" s="6">
        <v>40</v>
      </c>
      <c r="B21" s="4">
        <v>31.89</v>
      </c>
      <c r="C21" s="4">
        <v>19.47</v>
      </c>
      <c r="D21">
        <v>24.02</v>
      </c>
      <c r="E21" s="7"/>
      <c r="F21" s="4"/>
      <c r="G21" s="4">
        <v>16.54</v>
      </c>
      <c r="H21" s="4">
        <v>16.329999999999998</v>
      </c>
      <c r="I21" s="4">
        <v>25.98</v>
      </c>
      <c r="J21" s="4"/>
      <c r="K21" s="4">
        <f>AVERAGE(B21:I21)</f>
        <v>22.371666666666666</v>
      </c>
      <c r="L21" s="4">
        <f>COUNT(B21:I21)</f>
        <v>6</v>
      </c>
      <c r="M21" s="4">
        <f>_xlfn.STDEV.P(B21:I21)</f>
        <v>5.5567598972382859</v>
      </c>
      <c r="N21" s="4">
        <f>M21/SQRT(L21)</f>
        <v>2.2685377285656814</v>
      </c>
      <c r="O21" s="2"/>
      <c r="P21" s="6">
        <v>40</v>
      </c>
      <c r="Q21">
        <v>22.37</v>
      </c>
      <c r="R21" s="8">
        <v>15.57</v>
      </c>
      <c r="S21">
        <v>18.55</v>
      </c>
      <c r="X21" s="5"/>
      <c r="AA21" s="4">
        <f>AVERAGE(Q21:X21)</f>
        <v>18.829999999999998</v>
      </c>
      <c r="AB21" s="4">
        <f>COUNT(Q21:X21)</f>
        <v>3</v>
      </c>
      <c r="AC21" s="4">
        <f>_xlfn.STDEV.P(Q21:X21)</f>
        <v>2.7831397138244327</v>
      </c>
      <c r="AD21" s="4">
        <f>AC21/SQRT(AB21)</f>
        <v>1.6068464629688743</v>
      </c>
      <c r="AE21" s="1"/>
    </row>
    <row r="22" spans="1:31" x14ac:dyDescent="0.25">
      <c r="A22" s="6">
        <v>110</v>
      </c>
      <c r="B22" s="4">
        <v>8.74</v>
      </c>
      <c r="C22" s="4">
        <v>8.9689999999999994</v>
      </c>
      <c r="D22">
        <v>17.22</v>
      </c>
      <c r="E22" s="7"/>
      <c r="F22" s="4"/>
      <c r="G22" s="4">
        <v>6.9260000000000002</v>
      </c>
      <c r="H22" s="4">
        <v>8.7430000000000003</v>
      </c>
      <c r="I22" s="4">
        <v>13.48</v>
      </c>
      <c r="J22" s="4"/>
      <c r="K22" s="4">
        <f>AVERAGE(B22:I22)</f>
        <v>10.679666666666668</v>
      </c>
      <c r="L22" s="4">
        <f>COUNT(B22:I22)</f>
        <v>6</v>
      </c>
      <c r="M22" s="4">
        <f>_xlfn.STDEV.P(B22:I22)</f>
        <v>3.5390018680727233</v>
      </c>
      <c r="N22" s="4">
        <f>M22/SQRT(L22)</f>
        <v>1.4447914625891072</v>
      </c>
      <c r="O22" s="2"/>
      <c r="P22" s="6">
        <v>110</v>
      </c>
      <c r="Q22">
        <v>5.1429999999999998</v>
      </c>
      <c r="R22" s="8">
        <v>6.6749999999999998</v>
      </c>
      <c r="S22" s="9">
        <v>5.34</v>
      </c>
      <c r="X22" s="5"/>
      <c r="AA22" s="4">
        <f>AVERAGE(Q22:X22)</f>
        <v>5.719333333333334</v>
      </c>
      <c r="AB22" s="4">
        <f>COUNT(Q22:X22)</f>
        <v>3</v>
      </c>
      <c r="AC22" s="4">
        <f>_xlfn.STDEV.P(Q22:X22)</f>
        <v>0.68052740984882643</v>
      </c>
      <c r="AD22" s="4">
        <f>AC22/SQRT(AB22)</f>
        <v>0.39290268326713873</v>
      </c>
      <c r="AE22" s="1"/>
    </row>
    <row r="23" spans="1:31" x14ac:dyDescent="0.25">
      <c r="A23" s="6">
        <v>256</v>
      </c>
      <c r="B23" s="4">
        <v>11.95</v>
      </c>
      <c r="C23" s="4">
        <v>7.1369999999999996</v>
      </c>
      <c r="D23">
        <v>11.66</v>
      </c>
      <c r="E23" s="7"/>
      <c r="F23" s="4"/>
      <c r="G23" s="4">
        <v>5.9169999999999998</v>
      </c>
      <c r="H23" s="4">
        <v>6.4550000000000001</v>
      </c>
      <c r="I23" s="4"/>
      <c r="J23" s="4"/>
      <c r="K23" s="4">
        <f>AVERAGE(B23:I23)</f>
        <v>8.6237999999999992</v>
      </c>
      <c r="L23" s="4">
        <f>COUNT(B23:I23)</f>
        <v>5</v>
      </c>
      <c r="M23" s="4">
        <f>_xlfn.STDEV.P(B23:I23)</f>
        <v>2.6276662954035861</v>
      </c>
      <c r="N23" s="4">
        <f>M23/SQRT(L23)</f>
        <v>1.1751280917414924</v>
      </c>
      <c r="O23" s="2"/>
      <c r="P23" s="6">
        <v>256</v>
      </c>
      <c r="Q23">
        <v>3.11</v>
      </c>
      <c r="R23" s="8">
        <v>13.08</v>
      </c>
      <c r="S23">
        <v>4.5179999999999998</v>
      </c>
      <c r="X23" s="5"/>
      <c r="AA23" s="4">
        <f>AVERAGE(Q23:X23)</f>
        <v>6.9026666666666676</v>
      </c>
      <c r="AB23" s="4">
        <f>COUNT(Q23:X23)</f>
        <v>3</v>
      </c>
      <c r="AC23" s="4">
        <f>_xlfn.STDEV.P(Q23:X23)</f>
        <v>4.405693387223196</v>
      </c>
      <c r="AD23" s="4">
        <f>AC23/SQRT(AB23)</f>
        <v>2.5436282630802665</v>
      </c>
      <c r="AE23" s="1"/>
    </row>
    <row r="24" spans="1:31" x14ac:dyDescent="0.25">
      <c r="A24" s="6">
        <v>512</v>
      </c>
      <c r="B24" s="4">
        <v>11.89</v>
      </c>
      <c r="C24" s="4">
        <v>7.83</v>
      </c>
      <c r="D24">
        <v>13.1</v>
      </c>
      <c r="E24" s="7"/>
      <c r="F24" s="4"/>
      <c r="G24" s="4">
        <v>6.42</v>
      </c>
      <c r="H24" s="4">
        <v>6.2320000000000002</v>
      </c>
      <c r="I24" s="4"/>
      <c r="J24" s="4"/>
      <c r="K24" s="4">
        <f>AVERAGE(B24:I24)</f>
        <v>9.0944000000000003</v>
      </c>
      <c r="L24" s="4">
        <f>COUNT(B24:I24)</f>
        <v>5</v>
      </c>
      <c r="M24" s="4">
        <f>_xlfn.STDEV.P(B24:I24)</f>
        <v>2.8567347514251313</v>
      </c>
      <c r="N24" s="4">
        <f>M24/SQRT(L24)</f>
        <v>1.2775706195745116</v>
      </c>
      <c r="O24" s="2"/>
      <c r="P24" s="6">
        <v>512</v>
      </c>
      <c r="Q24">
        <v>1.3460000000000001</v>
      </c>
      <c r="R24" s="8">
        <v>8.0809999999999995</v>
      </c>
      <c r="S24">
        <v>1.867</v>
      </c>
      <c r="X24" s="5"/>
      <c r="AA24" s="4">
        <f>AVERAGE(Q24:X24)</f>
        <v>3.7646666666666668</v>
      </c>
      <c r="AB24" s="4">
        <f>COUNT(Q24:X24)</f>
        <v>3</v>
      </c>
      <c r="AC24" s="4">
        <f>_xlfn.STDEV.P(Q24:X24)</f>
        <v>3.0595108904674433</v>
      </c>
      <c r="AD24" s="4">
        <f>AC24/SQRT(AB24)</f>
        <v>1.76640943619997</v>
      </c>
      <c r="AE24" s="1"/>
    </row>
    <row r="25" spans="1:31" x14ac:dyDescent="0.25">
      <c r="A25" s="6">
        <v>724</v>
      </c>
      <c r="B25" s="4">
        <v>9.6859999999999999</v>
      </c>
      <c r="C25" s="4">
        <v>5.3609999999999998</v>
      </c>
      <c r="D25">
        <v>10.94</v>
      </c>
      <c r="E25" s="7"/>
      <c r="F25" s="4"/>
      <c r="G25" s="4">
        <v>4.9880000000000004</v>
      </c>
      <c r="H25" s="4">
        <v>5.0910000000000002</v>
      </c>
      <c r="I25" s="4"/>
      <c r="J25" s="4"/>
      <c r="K25" s="4">
        <f>AVERAGE(B25:I25)</f>
        <v>7.2132000000000005</v>
      </c>
      <c r="L25" s="4">
        <f>COUNT(B25:I25)</f>
        <v>5</v>
      </c>
      <c r="M25" s="4">
        <f>_xlfn.STDEV.P(B25:I25)</f>
        <v>2.5647483619255897</v>
      </c>
      <c r="N25" s="4">
        <f>M25/SQRT(L25)</f>
        <v>1.1469903364893703</v>
      </c>
      <c r="O25" s="2"/>
      <c r="P25" s="6">
        <v>724</v>
      </c>
      <c r="Q25">
        <v>1.48</v>
      </c>
      <c r="R25">
        <v>8.3960000000000008</v>
      </c>
      <c r="S25">
        <v>5.2389999999999999</v>
      </c>
      <c r="X25" s="5"/>
      <c r="AA25" s="4">
        <f>AVERAGE(Q25:X25)</f>
        <v>5.038333333333334</v>
      </c>
      <c r="AB25" s="4">
        <f>COUNT(Q25:X25)</f>
        <v>3</v>
      </c>
      <c r="AC25" s="4">
        <f>_xlfn.STDEV.P(Q25:X25)</f>
        <v>2.8270083519901781</v>
      </c>
      <c r="AD25" s="4">
        <f>AC25/SQRT(AB25)</f>
        <v>1.6321740330228498</v>
      </c>
      <c r="AE25" s="1"/>
    </row>
    <row r="26" spans="1:31" x14ac:dyDescent="0.25">
      <c r="A26" s="6">
        <v>1024</v>
      </c>
      <c r="B26" s="4">
        <v>5.0549999999999997</v>
      </c>
      <c r="C26" s="4">
        <v>3.63</v>
      </c>
      <c r="D26">
        <v>3.0350000000000001</v>
      </c>
      <c r="E26" s="7"/>
      <c r="F26" s="4"/>
      <c r="G26" s="4">
        <v>2.5</v>
      </c>
      <c r="H26" s="4">
        <v>2.339</v>
      </c>
      <c r="I26" s="4"/>
      <c r="J26" s="4"/>
      <c r="K26" s="4">
        <f>AVERAGE(B26:I26)</f>
        <v>3.3117999999999994</v>
      </c>
      <c r="L26" s="4">
        <f>COUNT(B26:I26)</f>
        <v>5</v>
      </c>
      <c r="M26" s="4">
        <f>_xlfn.STDEV.P(B26:I26)</f>
        <v>0.98203612968159271</v>
      </c>
      <c r="N26" s="4">
        <f>M26/SQRT(L26)</f>
        <v>0.43917990846576804</v>
      </c>
      <c r="O26" s="2"/>
      <c r="P26" s="6">
        <v>1024</v>
      </c>
      <c r="Q26">
        <v>3.343</v>
      </c>
      <c r="R26">
        <v>7.1609999999999996</v>
      </c>
      <c r="S26">
        <v>4.5620000000000003</v>
      </c>
      <c r="X26" s="5"/>
      <c r="AA26" s="4">
        <f>AVERAGE(Q26:X26)</f>
        <v>5.0219999999999994</v>
      </c>
      <c r="AB26" s="4">
        <f>COUNT(Q26:X26)</f>
        <v>3</v>
      </c>
      <c r="AC26" s="4">
        <f>_xlfn.STDEV.P(Q26:X26)</f>
        <v>1.5922690308696805</v>
      </c>
      <c r="AD26" s="4">
        <f>AC26/SQRT(AB26)</f>
        <v>0.91929695359491459</v>
      </c>
      <c r="AE26" s="1"/>
    </row>
    <row r="27" spans="1:31" x14ac:dyDescent="0.25">
      <c r="A27" s="6">
        <v>1448</v>
      </c>
      <c r="B27" s="4">
        <v>8.7390000000000008</v>
      </c>
      <c r="C27" s="4">
        <v>4.8949999999999996</v>
      </c>
      <c r="D27">
        <v>2.7890000000000001</v>
      </c>
      <c r="E27" s="7"/>
      <c r="F27" s="4"/>
      <c r="G27" s="4">
        <v>4.2720000000000002</v>
      </c>
      <c r="H27" s="4">
        <v>3.9750000000000001</v>
      </c>
      <c r="I27" s="4"/>
      <c r="J27" s="4"/>
      <c r="K27" s="4">
        <f>AVERAGE(B27:I27)</f>
        <v>4.9340000000000002</v>
      </c>
      <c r="L27" s="4">
        <f>COUNT(B27:I27)</f>
        <v>5</v>
      </c>
      <c r="M27" s="4">
        <f>_xlfn.STDEV.P(B27:I27)</f>
        <v>2.0218059254043159</v>
      </c>
      <c r="N27" s="4">
        <f>M27/SQRT(L27)</f>
        <v>0.9041790973031838</v>
      </c>
      <c r="O27" s="2"/>
      <c r="P27" s="6">
        <v>1448</v>
      </c>
      <c r="Q27">
        <v>1.095</v>
      </c>
      <c r="R27">
        <v>1.1040000000000001</v>
      </c>
      <c r="S27">
        <v>1.7909999999999999</v>
      </c>
      <c r="X27" s="5"/>
      <c r="AA27" s="4">
        <f>AVERAGE(Q27:X27)</f>
        <v>1.3299999999999998</v>
      </c>
      <c r="AB27" s="4">
        <f>COUNT(Q27:X27)</f>
        <v>3</v>
      </c>
      <c r="AC27" s="4">
        <f>_xlfn.STDEV.P(Q27:X27)</f>
        <v>0.325996932500906</v>
      </c>
      <c r="AD27" s="4">
        <f>AC27/SQRT(AB27)</f>
        <v>0.18821441673439035</v>
      </c>
      <c r="AE27" s="1"/>
    </row>
    <row r="28" spans="1:31" x14ac:dyDescent="0.25">
      <c r="A28" s="6">
        <v>2048</v>
      </c>
      <c r="B28" s="4">
        <v>4.2430000000000003</v>
      </c>
      <c r="C28" s="4">
        <v>3.1080000000000001</v>
      </c>
      <c r="D28">
        <v>0.86299999999999999</v>
      </c>
      <c r="E28" s="7"/>
      <c r="F28" s="4"/>
      <c r="G28" s="4">
        <v>3.1360000000000001</v>
      </c>
      <c r="H28" s="4">
        <v>2.2799999999999998</v>
      </c>
      <c r="I28" s="4"/>
      <c r="J28" s="4"/>
      <c r="K28" s="4">
        <f>AVERAGE(B28:I28)</f>
        <v>2.726</v>
      </c>
      <c r="L28" s="4">
        <f>COUNT(B28:I28)</f>
        <v>5</v>
      </c>
      <c r="M28" s="4">
        <f>_xlfn.STDEV.P(B28:I28)</f>
        <v>1.1211599350672501</v>
      </c>
      <c r="N28" s="4">
        <f>M28/SQRT(L28)</f>
        <v>0.5013979656919243</v>
      </c>
      <c r="O28" s="2"/>
      <c r="P28" s="6">
        <v>2048</v>
      </c>
      <c r="Q28">
        <v>0.94099999999999995</v>
      </c>
      <c r="R28">
        <v>1.6879999999999999</v>
      </c>
      <c r="S28">
        <v>1.21</v>
      </c>
      <c r="X28" s="5"/>
      <c r="AA28" s="4">
        <f>AVERAGE(Q28:X28)</f>
        <v>1.2796666666666667</v>
      </c>
      <c r="AB28" s="4">
        <f>COUNT(Q28:X28)</f>
        <v>3</v>
      </c>
      <c r="AC28" s="4">
        <f>_xlfn.STDEV.P(Q28:X28)</f>
        <v>0.30891458726033366</v>
      </c>
      <c r="AD28" s="4">
        <f>AC28/SQRT(AB28)</f>
        <v>0.17835192011135578</v>
      </c>
      <c r="AE28" s="1"/>
    </row>
    <row r="29" spans="1:31" x14ac:dyDescent="0.25">
      <c r="A29" s="6">
        <v>2896</v>
      </c>
      <c r="B29" s="4">
        <v>3.6970000000000001</v>
      </c>
      <c r="C29" s="4">
        <v>2.1850000000000001</v>
      </c>
      <c r="D29">
        <v>0.86499999999999999</v>
      </c>
      <c r="E29" s="7"/>
      <c r="F29" s="4"/>
      <c r="G29" s="4">
        <v>2.1389999999999998</v>
      </c>
      <c r="H29" s="4">
        <v>1.224</v>
      </c>
      <c r="I29" s="4"/>
      <c r="J29" s="4"/>
      <c r="K29" s="4">
        <f>AVERAGE(B29:I29)</f>
        <v>2.0219999999999998</v>
      </c>
      <c r="L29" s="4">
        <f>COUNT(B29:I29)</f>
        <v>5</v>
      </c>
      <c r="M29" s="4">
        <f>_xlfn.STDEV.P(B29:I29)</f>
        <v>0.98197107900385761</v>
      </c>
      <c r="N29" s="4">
        <f>M29/SQRT(L29)</f>
        <v>0.43915081691828839</v>
      </c>
      <c r="O29" s="2"/>
      <c r="P29" s="6">
        <v>2896</v>
      </c>
      <c r="Q29">
        <v>0.31</v>
      </c>
      <c r="R29">
        <v>0.502</v>
      </c>
      <c r="S29">
        <v>1.871</v>
      </c>
      <c r="X29" s="5"/>
      <c r="AA29" s="4">
        <f>AVERAGE(Q29:X29)</f>
        <v>0.89433333333333331</v>
      </c>
      <c r="AB29" s="4">
        <f>COUNT(Q29:X29)</f>
        <v>3</v>
      </c>
      <c r="AC29" s="4">
        <f>_xlfn.STDEV.P(Q29:X29)</f>
        <v>0.69504164543492564</v>
      </c>
      <c r="AD29" s="4">
        <f>AC29/SQRT(AB29)</f>
        <v>0.40128248108985476</v>
      </c>
      <c r="AE29" s="1"/>
    </row>
    <row r="30" spans="1:31" x14ac:dyDescent="0.25">
      <c r="A30" s="6">
        <v>4098</v>
      </c>
      <c r="B30" s="4">
        <v>1.351</v>
      </c>
      <c r="C30" s="4">
        <v>0.93899999999999995</v>
      </c>
      <c r="D30">
        <v>0.72699999999999998</v>
      </c>
      <c r="E30" s="7"/>
      <c r="F30" s="4"/>
      <c r="G30" s="4">
        <v>1.127</v>
      </c>
      <c r="H30" s="4">
        <v>0.76149999999999995</v>
      </c>
      <c r="I30" s="4"/>
      <c r="J30" s="4"/>
      <c r="K30" s="4">
        <f>AVERAGE(B30:I30)</f>
        <v>0.98109999999999997</v>
      </c>
      <c r="L30" s="4">
        <f>COUNT(B30:I30)</f>
        <v>5</v>
      </c>
      <c r="M30" s="4">
        <f>_xlfn.STDEV.P(B30:I30)</f>
        <v>0.23352781418923074</v>
      </c>
      <c r="N30" s="4">
        <f>M30/SQRT(L30)</f>
        <v>0.10443681343281197</v>
      </c>
      <c r="O30" s="2"/>
      <c r="P30" s="6">
        <v>4098</v>
      </c>
      <c r="Q30">
        <v>0.43</v>
      </c>
      <c r="R30">
        <v>1.613</v>
      </c>
      <c r="S30">
        <v>1.413</v>
      </c>
      <c r="X30" s="5"/>
      <c r="AA30" s="4">
        <f>AVERAGE(Q30:X30)</f>
        <v>1.1520000000000001</v>
      </c>
      <c r="AB30" s="4">
        <f>COUNT(Q30:X30)</f>
        <v>3</v>
      </c>
      <c r="AC30" s="4">
        <f>_xlfn.STDEV.P(Q30:X30)</f>
        <v>0.51701901963725305</v>
      </c>
      <c r="AD30" s="4">
        <f>AC30/SQRT(AB30)</f>
        <v>0.29850107016372446</v>
      </c>
      <c r="AE30" s="1"/>
    </row>
    <row r="31" spans="1:31" x14ac:dyDescent="0.25">
      <c r="A31" s="3"/>
      <c r="B31" s="2"/>
      <c r="C31" s="2"/>
      <c r="D31" s="2"/>
      <c r="E31" s="2"/>
      <c r="F31" s="2"/>
      <c r="G31" s="2"/>
      <c r="H31" s="2"/>
      <c r="I31" s="2"/>
      <c r="J31" s="2"/>
      <c r="K31" s="3"/>
      <c r="L31" s="3"/>
      <c r="M31" s="3"/>
      <c r="N31" s="3"/>
      <c r="O31" s="2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Parthasarathy, Aravindakshan</dc:creator>
  <cp:lastModifiedBy>Parthasarathy, Aravindakshan</cp:lastModifiedBy>
  <dcterms:created xsi:type="dcterms:W3CDTF">2023-02-06T19:43:22Z</dcterms:created>
  <dcterms:modified xsi:type="dcterms:W3CDTF">2023-02-06T19:43:51Z</dcterms:modified>
</cp:coreProperties>
</file>