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bpollock/Google Drive/2017/Wells Lab/Sharing/Manuscripts/2017 PhaNGS/Nature Methods/Figures/Fig1/1d - PCR_vs_Prop/"/>
    </mc:Choice>
  </mc:AlternateContent>
  <bookViews>
    <workbookView xWindow="1000" yWindow="2000" windowWidth="24560" windowHeight="14320" tabRatio="500"/>
  </bookViews>
  <sheets>
    <sheet name="Fig. 1d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B33" i="1"/>
  <c r="C33" i="1"/>
  <c r="D33" i="1"/>
  <c r="E33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C68" i="1"/>
  <c r="E68" i="1"/>
  <c r="C69" i="1"/>
  <c r="E69" i="1"/>
  <c r="C70" i="1"/>
  <c r="E70" i="1"/>
  <c r="C71" i="1"/>
  <c r="E71" i="1"/>
  <c r="C72" i="1"/>
  <c r="E72" i="1"/>
  <c r="C73" i="1"/>
  <c r="E73" i="1"/>
  <c r="C74" i="1"/>
  <c r="E74" i="1"/>
  <c r="C75" i="1"/>
  <c r="E75" i="1"/>
  <c r="C76" i="1"/>
  <c r="E76" i="1"/>
  <c r="C77" i="1"/>
  <c r="E77" i="1"/>
  <c r="C78" i="1"/>
  <c r="E78" i="1"/>
  <c r="C79" i="1"/>
  <c r="E79" i="1"/>
  <c r="C80" i="1"/>
  <c r="E80" i="1"/>
  <c r="C81" i="1"/>
  <c r="E81" i="1"/>
  <c r="C82" i="1"/>
  <c r="E82" i="1"/>
  <c r="C83" i="1"/>
  <c r="E83" i="1"/>
  <c r="C84" i="1"/>
  <c r="E84" i="1"/>
  <c r="C85" i="1"/>
  <c r="E85" i="1"/>
  <c r="C86" i="1"/>
  <c r="E86" i="1"/>
  <c r="C87" i="1"/>
  <c r="E87" i="1"/>
  <c r="C88" i="1"/>
  <c r="E88" i="1"/>
  <c r="C89" i="1"/>
  <c r="E89" i="1"/>
  <c r="C90" i="1"/>
  <c r="E90" i="1"/>
  <c r="C91" i="1"/>
  <c r="E91" i="1"/>
  <c r="C92" i="1"/>
  <c r="E92" i="1"/>
  <c r="C93" i="1"/>
  <c r="E93" i="1"/>
  <c r="C94" i="1"/>
  <c r="E94" i="1"/>
  <c r="C95" i="1"/>
  <c r="E95" i="1"/>
  <c r="C96" i="1"/>
  <c r="E96" i="1"/>
  <c r="C97" i="1"/>
  <c r="E97" i="1"/>
  <c r="B136" i="1"/>
  <c r="G103" i="1"/>
  <c r="D136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1" i="1"/>
  <c r="H131" i="1"/>
  <c r="C136" i="1"/>
  <c r="E136" i="1"/>
  <c r="B141" i="1"/>
  <c r="C141" i="1"/>
  <c r="D141" i="1"/>
  <c r="E141" i="1"/>
  <c r="B142" i="1"/>
  <c r="C142" i="1"/>
  <c r="D142" i="1"/>
  <c r="E142" i="1"/>
  <c r="B143" i="1"/>
  <c r="C143" i="1"/>
  <c r="D143" i="1"/>
  <c r="E143" i="1"/>
</calcChain>
</file>

<file path=xl/sharedStrings.xml><?xml version="1.0" encoding="utf-8"?>
<sst xmlns="http://schemas.openxmlformats.org/spreadsheetml/2006/main" count="153" uniqueCount="51">
  <si>
    <t xml:space="preserve"> CD55_vSP010</t>
  </si>
  <si>
    <t xml:space="preserve"> CDCP1_vSP009</t>
  </si>
  <si>
    <t>GFPstrong_vSP001</t>
  </si>
  <si>
    <t>Sd</t>
  </si>
  <si>
    <t>Avg</t>
  </si>
  <si>
    <t>Propagate</t>
  </si>
  <si>
    <t>PCR</t>
  </si>
  <si>
    <t>Normalized and sd</t>
  </si>
  <si>
    <t>Non-elevated</t>
  </si>
  <si>
    <t>Sd fraction</t>
  </si>
  <si>
    <t>Average and sd for non-elevated</t>
  </si>
  <si>
    <t>sd Prop</t>
  </si>
  <si>
    <t>sd PCR</t>
  </si>
  <si>
    <t xml:space="preserve"> ROR2_vSP032</t>
  </si>
  <si>
    <t xml:space="preserve"> ROR1_vSP031</t>
  </si>
  <si>
    <t xml:space="preserve"> PDGFRA_vSP030</t>
  </si>
  <si>
    <t xml:space="preserve"> FGFR4_vSP029</t>
  </si>
  <si>
    <t xml:space="preserve"> FGFR2_vSP028</t>
  </si>
  <si>
    <t xml:space="preserve"> FGFR1_vSP027</t>
  </si>
  <si>
    <t xml:space="preserve"> EPHB6_vSP026</t>
  </si>
  <si>
    <t xml:space="preserve"> EPHA10_vSP025</t>
  </si>
  <si>
    <t xml:space="preserve"> EPHA6_vSP024</t>
  </si>
  <si>
    <t xml:space="preserve"> DDR2_vSP022</t>
  </si>
  <si>
    <t xml:space="preserve"> AXL_vSP021</t>
  </si>
  <si>
    <t xml:space="preserve"> CD38_vSP020</t>
  </si>
  <si>
    <t xml:space="preserve"> RYK_vSP019</t>
  </si>
  <si>
    <t xml:space="preserve"> PTK7_vSP018</t>
  </si>
  <si>
    <t xml:space="preserve"> PDGFRB_vSP017</t>
  </si>
  <si>
    <t xml:space="preserve"> KIT_vSP016</t>
  </si>
  <si>
    <t xml:space="preserve"> INSR_vSP015</t>
  </si>
  <si>
    <t xml:space="preserve"> EPHB4_vSP014</t>
  </si>
  <si>
    <t xml:space="preserve"> EGFR_vSP013</t>
  </si>
  <si>
    <t xml:space="preserve"> DDR1_vSP012</t>
  </si>
  <si>
    <t xml:space="preserve"> GHR2_vSP008</t>
  </si>
  <si>
    <t xml:space="preserve"> GHR1_vSP007</t>
  </si>
  <si>
    <t xml:space="preserve"> GFPweak_vSP006</t>
  </si>
  <si>
    <t xml:space="preserve"> GFPmid_vSP005</t>
  </si>
  <si>
    <t xml:space="preserve"> ANTXR1_vSP004</t>
  </si>
  <si>
    <t xml:space="preserve"> LTBR_vSP003</t>
  </si>
  <si>
    <t xml:space="preserve"> ZNF2_vSP002</t>
  </si>
  <si>
    <t>Prop</t>
  </si>
  <si>
    <t>Re-arranged</t>
  </si>
  <si>
    <t>Output ratio</t>
  </si>
  <si>
    <t>Corrected counts</t>
  </si>
  <si>
    <t>Corrected to 1M</t>
  </si>
  <si>
    <t>Sum</t>
  </si>
  <si>
    <t>Mock output propagate</t>
  </si>
  <si>
    <t>Mock input propagate</t>
  </si>
  <si>
    <t>Mock output straight</t>
  </si>
  <si>
    <t>Mock input straight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</si>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</sst>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4"/>
      <color theme="1"/>
      <name val="Times New Roman"/>
      <family val="2"/>
    </font>
    <font>
      <b/>
      <sz val="14"/>
      <color theme="1"/>
      <name val="Times New Roman"/>
      <family val="2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1" fillId="0" borderId="0" xfId="0" applyFont="1" applyAlignment="1">
      <alignment horizontal="right"/>
    </xf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RowHeight="18" x14ac:dyDescent="0.2"/>
  <cols>
    <col min="1" max="1" width="17.5703125" bestFit="1" customWidth="1"/>
  </cols>
  <sheetData>
    <row r="1" spans="1:5" x14ac:dyDescent="0.2">
      <c r="A1" s="2" t="s">
        <v>50</v>
      </c>
      <c r="B1" t="s">
        <v>49</v>
      </c>
      <c r="C1" t="s">
        <v>48</v>
      </c>
      <c r="D1" t="s">
        <v>47</v>
      </c>
      <c r="E1" t="s">
        <v>46</v>
      </c>
    </row>
    <row r="2" spans="1:5" x14ac:dyDescent="0.2">
      <c r="A2" t="s">
        <v>2</v>
      </c>
      <c r="B2">
        <v>1250209</v>
      </c>
      <c r="C2">
        <v>4705648</v>
      </c>
      <c r="D2">
        <v>511704</v>
      </c>
      <c r="E2">
        <v>4609999</v>
      </c>
    </row>
    <row r="3" spans="1:5" x14ac:dyDescent="0.2">
      <c r="A3" t="s">
        <v>39</v>
      </c>
      <c r="B3">
        <v>2543900</v>
      </c>
      <c r="C3">
        <v>25489</v>
      </c>
      <c r="D3">
        <v>1691824</v>
      </c>
      <c r="E3">
        <v>15269</v>
      </c>
    </row>
    <row r="4" spans="1:5" x14ac:dyDescent="0.2">
      <c r="A4" t="s">
        <v>38</v>
      </c>
      <c r="B4">
        <v>1722123</v>
      </c>
      <c r="C4">
        <v>12843</v>
      </c>
      <c r="D4">
        <v>452175</v>
      </c>
      <c r="E4">
        <v>6825</v>
      </c>
    </row>
    <row r="5" spans="1:5" x14ac:dyDescent="0.2">
      <c r="A5" t="s">
        <v>37</v>
      </c>
      <c r="B5">
        <v>2380146</v>
      </c>
      <c r="C5">
        <v>18984</v>
      </c>
      <c r="D5">
        <v>1635908</v>
      </c>
      <c r="E5">
        <v>12912</v>
      </c>
    </row>
    <row r="6" spans="1:5" x14ac:dyDescent="0.2">
      <c r="A6" t="s">
        <v>36</v>
      </c>
      <c r="B6">
        <v>2276198</v>
      </c>
      <c r="C6">
        <v>24986</v>
      </c>
      <c r="D6">
        <v>1518686</v>
      </c>
      <c r="E6">
        <v>24249</v>
      </c>
    </row>
    <row r="7" spans="1:5" x14ac:dyDescent="0.2">
      <c r="A7" t="s">
        <v>35</v>
      </c>
      <c r="B7">
        <v>838995</v>
      </c>
      <c r="C7">
        <v>8574</v>
      </c>
      <c r="D7">
        <v>396639</v>
      </c>
      <c r="E7">
        <v>4408</v>
      </c>
    </row>
    <row r="8" spans="1:5" x14ac:dyDescent="0.2">
      <c r="A8" t="s">
        <v>34</v>
      </c>
      <c r="B8">
        <v>1106341</v>
      </c>
      <c r="C8">
        <v>7980</v>
      </c>
      <c r="D8">
        <v>460532</v>
      </c>
      <c r="E8">
        <v>6049</v>
      </c>
    </row>
    <row r="9" spans="1:5" x14ac:dyDescent="0.2">
      <c r="A9" t="s">
        <v>33</v>
      </c>
      <c r="B9">
        <v>1007190</v>
      </c>
      <c r="C9">
        <v>7911</v>
      </c>
      <c r="D9">
        <v>612977</v>
      </c>
      <c r="E9">
        <v>6941</v>
      </c>
    </row>
    <row r="10" spans="1:5" x14ac:dyDescent="0.2">
      <c r="A10" t="s">
        <v>1</v>
      </c>
      <c r="B10">
        <v>1563816</v>
      </c>
      <c r="C10">
        <v>807062</v>
      </c>
      <c r="D10">
        <v>1164028</v>
      </c>
      <c r="E10">
        <v>1060644</v>
      </c>
    </row>
    <row r="11" spans="1:5" x14ac:dyDescent="0.2">
      <c r="A11" t="s">
        <v>0</v>
      </c>
      <c r="B11">
        <v>1806090</v>
      </c>
      <c r="C11">
        <v>113910</v>
      </c>
      <c r="D11">
        <v>1140005</v>
      </c>
      <c r="E11">
        <v>110958</v>
      </c>
    </row>
    <row r="12" spans="1:5" x14ac:dyDescent="0.2">
      <c r="A12" t="s">
        <v>32</v>
      </c>
      <c r="B12">
        <v>922342</v>
      </c>
      <c r="C12">
        <v>8267</v>
      </c>
      <c r="D12">
        <v>617761</v>
      </c>
      <c r="E12">
        <v>6193</v>
      </c>
    </row>
    <row r="13" spans="1:5" x14ac:dyDescent="0.2">
      <c r="A13" t="s">
        <v>31</v>
      </c>
      <c r="B13">
        <v>1310115</v>
      </c>
      <c r="C13">
        <v>11697</v>
      </c>
      <c r="D13">
        <v>841428</v>
      </c>
      <c r="E13">
        <v>11581</v>
      </c>
    </row>
    <row r="14" spans="1:5" x14ac:dyDescent="0.2">
      <c r="A14" t="s">
        <v>30</v>
      </c>
      <c r="B14">
        <v>507548</v>
      </c>
      <c r="C14">
        <v>4435</v>
      </c>
      <c r="D14">
        <v>386312</v>
      </c>
      <c r="E14">
        <v>3485</v>
      </c>
    </row>
    <row r="15" spans="1:5" x14ac:dyDescent="0.2">
      <c r="A15" t="s">
        <v>29</v>
      </c>
      <c r="B15">
        <v>693109</v>
      </c>
      <c r="C15">
        <v>6309</v>
      </c>
      <c r="D15">
        <v>363804</v>
      </c>
      <c r="E15">
        <v>4466</v>
      </c>
    </row>
    <row r="16" spans="1:5" x14ac:dyDescent="0.2">
      <c r="A16" t="s">
        <v>28</v>
      </c>
      <c r="B16">
        <v>671346</v>
      </c>
      <c r="C16">
        <v>5622</v>
      </c>
      <c r="D16">
        <v>410790</v>
      </c>
      <c r="E16">
        <v>6480</v>
      </c>
    </row>
    <row r="17" spans="1:5" x14ac:dyDescent="0.2">
      <c r="A17" t="s">
        <v>27</v>
      </c>
      <c r="B17">
        <v>741328</v>
      </c>
      <c r="C17">
        <v>6499</v>
      </c>
      <c r="D17">
        <v>447618</v>
      </c>
      <c r="E17">
        <v>6754</v>
      </c>
    </row>
    <row r="18" spans="1:5" x14ac:dyDescent="0.2">
      <c r="A18" t="s">
        <v>26</v>
      </c>
      <c r="B18">
        <v>871581</v>
      </c>
      <c r="C18">
        <v>6389</v>
      </c>
      <c r="D18">
        <v>432797</v>
      </c>
      <c r="E18">
        <v>4829</v>
      </c>
    </row>
    <row r="19" spans="1:5" x14ac:dyDescent="0.2">
      <c r="A19" t="s">
        <v>25</v>
      </c>
      <c r="B19">
        <v>769531</v>
      </c>
      <c r="C19">
        <v>5741</v>
      </c>
      <c r="D19">
        <v>360081</v>
      </c>
      <c r="E19">
        <v>4840</v>
      </c>
    </row>
    <row r="20" spans="1:5" x14ac:dyDescent="0.2">
      <c r="A20" t="s">
        <v>24</v>
      </c>
      <c r="B20">
        <v>602920</v>
      </c>
      <c r="C20">
        <v>5206</v>
      </c>
      <c r="D20">
        <v>497125</v>
      </c>
      <c r="E20">
        <v>7366</v>
      </c>
    </row>
    <row r="21" spans="1:5" x14ac:dyDescent="0.2">
      <c r="A21" t="s">
        <v>23</v>
      </c>
      <c r="B21">
        <v>637256</v>
      </c>
      <c r="C21">
        <v>6291</v>
      </c>
      <c r="D21">
        <v>264980</v>
      </c>
      <c r="E21">
        <v>5319</v>
      </c>
    </row>
    <row r="22" spans="1:5" x14ac:dyDescent="0.2">
      <c r="A22" t="s">
        <v>22</v>
      </c>
      <c r="B22">
        <v>1433480</v>
      </c>
      <c r="C22">
        <v>11624</v>
      </c>
      <c r="D22">
        <v>938332</v>
      </c>
      <c r="E22">
        <v>9345</v>
      </c>
    </row>
    <row r="23" spans="1:5" x14ac:dyDescent="0.2">
      <c r="A23" t="s">
        <v>21</v>
      </c>
      <c r="B23">
        <v>733627</v>
      </c>
      <c r="C23">
        <v>5306</v>
      </c>
      <c r="D23">
        <v>443222</v>
      </c>
      <c r="E23">
        <v>5155</v>
      </c>
    </row>
    <row r="24" spans="1:5" x14ac:dyDescent="0.2">
      <c r="A24" t="s">
        <v>20</v>
      </c>
      <c r="B24">
        <v>1330089</v>
      </c>
      <c r="C24">
        <v>12796</v>
      </c>
      <c r="D24">
        <v>1055051</v>
      </c>
      <c r="E24">
        <v>10160</v>
      </c>
    </row>
    <row r="25" spans="1:5" x14ac:dyDescent="0.2">
      <c r="A25" t="s">
        <v>19</v>
      </c>
      <c r="B25">
        <v>1164063</v>
      </c>
      <c r="C25">
        <v>11190</v>
      </c>
      <c r="D25">
        <v>828077</v>
      </c>
      <c r="E25">
        <v>8018</v>
      </c>
    </row>
    <row r="26" spans="1:5" x14ac:dyDescent="0.2">
      <c r="A26" t="s">
        <v>18</v>
      </c>
      <c r="B26">
        <v>682448</v>
      </c>
      <c r="C26">
        <v>5865</v>
      </c>
      <c r="D26">
        <v>279324</v>
      </c>
      <c r="E26">
        <v>3446</v>
      </c>
    </row>
    <row r="27" spans="1:5" x14ac:dyDescent="0.2">
      <c r="A27" t="s">
        <v>17</v>
      </c>
      <c r="B27">
        <v>960419</v>
      </c>
      <c r="C27">
        <v>10053</v>
      </c>
      <c r="D27">
        <v>1552373</v>
      </c>
      <c r="E27">
        <v>18059</v>
      </c>
    </row>
    <row r="28" spans="1:5" x14ac:dyDescent="0.2">
      <c r="A28" t="s">
        <v>16</v>
      </c>
      <c r="B28">
        <v>1058926</v>
      </c>
      <c r="C28">
        <v>8565</v>
      </c>
      <c r="D28">
        <v>1237883</v>
      </c>
      <c r="E28">
        <v>16482</v>
      </c>
    </row>
    <row r="29" spans="1:5" x14ac:dyDescent="0.2">
      <c r="A29" t="s">
        <v>15</v>
      </c>
      <c r="B29">
        <v>957899</v>
      </c>
      <c r="C29">
        <v>8732</v>
      </c>
      <c r="D29">
        <v>1180710</v>
      </c>
      <c r="E29">
        <v>9906</v>
      </c>
    </row>
    <row r="30" spans="1:5" x14ac:dyDescent="0.2">
      <c r="A30" t="s">
        <v>14</v>
      </c>
      <c r="B30">
        <v>1036364</v>
      </c>
      <c r="C30">
        <v>10140</v>
      </c>
      <c r="D30">
        <v>911699</v>
      </c>
      <c r="E30">
        <v>8103</v>
      </c>
    </row>
    <row r="31" spans="1:5" x14ac:dyDescent="0.2">
      <c r="A31" t="s">
        <v>13</v>
      </c>
      <c r="B31">
        <v>638990</v>
      </c>
      <c r="C31">
        <v>4983</v>
      </c>
      <c r="D31">
        <v>411391</v>
      </c>
      <c r="E31">
        <v>5089</v>
      </c>
    </row>
    <row r="32" spans="1:5" x14ac:dyDescent="0.2">
      <c r="A32" s="7" t="s">
        <v>45</v>
      </c>
      <c r="B32" s="8">
        <f>SUM(B2:B31)</f>
        <v>34218389</v>
      </c>
      <c r="C32" s="8">
        <f>SUM(C2:C31)</f>
        <v>5889097</v>
      </c>
      <c r="D32" s="8">
        <f>SUM(D2:D31)</f>
        <v>23045236</v>
      </c>
      <c r="E32" s="8">
        <f>SUM(E2:E31)</f>
        <v>6013330</v>
      </c>
    </row>
    <row r="33" spans="1:5" x14ac:dyDescent="0.2">
      <c r="A33" s="7" t="s">
        <v>44</v>
      </c>
      <c r="B33" s="6">
        <f>B32/1000000</f>
        <v>34.218389000000002</v>
      </c>
      <c r="C33" s="6">
        <f>C32/1000000</f>
        <v>5.8890969999999996</v>
      </c>
      <c r="D33" s="6">
        <f>D32/1000000</f>
        <v>23.045235999999999</v>
      </c>
      <c r="E33" s="6">
        <f>E32/1000000</f>
        <v>6.0133299999999998</v>
      </c>
    </row>
    <row r="35" spans="1:5" x14ac:dyDescent="0.2">
      <c r="A35" s="2" t="s">
        <v>43</v>
      </c>
    </row>
    <row r="36" spans="1:5" x14ac:dyDescent="0.2">
      <c r="A36" t="s">
        <v>2</v>
      </c>
      <c r="B36" s="5">
        <f>B2/B$33</f>
        <v>36536.173576143512</v>
      </c>
      <c r="C36" s="5">
        <f>C2/C$33</f>
        <v>799044.06397109781</v>
      </c>
      <c r="D36" s="5">
        <f>D2/D$33</f>
        <v>22204.328912058008</v>
      </c>
      <c r="E36" s="5">
        <f>E2/E$33</f>
        <v>766629.97041572642</v>
      </c>
    </row>
    <row r="37" spans="1:5" x14ac:dyDescent="0.2">
      <c r="A37" t="s">
        <v>39</v>
      </c>
      <c r="B37" s="5">
        <f>B3/B$33</f>
        <v>74343.067407410679</v>
      </c>
      <c r="C37" s="5">
        <f>C3/C$33</f>
        <v>4328.1677989002392</v>
      </c>
      <c r="D37" s="5">
        <f>D3/D$33</f>
        <v>73413.177456720339</v>
      </c>
      <c r="E37" s="5">
        <f>E3/E$33</f>
        <v>2539.19209489584</v>
      </c>
    </row>
    <row r="38" spans="1:5" x14ac:dyDescent="0.2">
      <c r="A38" t="s">
        <v>38</v>
      </c>
      <c r="B38" s="5">
        <f>B4/B$33</f>
        <v>50327.413134499111</v>
      </c>
      <c r="C38" s="5">
        <f>C4/C$33</f>
        <v>2180.8097234601505</v>
      </c>
      <c r="D38" s="5">
        <f>D4/D$33</f>
        <v>19621.191989528768</v>
      </c>
      <c r="E38" s="5">
        <f>E4/E$33</f>
        <v>1134.9784561964834</v>
      </c>
    </row>
    <row r="39" spans="1:5" x14ac:dyDescent="0.2">
      <c r="A39" t="s">
        <v>37</v>
      </c>
      <c r="B39" s="5">
        <f>B5/B$33</f>
        <v>69557.511898061595</v>
      </c>
      <c r="C39" s="5">
        <f>C5/C$33</f>
        <v>3223.5841929586149</v>
      </c>
      <c r="D39" s="5">
        <f>D5/D$33</f>
        <v>70986.819141275017</v>
      </c>
      <c r="E39" s="5">
        <f>E5/E$33</f>
        <v>2147.2295716350177</v>
      </c>
    </row>
    <row r="40" spans="1:5" x14ac:dyDescent="0.2">
      <c r="A40" t="s">
        <v>36</v>
      </c>
      <c r="B40" s="5">
        <f>B6/B$33</f>
        <v>66519.730078467459</v>
      </c>
      <c r="C40" s="5">
        <f>C6/C$33</f>
        <v>4242.7557229911481</v>
      </c>
      <c r="D40" s="5">
        <f>D6/D$33</f>
        <v>65900.214690793364</v>
      </c>
      <c r="E40" s="5">
        <f>E6/E$33</f>
        <v>4032.5410379939235</v>
      </c>
    </row>
    <row r="41" spans="1:5" x14ac:dyDescent="0.2">
      <c r="A41" t="s">
        <v>35</v>
      </c>
      <c r="B41" s="5">
        <f>B7/B$33</f>
        <v>24518.834010566658</v>
      </c>
      <c r="C41" s="5">
        <f>C7/C$33</f>
        <v>1455.9108128122191</v>
      </c>
      <c r="D41" s="5">
        <f>D7/D$33</f>
        <v>17211.322982329191</v>
      </c>
      <c r="E41" s="5">
        <f>E7/E$33</f>
        <v>733.03810035371419</v>
      </c>
    </row>
    <row r="42" spans="1:5" x14ac:dyDescent="0.2">
      <c r="A42" t="s">
        <v>34</v>
      </c>
      <c r="B42" s="5">
        <f>B8/B$33</f>
        <v>32331.767576784518</v>
      </c>
      <c r="C42" s="5">
        <f>C8/C$33</f>
        <v>1355.0464527923382</v>
      </c>
      <c r="D42" s="5">
        <f>D8/D$33</f>
        <v>19983.826592185909</v>
      </c>
      <c r="E42" s="5">
        <f>E8/E$33</f>
        <v>1005.9318214699675</v>
      </c>
    </row>
    <row r="43" spans="1:5" x14ac:dyDescent="0.2">
      <c r="A43" t="s">
        <v>33</v>
      </c>
      <c r="B43" s="5">
        <f>B9/B$33</f>
        <v>29434.173537509319</v>
      </c>
      <c r="C43" s="5">
        <f>C9/C$33</f>
        <v>1343.3298857193217</v>
      </c>
      <c r="D43" s="5">
        <f>D9/D$33</f>
        <v>26598.859738299059</v>
      </c>
      <c r="E43" s="5">
        <f>E9/E$33</f>
        <v>1154.2689325215813</v>
      </c>
    </row>
    <row r="44" spans="1:5" x14ac:dyDescent="0.2">
      <c r="A44" t="s">
        <v>1</v>
      </c>
      <c r="B44" s="5">
        <f>B10/B$33</f>
        <v>45701.041039658528</v>
      </c>
      <c r="C44" s="5">
        <f>C10/C$33</f>
        <v>137043.42108815664</v>
      </c>
      <c r="D44" s="5">
        <f>D10/D$33</f>
        <v>50510.569733371362</v>
      </c>
      <c r="E44" s="5">
        <f>E10/E$33</f>
        <v>176382.1376841118</v>
      </c>
    </row>
    <row r="45" spans="1:5" x14ac:dyDescent="0.2">
      <c r="A45" t="s">
        <v>0</v>
      </c>
      <c r="B45" s="5">
        <f>B11/B$33</f>
        <v>52781.269159106232</v>
      </c>
      <c r="C45" s="5">
        <f>C11/C$33</f>
        <v>19342.523989671085</v>
      </c>
      <c r="D45" s="5">
        <f>D11/D$33</f>
        <v>49468.141701825058</v>
      </c>
      <c r="E45" s="5">
        <f>E11/E$33</f>
        <v>18452.005793794786</v>
      </c>
    </row>
    <row r="46" spans="1:5" x14ac:dyDescent="0.2">
      <c r="A46" t="s">
        <v>32</v>
      </c>
      <c r="B46" s="5">
        <f>B12/B$33</f>
        <v>26954.571122562196</v>
      </c>
      <c r="C46" s="5">
        <f>C12/C$33</f>
        <v>1403.7805796032908</v>
      </c>
      <c r="D46" s="5">
        <f>D12/D$33</f>
        <v>26806.451450529734</v>
      </c>
      <c r="E46" s="5">
        <f>E12/E$33</f>
        <v>1029.8786196666406</v>
      </c>
    </row>
    <row r="47" spans="1:5" x14ac:dyDescent="0.2">
      <c r="A47" t="s">
        <v>31</v>
      </c>
      <c r="B47" s="5">
        <f>B13/B$33</f>
        <v>38286.869671158391</v>
      </c>
      <c r="C47" s="5">
        <f>C13/C$33</f>
        <v>1986.2128268561378</v>
      </c>
      <c r="D47" s="5">
        <f>D13/D$33</f>
        <v>36512.014891060346</v>
      </c>
      <c r="E47" s="5">
        <f>E13/E$33</f>
        <v>1925.8879855254909</v>
      </c>
    </row>
    <row r="48" spans="1:5" x14ac:dyDescent="0.2">
      <c r="A48" t="s">
        <v>30</v>
      </c>
      <c r="B48" s="5">
        <f>B14/B$33</f>
        <v>14832.609448679772</v>
      </c>
      <c r="C48" s="5">
        <f>C14/C$33</f>
        <v>753.08659375113029</v>
      </c>
      <c r="D48" s="5">
        <f>D14/D$33</f>
        <v>16763.204334292779</v>
      </c>
      <c r="E48" s="5">
        <f>E14/E$33</f>
        <v>579.54577580142779</v>
      </c>
    </row>
    <row r="49" spans="1:5" x14ac:dyDescent="0.2">
      <c r="A49" t="s">
        <v>29</v>
      </c>
      <c r="B49" s="5">
        <f>B15/B$33</f>
        <v>20255.45387306223</v>
      </c>
      <c r="C49" s="5">
        <f>C15/C$33</f>
        <v>1071.3017632414615</v>
      </c>
      <c r="D49" s="5">
        <f>D15/D$33</f>
        <v>15786.516571147287</v>
      </c>
      <c r="E49" s="5">
        <f>E15/E$33</f>
        <v>742.68333851626301</v>
      </c>
    </row>
    <row r="50" spans="1:5" x14ac:dyDescent="0.2">
      <c r="A50" t="s">
        <v>28</v>
      </c>
      <c r="B50" s="5">
        <f>B16/B$33</f>
        <v>19619.450816343222</v>
      </c>
      <c r="C50" s="5">
        <f>C16/C$33</f>
        <v>954.64550847099315</v>
      </c>
      <c r="D50" s="5">
        <f>D16/D$33</f>
        <v>17825.376142817546</v>
      </c>
      <c r="E50" s="5">
        <f>E16/E$33</f>
        <v>1077.6059188502877</v>
      </c>
    </row>
    <row r="51" spans="1:5" x14ac:dyDescent="0.2">
      <c r="A51" t="s">
        <v>27</v>
      </c>
      <c r="B51" s="5">
        <f>B17/B$33</f>
        <v>21664.608465348851</v>
      </c>
      <c r="C51" s="5">
        <f>C17/C$33</f>
        <v>1103.5647740222314</v>
      </c>
      <c r="D51" s="5">
        <f>D17/D$33</f>
        <v>19423.450469329106</v>
      </c>
      <c r="E51" s="5">
        <f>E17/E$33</f>
        <v>1123.1713543078461</v>
      </c>
    </row>
    <row r="52" spans="1:5" x14ac:dyDescent="0.2">
      <c r="A52" t="s">
        <v>26</v>
      </c>
      <c r="B52" s="5">
        <f>B18/B$33</f>
        <v>25471.128988568104</v>
      </c>
      <c r="C52" s="5">
        <f>C18/C$33</f>
        <v>1084.8861888333645</v>
      </c>
      <c r="D52" s="5">
        <f>D18/D$33</f>
        <v>18780.324054828514</v>
      </c>
      <c r="E52" s="5">
        <f>E18/E$33</f>
        <v>803.04922563704304</v>
      </c>
    </row>
    <row r="53" spans="1:5" x14ac:dyDescent="0.2">
      <c r="A53" t="s">
        <v>25</v>
      </c>
      <c r="B53" s="5">
        <f>B19/B$33</f>
        <v>22488.814420807477</v>
      </c>
      <c r="C53" s="5">
        <f>C19/C$33</f>
        <v>974.85234153894908</v>
      </c>
      <c r="D53" s="5">
        <f>D19/D$33</f>
        <v>15624.964743255396</v>
      </c>
      <c r="E53" s="5">
        <f>E19/E$33</f>
        <v>804.87849494373336</v>
      </c>
    </row>
    <row r="54" spans="1:5" x14ac:dyDescent="0.2">
      <c r="A54" t="s">
        <v>24</v>
      </c>
      <c r="B54" s="5">
        <f>B20/B$33</f>
        <v>17619.765793182138</v>
      </c>
      <c r="C54" s="5">
        <f>C20/C$33</f>
        <v>884.00649539309688</v>
      </c>
      <c r="D54" s="5">
        <f>D20/D$33</f>
        <v>21571.703583334969</v>
      </c>
      <c r="E54" s="5">
        <f>E20/E$33</f>
        <v>1224.9452466437067</v>
      </c>
    </row>
    <row r="55" spans="1:5" x14ac:dyDescent="0.2">
      <c r="A55" t="s">
        <v>23</v>
      </c>
      <c r="B55" s="5">
        <f>B21/B$33</f>
        <v>18623.202863232396</v>
      </c>
      <c r="C55" s="5">
        <f>C21/C$33</f>
        <v>1068.2452674832832</v>
      </c>
      <c r="D55" s="5">
        <f>D21/D$33</f>
        <v>11498.254997258437</v>
      </c>
      <c r="E55" s="5">
        <f>E21/E$33</f>
        <v>884.53485838961114</v>
      </c>
    </row>
    <row r="56" spans="1:5" x14ac:dyDescent="0.2">
      <c r="A56" t="s">
        <v>22</v>
      </c>
      <c r="B56" s="5">
        <f>B22/B$33</f>
        <v>41892.094920073527</v>
      </c>
      <c r="C56" s="5">
        <f>C22/C$33</f>
        <v>1973.8170385035262</v>
      </c>
      <c r="D56" s="5">
        <f>D22/D$33</f>
        <v>40716.962065391737</v>
      </c>
      <c r="E56" s="5">
        <f>E22/E$33</f>
        <v>1554.0474246382621</v>
      </c>
    </row>
    <row r="57" spans="1:5" x14ac:dyDescent="0.2">
      <c r="A57" t="s">
        <v>21</v>
      </c>
      <c r="B57" s="5">
        <f>B23/B$33</f>
        <v>21439.554036281486</v>
      </c>
      <c r="C57" s="5">
        <f>C23/C$33</f>
        <v>900.98702738297573</v>
      </c>
      <c r="D57" s="5">
        <f>D23/D$33</f>
        <v>19232.695208675668</v>
      </c>
      <c r="E57" s="5">
        <f>E23/E$33</f>
        <v>857.26211599895566</v>
      </c>
    </row>
    <row r="58" spans="1:5" x14ac:dyDescent="0.2">
      <c r="A58" t="s">
        <v>20</v>
      </c>
      <c r="B58" s="5">
        <f>B24/B$33</f>
        <v>38870.590897777212</v>
      </c>
      <c r="C58" s="5">
        <f>C24/C$33</f>
        <v>2172.8288734249072</v>
      </c>
      <c r="D58" s="5">
        <f>D24/D$33</f>
        <v>45781.739878905995</v>
      </c>
      <c r="E58" s="5">
        <f>E24/E$33</f>
        <v>1689.5796505430435</v>
      </c>
    </row>
    <row r="59" spans="1:5" x14ac:dyDescent="0.2">
      <c r="A59" t="s">
        <v>19</v>
      </c>
      <c r="B59" s="5">
        <f>B25/B$33</f>
        <v>34018.63834092248</v>
      </c>
      <c r="C59" s="5">
        <f>C25/C$33</f>
        <v>1900.1215296674518</v>
      </c>
      <c r="D59" s="5">
        <f>D25/D$33</f>
        <v>35932.676063720937</v>
      </c>
      <c r="E59" s="5">
        <f>E25/E$33</f>
        <v>1333.3710273675317</v>
      </c>
    </row>
    <row r="60" spans="1:5" x14ac:dyDescent="0.2">
      <c r="A60" t="s">
        <v>18</v>
      </c>
      <c r="B60" s="5">
        <f>B26/B$33</f>
        <v>19943.896248300876</v>
      </c>
      <c r="C60" s="5">
        <f>C26/C$33</f>
        <v>995.90820120639899</v>
      </c>
      <c r="D60" s="5">
        <f>D26/D$33</f>
        <v>12120.682990618972</v>
      </c>
      <c r="E60" s="5">
        <f>E26/E$33</f>
        <v>573.06018462316217</v>
      </c>
    </row>
    <row r="61" spans="1:5" x14ac:dyDescent="0.2">
      <c r="A61" t="s">
        <v>17</v>
      </c>
      <c r="B61" s="5">
        <f>B27/B$33</f>
        <v>28067.335373386511</v>
      </c>
      <c r="C61" s="5">
        <f>C27/C$33</f>
        <v>1707.0528809425284</v>
      </c>
      <c r="D61" s="5">
        <f>D27/D$33</f>
        <v>67361.991866778888</v>
      </c>
      <c r="E61" s="5">
        <f>E27/E$33</f>
        <v>3003.1613099563801</v>
      </c>
    </row>
    <row r="62" spans="1:5" x14ac:dyDescent="0.2">
      <c r="A62" t="s">
        <v>16</v>
      </c>
      <c r="B62" s="5">
        <f>B28/B$33</f>
        <v>30946.109122787748</v>
      </c>
      <c r="C62" s="5">
        <f>C28/C$33</f>
        <v>1454.38256493313</v>
      </c>
      <c r="D62" s="5">
        <f>D28/D$33</f>
        <v>53715.353576765279</v>
      </c>
      <c r="E62" s="5">
        <f>E28/E$33</f>
        <v>2740.9106102608707</v>
      </c>
    </row>
    <row r="63" spans="1:5" x14ac:dyDescent="0.2">
      <c r="A63" t="s">
        <v>15</v>
      </c>
      <c r="B63" s="5">
        <f>B29/B$33</f>
        <v>27993.690760836227</v>
      </c>
      <c r="C63" s="5">
        <f>C29/C$33</f>
        <v>1482.7400533562277</v>
      </c>
      <c r="D63" s="5">
        <f>D29/D$33</f>
        <v>51234.450365359677</v>
      </c>
      <c r="E63" s="5">
        <f>E29/E$33</f>
        <v>1647.3401592794676</v>
      </c>
    </row>
    <row r="64" spans="1:5" x14ac:dyDescent="0.2">
      <c r="A64" t="s">
        <v>14</v>
      </c>
      <c r="B64" s="5">
        <f>B30/B$33</f>
        <v>30286.756048041887</v>
      </c>
      <c r="C64" s="5">
        <f>C30/C$33</f>
        <v>1721.8259437737229</v>
      </c>
      <c r="D64" s="5">
        <f>D30/D$33</f>
        <v>39561.27852194701</v>
      </c>
      <c r="E64" s="5">
        <f>E30/E$33</f>
        <v>1347.5062901919569</v>
      </c>
    </row>
    <row r="65" spans="1:5" x14ac:dyDescent="0.2">
      <c r="A65" t="s">
        <v>13</v>
      </c>
      <c r="B65" s="5">
        <f>B31/B$33</f>
        <v>18673.877370439619</v>
      </c>
      <c r="C65" s="5">
        <f>C31/C$33</f>
        <v>846.13990905566686</v>
      </c>
      <c r="D65" s="5">
        <f>D31/D$33</f>
        <v>17851.455285595686</v>
      </c>
      <c r="E65" s="5">
        <f>E31/E$33</f>
        <v>846.28650015881385</v>
      </c>
    </row>
    <row r="67" spans="1:5" x14ac:dyDescent="0.2">
      <c r="A67" s="2" t="s">
        <v>42</v>
      </c>
    </row>
    <row r="68" spans="1:5" x14ac:dyDescent="0.2">
      <c r="A68" t="s">
        <v>2</v>
      </c>
      <c r="B68" s="3"/>
      <c r="C68">
        <f>C36/B36</f>
        <v>21.869943832674309</v>
      </c>
      <c r="D68" s="3"/>
      <c r="E68">
        <f>E36/D36</f>
        <v>34.526149087955993</v>
      </c>
    </row>
    <row r="69" spans="1:5" x14ac:dyDescent="0.2">
      <c r="A69" t="s">
        <v>39</v>
      </c>
      <c r="B69" s="3"/>
      <c r="C69">
        <f>C37/B37</f>
        <v>5.821884877551875E-2</v>
      </c>
      <c r="D69" s="3"/>
      <c r="E69">
        <f>E37/D37</f>
        <v>3.4587688244290794E-2</v>
      </c>
    </row>
    <row r="70" spans="1:5" x14ac:dyDescent="0.2">
      <c r="A70" t="s">
        <v>38</v>
      </c>
      <c r="B70" s="3"/>
      <c r="C70">
        <f>C38/B38</f>
        <v>4.3332442254323214E-2</v>
      </c>
      <c r="D70" s="3"/>
      <c r="E70">
        <f>E38/D38</f>
        <v>5.7844521209628179E-2</v>
      </c>
    </row>
    <row r="71" spans="1:5" x14ac:dyDescent="0.2">
      <c r="A71" t="s">
        <v>37</v>
      </c>
      <c r="B71" s="3"/>
      <c r="C71">
        <f>C39/B39</f>
        <v>4.6344156152147369E-2</v>
      </c>
      <c r="D71" s="3"/>
      <c r="E71">
        <f>E39/D39</f>
        <v>3.0248285493137687E-2</v>
      </c>
    </row>
    <row r="72" spans="1:5" x14ac:dyDescent="0.2">
      <c r="A72" t="s">
        <v>36</v>
      </c>
      <c r="B72" s="3"/>
      <c r="C72">
        <f>C40/B40</f>
        <v>6.3781914298003659E-2</v>
      </c>
      <c r="D72" s="3"/>
      <c r="E72">
        <f>E40/D40</f>
        <v>6.1191622165645124E-2</v>
      </c>
    </row>
    <row r="73" spans="1:5" x14ac:dyDescent="0.2">
      <c r="A73" t="s">
        <v>35</v>
      </c>
      <c r="B73" s="3"/>
      <c r="C73">
        <f>C41/B41</f>
        <v>5.9379284193725464E-2</v>
      </c>
      <c r="D73" s="3"/>
      <c r="E73">
        <f>E41/D41</f>
        <v>4.2590456358661211E-2</v>
      </c>
    </row>
    <row r="74" spans="1:5" x14ac:dyDescent="0.2">
      <c r="A74" t="s">
        <v>34</v>
      </c>
      <c r="B74" s="3"/>
      <c r="C74">
        <f>C42/B42</f>
        <v>4.1910682723245697E-2</v>
      </c>
      <c r="D74" s="3"/>
      <c r="E74">
        <f>E42/D42</f>
        <v>5.0337297355417795E-2</v>
      </c>
    </row>
    <row r="75" spans="1:5" x14ac:dyDescent="0.2">
      <c r="A75" t="s">
        <v>33</v>
      </c>
      <c r="B75" s="3"/>
      <c r="C75">
        <f>C43/B43</f>
        <v>4.5638444171277812E-2</v>
      </c>
      <c r="D75" s="3"/>
      <c r="E75">
        <f>E43/D43</f>
        <v>4.3395429122834811E-2</v>
      </c>
    </row>
    <row r="76" spans="1:5" x14ac:dyDescent="0.2">
      <c r="A76" t="s">
        <v>1</v>
      </c>
      <c r="B76" s="3"/>
      <c r="C76">
        <f>C44/B44</f>
        <v>2.998693639587616</v>
      </c>
      <c r="D76" s="3"/>
      <c r="E76">
        <f>E44/D44</f>
        <v>3.4919847195384044</v>
      </c>
    </row>
    <row r="77" spans="1:5" x14ac:dyDescent="0.2">
      <c r="A77" t="s">
        <v>0</v>
      </c>
      <c r="B77" s="3"/>
      <c r="C77">
        <f>C45/B45</f>
        <v>0.36646568560835685</v>
      </c>
      <c r="D77" s="3"/>
      <c r="E77">
        <f>E45/D45</f>
        <v>0.37300786241408429</v>
      </c>
    </row>
    <row r="78" spans="1:5" x14ac:dyDescent="0.2">
      <c r="A78" t="s">
        <v>32</v>
      </c>
      <c r="B78" s="3"/>
      <c r="C78">
        <f>C46/B46</f>
        <v>5.2079499733841544E-2</v>
      </c>
      <c r="D78" s="3"/>
      <c r="E78">
        <f>E46/D46</f>
        <v>3.841905824675234E-2</v>
      </c>
    </row>
    <row r="79" spans="1:5" x14ac:dyDescent="0.2">
      <c r="A79" t="s">
        <v>31</v>
      </c>
      <c r="B79" s="3"/>
      <c r="C79">
        <f>C47/B47</f>
        <v>5.1877127691960609E-2</v>
      </c>
      <c r="D79" s="3"/>
      <c r="E79">
        <f>E47/D47</f>
        <v>5.274669150063882E-2</v>
      </c>
    </row>
    <row r="80" spans="1:5" x14ac:dyDescent="0.2">
      <c r="A80" t="s">
        <v>30</v>
      </c>
      <c r="B80" s="3"/>
      <c r="C80">
        <f>C48/B48</f>
        <v>5.0772360477553152E-2</v>
      </c>
      <c r="D80" s="3"/>
      <c r="E80">
        <f>E48/D48</f>
        <v>3.4572493673887927E-2</v>
      </c>
    </row>
    <row r="81" spans="1:5" x14ac:dyDescent="0.2">
      <c r="A81" t="s">
        <v>29</v>
      </c>
      <c r="B81" s="3"/>
      <c r="C81">
        <f>C49/B49</f>
        <v>5.2889546191121788E-2</v>
      </c>
      <c r="D81" s="3"/>
      <c r="E81">
        <f>E49/D49</f>
        <v>4.7045422286107821E-2</v>
      </c>
    </row>
    <row r="82" spans="1:5" x14ac:dyDescent="0.2">
      <c r="A82" t="s">
        <v>28</v>
      </c>
      <c r="B82" s="3"/>
      <c r="C82">
        <f>C50/B50</f>
        <v>4.8658115734603678E-2</v>
      </c>
      <c r="D82" s="3"/>
      <c r="E82">
        <f>E50/D50</f>
        <v>6.0453474317538711E-2</v>
      </c>
    </row>
    <row r="83" spans="1:5" x14ac:dyDescent="0.2">
      <c r="A83" t="s">
        <v>27</v>
      </c>
      <c r="B83" s="3"/>
      <c r="C83">
        <f>C51/B51</f>
        <v>5.0938597657433429E-2</v>
      </c>
      <c r="D83" s="3"/>
      <c r="E83">
        <f>E51/D51</f>
        <v>5.7825531878664238E-2</v>
      </c>
    </row>
    <row r="84" spans="1:5" x14ac:dyDescent="0.2">
      <c r="A84" t="s">
        <v>26</v>
      </c>
      <c r="B84" s="3"/>
      <c r="C84">
        <f>C52/B52</f>
        <v>4.2592779822216785E-2</v>
      </c>
      <c r="D84" s="3"/>
      <c r="E84">
        <f>E52/D52</f>
        <v>4.2760136794901316E-2</v>
      </c>
    </row>
    <row r="85" spans="1:5" x14ac:dyDescent="0.2">
      <c r="A85" t="s">
        <v>25</v>
      </c>
      <c r="B85" s="3"/>
      <c r="C85">
        <f>C53/B53</f>
        <v>4.3348320782841267E-2</v>
      </c>
      <c r="D85" s="3"/>
      <c r="E85">
        <f>E53/D53</f>
        <v>5.1512339910473312E-2</v>
      </c>
    </row>
    <row r="86" spans="1:5" x14ac:dyDescent="0.2">
      <c r="A86" t="s">
        <v>24</v>
      </c>
      <c r="B86" s="3"/>
      <c r="C86">
        <f>C54/B54</f>
        <v>5.0171296586425565E-2</v>
      </c>
      <c r="D86" s="3"/>
      <c r="E86">
        <f>E54/D54</f>
        <v>5.6784817291390351E-2</v>
      </c>
    </row>
    <row r="87" spans="1:5" x14ac:dyDescent="0.2">
      <c r="A87" t="s">
        <v>23</v>
      </c>
      <c r="B87" s="3"/>
      <c r="C87">
        <f>C55/B55</f>
        <v>5.7360985397002212E-2</v>
      </c>
      <c r="D87" s="3"/>
      <c r="E87">
        <f>E55/D55</f>
        <v>7.6927747610442923E-2</v>
      </c>
    </row>
    <row r="88" spans="1:5" x14ac:dyDescent="0.2">
      <c r="A88" t="s">
        <v>22</v>
      </c>
      <c r="B88" s="3"/>
      <c r="C88">
        <f>C56/B56</f>
        <v>4.7116694504521613E-2</v>
      </c>
      <c r="D88" s="3"/>
      <c r="E88">
        <f>E56/D56</f>
        <v>3.8167076957815529E-2</v>
      </c>
    </row>
    <row r="89" spans="1:5" x14ac:dyDescent="0.2">
      <c r="A89" t="s">
        <v>21</v>
      </c>
      <c r="B89" s="3"/>
      <c r="C89">
        <f>C57/B57</f>
        <v>4.2024522798294384E-2</v>
      </c>
      <c r="D89" s="3"/>
      <c r="E89">
        <f>E57/D57</f>
        <v>4.4573165991433884E-2</v>
      </c>
    </row>
    <row r="90" spans="1:5" x14ac:dyDescent="0.2">
      <c r="A90" t="s">
        <v>20</v>
      </c>
      <c r="B90" s="3"/>
      <c r="C90">
        <f>C58/B58</f>
        <v>5.5899044064934934E-2</v>
      </c>
      <c r="D90" s="3"/>
      <c r="E90">
        <f>E58/D58</f>
        <v>3.690509917298971E-2</v>
      </c>
    </row>
    <row r="91" spans="1:5" x14ac:dyDescent="0.2">
      <c r="A91" t="s">
        <v>19</v>
      </c>
      <c r="B91" s="3"/>
      <c r="C91">
        <f>C59/B59</f>
        <v>5.5855308217369594E-2</v>
      </c>
      <c r="D91" s="3"/>
      <c r="E91">
        <f>E59/D59</f>
        <v>3.7107479136900587E-2</v>
      </c>
    </row>
    <row r="92" spans="1:5" x14ac:dyDescent="0.2">
      <c r="A92" t="s">
        <v>18</v>
      </c>
      <c r="B92" s="3"/>
      <c r="C92">
        <f>C60/B60</f>
        <v>4.99354884726321E-2</v>
      </c>
      <c r="D92" s="3"/>
      <c r="E92">
        <f>E60/D60</f>
        <v>4.7279529137647831E-2</v>
      </c>
    </row>
    <row r="93" spans="1:5" x14ac:dyDescent="0.2">
      <c r="A93" t="s">
        <v>17</v>
      </c>
      <c r="B93" s="3"/>
      <c r="C93">
        <f>C61/B61</f>
        <v>6.0819912479513766E-2</v>
      </c>
      <c r="D93" s="3"/>
      <c r="E93">
        <f>E61/D61</f>
        <v>4.4582430339882184E-2</v>
      </c>
    </row>
    <row r="94" spans="1:5" x14ac:dyDescent="0.2">
      <c r="A94" t="s">
        <v>16</v>
      </c>
      <c r="B94" s="3"/>
      <c r="C94">
        <f>C62/B62</f>
        <v>4.6997267383839476E-2</v>
      </c>
      <c r="D94" s="3"/>
      <c r="E94">
        <f>E62/D62</f>
        <v>5.1026576718773739E-2</v>
      </c>
    </row>
    <row r="95" spans="1:5" x14ac:dyDescent="0.2">
      <c r="A95" t="s">
        <v>15</v>
      </c>
      <c r="B95" s="3"/>
      <c r="C95">
        <f>C63/B63</f>
        <v>5.2966936943899257E-2</v>
      </c>
      <c r="D95" s="3"/>
      <c r="E95">
        <f>E63/D63</f>
        <v>3.2152978074948907E-2</v>
      </c>
    </row>
    <row r="96" spans="1:5" x14ac:dyDescent="0.2">
      <c r="A96" t="s">
        <v>14</v>
      </c>
      <c r="B96" s="3"/>
      <c r="C96">
        <f>C64/B64</f>
        <v>5.685078788373716E-2</v>
      </c>
      <c r="D96" s="3"/>
      <c r="E96">
        <f>E64/D64</f>
        <v>3.4061242218054566E-2</v>
      </c>
    </row>
    <row r="97" spans="1:8" x14ac:dyDescent="0.2">
      <c r="A97" t="s">
        <v>13</v>
      </c>
      <c r="B97" s="3"/>
      <c r="C97">
        <f>C65/B65</f>
        <v>4.5311420454923292E-2</v>
      </c>
      <c r="D97" s="3"/>
      <c r="E97">
        <f>E65/D65</f>
        <v>4.7407143374001627E-2</v>
      </c>
    </row>
    <row r="99" spans="1:8" x14ac:dyDescent="0.2">
      <c r="A99" s="2" t="s">
        <v>41</v>
      </c>
    </row>
    <row r="100" spans="1:8" x14ac:dyDescent="0.2">
      <c r="A100" t="s">
        <v>2</v>
      </c>
      <c r="B100" s="3"/>
      <c r="C100">
        <v>21.869943832674309</v>
      </c>
      <c r="D100" s="3"/>
      <c r="E100">
        <v>34.526149087955993</v>
      </c>
    </row>
    <row r="101" spans="1:8" x14ac:dyDescent="0.2">
      <c r="A101" t="s">
        <v>1</v>
      </c>
      <c r="B101" s="3"/>
      <c r="C101">
        <v>2.998693639587616</v>
      </c>
      <c r="D101" s="3"/>
      <c r="E101">
        <v>3.4919847195384044</v>
      </c>
    </row>
    <row r="102" spans="1:8" x14ac:dyDescent="0.2">
      <c r="A102" t="s">
        <v>0</v>
      </c>
      <c r="B102" s="3"/>
      <c r="C102">
        <v>0.36646568560835685</v>
      </c>
      <c r="D102" s="3"/>
      <c r="E102">
        <v>0.37300786241408429</v>
      </c>
      <c r="G102" t="s">
        <v>6</v>
      </c>
      <c r="H102" t="s">
        <v>40</v>
      </c>
    </row>
    <row r="103" spans="1:8" x14ac:dyDescent="0.2">
      <c r="A103" t="s">
        <v>39</v>
      </c>
      <c r="B103" s="3"/>
      <c r="C103">
        <v>5.821884877551875E-2</v>
      </c>
      <c r="D103" s="3"/>
      <c r="E103">
        <v>3.4587688244290794E-2</v>
      </c>
      <c r="G103">
        <f>C103/B$136</f>
        <v>1.1448118977766748</v>
      </c>
      <c r="H103">
        <f>E103/D$136</f>
        <v>0.74559944662199029</v>
      </c>
    </row>
    <row r="104" spans="1:8" x14ac:dyDescent="0.2">
      <c r="A104" t="s">
        <v>38</v>
      </c>
      <c r="B104" s="3"/>
      <c r="C104">
        <v>4.3332442254323214E-2</v>
      </c>
      <c r="D104" s="3"/>
      <c r="E104">
        <v>5.7844521209628179E-2</v>
      </c>
      <c r="G104">
        <f>C104/B$136</f>
        <v>0.85208650627475258</v>
      </c>
      <c r="H104">
        <f>E104/D$136</f>
        <v>1.2469420534670108</v>
      </c>
    </row>
    <row r="105" spans="1:8" x14ac:dyDescent="0.2">
      <c r="A105" t="s">
        <v>37</v>
      </c>
      <c r="B105" s="3"/>
      <c r="C105">
        <v>4.6344156152147369E-2</v>
      </c>
      <c r="D105" s="3"/>
      <c r="E105">
        <v>3.0248285493137687E-2</v>
      </c>
      <c r="G105">
        <f>C105/B$136</f>
        <v>0.91130866499902974</v>
      </c>
      <c r="H105">
        <f>E105/D$136</f>
        <v>0.65205586351004996</v>
      </c>
    </row>
    <row r="106" spans="1:8" x14ac:dyDescent="0.2">
      <c r="A106" t="s">
        <v>36</v>
      </c>
      <c r="B106" s="3"/>
      <c r="C106">
        <v>6.3781914298003659E-2</v>
      </c>
      <c r="D106" s="3"/>
      <c r="E106">
        <v>6.1191622165645124E-2</v>
      </c>
      <c r="G106">
        <f>C106/B$136</f>
        <v>1.2542036795140352</v>
      </c>
      <c r="H106">
        <f>E106/D$136</f>
        <v>1.3190947976159668</v>
      </c>
    </row>
    <row r="107" spans="1:8" x14ac:dyDescent="0.2">
      <c r="A107" t="s">
        <v>35</v>
      </c>
      <c r="B107" s="3"/>
      <c r="C107">
        <v>5.9379284193725464E-2</v>
      </c>
      <c r="D107" s="3"/>
      <c r="E107">
        <v>4.2590456358661211E-2</v>
      </c>
      <c r="G107">
        <f>C107/B$136</f>
        <v>1.1676306291893634</v>
      </c>
      <c r="H107">
        <f>E107/D$136</f>
        <v>0.91811341851207784</v>
      </c>
    </row>
    <row r="108" spans="1:8" x14ac:dyDescent="0.2">
      <c r="A108" t="s">
        <v>34</v>
      </c>
      <c r="B108" s="3"/>
      <c r="C108">
        <v>4.1910682723245697E-2</v>
      </c>
      <c r="D108" s="3"/>
      <c r="E108">
        <v>5.0337297355417795E-2</v>
      </c>
      <c r="G108">
        <f>C108/B$136</f>
        <v>0.82412911341679973</v>
      </c>
      <c r="H108">
        <f>E108/D$136</f>
        <v>1.0851104239047027</v>
      </c>
    </row>
    <row r="109" spans="1:8" x14ac:dyDescent="0.2">
      <c r="A109" t="s">
        <v>33</v>
      </c>
      <c r="B109" s="3"/>
      <c r="C109">
        <v>4.5638444171277812E-2</v>
      </c>
      <c r="D109" s="3"/>
      <c r="E109">
        <v>4.3395429122834811E-2</v>
      </c>
      <c r="G109">
        <f>C109/B$136</f>
        <v>0.89743158757315755</v>
      </c>
      <c r="H109">
        <f>E109/D$136</f>
        <v>0.93546604535647759</v>
      </c>
    </row>
    <row r="110" spans="1:8" x14ac:dyDescent="0.2">
      <c r="A110" t="s">
        <v>32</v>
      </c>
      <c r="B110" s="3"/>
      <c r="C110">
        <v>5.2079499733841544E-2</v>
      </c>
      <c r="D110" s="3"/>
      <c r="E110">
        <v>3.841905824675234E-2</v>
      </c>
      <c r="G110">
        <f>C110/B$136</f>
        <v>1.0240881120038554</v>
      </c>
      <c r="H110">
        <f>E110/D$136</f>
        <v>0.82819147571231144</v>
      </c>
    </row>
    <row r="111" spans="1:8" x14ac:dyDescent="0.2">
      <c r="A111" t="s">
        <v>31</v>
      </c>
      <c r="B111" s="3"/>
      <c r="C111">
        <v>5.1877127691960609E-2</v>
      </c>
      <c r="D111" s="3"/>
      <c r="E111">
        <v>5.274669150063882E-2</v>
      </c>
      <c r="G111">
        <f>C111/B$136</f>
        <v>1.0201086804933499</v>
      </c>
      <c r="H111">
        <f>E111/D$136</f>
        <v>1.1370492215682786</v>
      </c>
    </row>
    <row r="112" spans="1:8" x14ac:dyDescent="0.2">
      <c r="A112" t="s">
        <v>30</v>
      </c>
      <c r="B112" s="3"/>
      <c r="C112">
        <v>5.0772360477553152E-2</v>
      </c>
      <c r="D112" s="3"/>
      <c r="E112">
        <v>3.4572493673887927E-2</v>
      </c>
      <c r="G112">
        <f>C112/B$136</f>
        <v>0.99838460525091599</v>
      </c>
      <c r="H112">
        <f>E112/D$136</f>
        <v>0.74527190049621228</v>
      </c>
    </row>
    <row r="113" spans="1:8" x14ac:dyDescent="0.2">
      <c r="A113" t="s">
        <v>29</v>
      </c>
      <c r="B113" s="3"/>
      <c r="C113">
        <v>5.2889546191121788E-2</v>
      </c>
      <c r="D113" s="3"/>
      <c r="E113">
        <v>4.7045422286107821E-2</v>
      </c>
      <c r="G113">
        <f>C113/B$136</f>
        <v>1.040016816221659</v>
      </c>
      <c r="H113">
        <f>E113/D$136</f>
        <v>1.0141481724616221</v>
      </c>
    </row>
    <row r="114" spans="1:8" x14ac:dyDescent="0.2">
      <c r="A114" t="s">
        <v>28</v>
      </c>
      <c r="B114" s="3"/>
      <c r="C114">
        <v>4.8658115734603678E-2</v>
      </c>
      <c r="D114" s="3"/>
      <c r="E114">
        <v>6.0453474317538711E-2</v>
      </c>
      <c r="G114">
        <f>C114/B$136</f>
        <v>0.95681022534737281</v>
      </c>
      <c r="H114">
        <f>E114/D$136</f>
        <v>1.3031827012889103</v>
      </c>
    </row>
    <row r="115" spans="1:8" x14ac:dyDescent="0.2">
      <c r="A115" t="s">
        <v>27</v>
      </c>
      <c r="B115" s="3"/>
      <c r="C115">
        <v>5.0938597657433429E-2</v>
      </c>
      <c r="D115" s="3"/>
      <c r="E115">
        <v>5.7825531878664238E-2</v>
      </c>
      <c r="G115">
        <f>C115/B$136</f>
        <v>1.0016534830350436</v>
      </c>
      <c r="H115">
        <f>E115/D$136</f>
        <v>1.2465327044940919</v>
      </c>
    </row>
    <row r="116" spans="1:8" x14ac:dyDescent="0.2">
      <c r="A116" t="s">
        <v>26</v>
      </c>
      <c r="B116" s="3"/>
      <c r="C116">
        <v>4.2592779822216785E-2</v>
      </c>
      <c r="D116" s="3"/>
      <c r="E116">
        <v>4.2760136794901316E-2</v>
      </c>
      <c r="G116">
        <f>C116/B$136</f>
        <v>0.83754182924276799</v>
      </c>
      <c r="H116">
        <f>E116/D$136</f>
        <v>0.92177118362403443</v>
      </c>
    </row>
    <row r="117" spans="1:8" x14ac:dyDescent="0.2">
      <c r="A117" t="s">
        <v>25</v>
      </c>
      <c r="B117" s="3"/>
      <c r="C117">
        <v>4.3348320782841267E-2</v>
      </c>
      <c r="D117" s="3"/>
      <c r="E117">
        <v>5.1512339910473312E-2</v>
      </c>
      <c r="G117">
        <f>C117/B$136</f>
        <v>0.85239874069279731</v>
      </c>
      <c r="H117">
        <f>E117/D$136</f>
        <v>1.110440566602265</v>
      </c>
    </row>
    <row r="118" spans="1:8" x14ac:dyDescent="0.2">
      <c r="A118" t="s">
        <v>24</v>
      </c>
      <c r="B118" s="3"/>
      <c r="C118">
        <v>5.0171296586425565E-2</v>
      </c>
      <c r="D118" s="3"/>
      <c r="E118">
        <v>5.6784817291390351E-2</v>
      </c>
      <c r="G118">
        <f>C118/B$136</f>
        <v>0.98656532149042786</v>
      </c>
      <c r="H118">
        <f>E118/D$136</f>
        <v>1.2240982412572803</v>
      </c>
    </row>
    <row r="119" spans="1:8" x14ac:dyDescent="0.2">
      <c r="A119" t="s">
        <v>23</v>
      </c>
      <c r="B119" s="3"/>
      <c r="C119">
        <v>5.7360985397002212E-2</v>
      </c>
      <c r="D119" s="3"/>
      <c r="E119">
        <v>7.6927747610442923E-2</v>
      </c>
      <c r="G119">
        <f>C119/B$136</f>
        <v>1.1279429245309243</v>
      </c>
      <c r="H119">
        <f>E119/D$136</f>
        <v>1.6583151103685008</v>
      </c>
    </row>
    <row r="120" spans="1:8" x14ac:dyDescent="0.2">
      <c r="A120" t="s">
        <v>22</v>
      </c>
      <c r="B120" s="3"/>
      <c r="C120">
        <v>4.7116694504521613E-2</v>
      </c>
      <c r="D120" s="3"/>
      <c r="E120">
        <v>3.8167076957815529E-2</v>
      </c>
      <c r="G120">
        <f>C120/B$136</f>
        <v>0.92649981212557209</v>
      </c>
      <c r="H120">
        <f>E120/D$136</f>
        <v>0.82275956860526755</v>
      </c>
    </row>
    <row r="121" spans="1:8" x14ac:dyDescent="0.2">
      <c r="A121" t="s">
        <v>21</v>
      </c>
      <c r="B121" s="3"/>
      <c r="C121">
        <v>4.2024522798294384E-2</v>
      </c>
      <c r="D121" s="3"/>
      <c r="E121">
        <v>4.4573165991433884E-2</v>
      </c>
      <c r="G121">
        <f>C121/B$136</f>
        <v>0.82636765772161824</v>
      </c>
      <c r="H121">
        <f>E121/D$136</f>
        <v>0.96085426879863634</v>
      </c>
    </row>
    <row r="122" spans="1:8" x14ac:dyDescent="0.2">
      <c r="A122" t="s">
        <v>20</v>
      </c>
      <c r="B122" s="3"/>
      <c r="C122">
        <v>5.5899044064934934E-2</v>
      </c>
      <c r="D122" s="3"/>
      <c r="E122">
        <v>3.690509917298971E-2</v>
      </c>
      <c r="G122">
        <f>C122/B$136</f>
        <v>1.0991953991847021</v>
      </c>
      <c r="H122">
        <f>E122/D$136</f>
        <v>0.79555538163071049</v>
      </c>
    </row>
    <row r="123" spans="1:8" x14ac:dyDescent="0.2">
      <c r="A123" t="s">
        <v>19</v>
      </c>
      <c r="B123" s="3"/>
      <c r="C123">
        <v>5.5855308217369594E-2</v>
      </c>
      <c r="D123" s="3"/>
      <c r="E123">
        <v>3.7107479136900587E-2</v>
      </c>
      <c r="G123">
        <f>C123/B$136</f>
        <v>1.0983353801409519</v>
      </c>
      <c r="H123">
        <f>E123/D$136</f>
        <v>0.79991804351298401</v>
      </c>
    </row>
    <row r="124" spans="1:8" x14ac:dyDescent="0.2">
      <c r="A124" t="s">
        <v>18</v>
      </c>
      <c r="B124" s="3"/>
      <c r="C124">
        <v>4.99354884726321E-2</v>
      </c>
      <c r="D124" s="3"/>
      <c r="E124">
        <v>4.7279529137647831E-2</v>
      </c>
      <c r="G124">
        <f>C124/B$136</f>
        <v>0.98192840509752677</v>
      </c>
      <c r="H124">
        <f>E124/D$136</f>
        <v>1.0191947641194923</v>
      </c>
    </row>
    <row r="125" spans="1:8" x14ac:dyDescent="0.2">
      <c r="A125" t="s">
        <v>17</v>
      </c>
      <c r="B125" s="3"/>
      <c r="C125">
        <v>6.0819912479513766E-2</v>
      </c>
      <c r="D125" s="3"/>
      <c r="E125">
        <v>4.4582430339882184E-2</v>
      </c>
      <c r="G125">
        <f>C125/B$136</f>
        <v>1.1959590560911606</v>
      </c>
      <c r="H125">
        <f>E125/D$136</f>
        <v>0.9610539783897365</v>
      </c>
    </row>
    <row r="126" spans="1:8" x14ac:dyDescent="0.2">
      <c r="A126" t="s">
        <v>16</v>
      </c>
      <c r="B126" s="3"/>
      <c r="C126">
        <v>4.6997267383839476E-2</v>
      </c>
      <c r="D126" s="3"/>
      <c r="E126">
        <v>5.1026576718773739E-2</v>
      </c>
      <c r="G126">
        <f>C126/B$136</f>
        <v>0.9241514044955742</v>
      </c>
      <c r="H126">
        <f>E126/D$136</f>
        <v>1.0999690726891</v>
      </c>
    </row>
    <row r="127" spans="1:8" x14ac:dyDescent="0.2">
      <c r="A127" t="s">
        <v>15</v>
      </c>
      <c r="B127" s="3"/>
      <c r="C127">
        <v>5.2966936943899257E-2</v>
      </c>
      <c r="D127" s="3"/>
      <c r="E127">
        <v>3.2152978074948907E-2</v>
      </c>
      <c r="G127">
        <f>C127/B$136</f>
        <v>1.0415386232724846</v>
      </c>
      <c r="H127">
        <f>E127/D$136</f>
        <v>0.69311491680534698</v>
      </c>
    </row>
    <row r="128" spans="1:8" x14ac:dyDescent="0.2">
      <c r="A128" t="s">
        <v>14</v>
      </c>
      <c r="B128" s="3"/>
      <c r="C128">
        <v>5.685078788373716E-2</v>
      </c>
      <c r="D128" s="3"/>
      <c r="E128">
        <v>3.4061242218054566E-2</v>
      </c>
      <c r="G128">
        <f>C128/B$136</f>
        <v>1.1179104316924964</v>
      </c>
      <c r="H128">
        <f>E128/D$136</f>
        <v>0.73425096148861724</v>
      </c>
    </row>
    <row r="129" spans="1:8" x14ac:dyDescent="0.2">
      <c r="A129" t="s">
        <v>13</v>
      </c>
      <c r="B129" s="3"/>
      <c r="C129">
        <v>4.5311420454923292E-2</v>
      </c>
      <c r="D129" s="3"/>
      <c r="E129">
        <v>4.7407143374001627E-2</v>
      </c>
      <c r="G129">
        <f>C129/B$136</f>
        <v>0.89100101312498636</v>
      </c>
      <c r="H129">
        <f>E129/D$136</f>
        <v>1.0219457170983224</v>
      </c>
    </row>
    <row r="130" spans="1:8" x14ac:dyDescent="0.2">
      <c r="G130" t="s">
        <v>12</v>
      </c>
      <c r="H130" t="s">
        <v>11</v>
      </c>
    </row>
    <row r="131" spans="1:8" x14ac:dyDescent="0.2">
      <c r="A131" s="2" t="s">
        <v>10</v>
      </c>
      <c r="G131" s="4">
        <f>_xlfn.STDEV.P(G103:G129)</f>
        <v>0.11880881501725883</v>
      </c>
      <c r="H131" s="4">
        <f>_xlfn.STDEV.P(H103:H129)</f>
        <v>0.22986631441690503</v>
      </c>
    </row>
    <row r="132" spans="1:8" x14ac:dyDescent="0.2">
      <c r="A132" t="s">
        <v>2</v>
      </c>
      <c r="B132" s="3"/>
      <c r="C132">
        <v>21.869943832674309</v>
      </c>
      <c r="D132" s="3"/>
      <c r="E132">
        <v>34.526149087955993</v>
      </c>
    </row>
    <row r="133" spans="1:8" x14ac:dyDescent="0.2">
      <c r="A133" t="s">
        <v>1</v>
      </c>
      <c r="B133" s="3"/>
      <c r="C133">
        <v>2.998693639587616</v>
      </c>
      <c r="D133" s="3"/>
      <c r="E133">
        <v>3.4919847195384044</v>
      </c>
    </row>
    <row r="134" spans="1:8" x14ac:dyDescent="0.2">
      <c r="A134" t="s">
        <v>0</v>
      </c>
      <c r="B134" s="3"/>
      <c r="C134">
        <v>0.36646568560835685</v>
      </c>
      <c r="D134" s="3"/>
      <c r="E134">
        <v>0.37300786241408429</v>
      </c>
    </row>
    <row r="135" spans="1:8" x14ac:dyDescent="0.2">
      <c r="B135" t="s">
        <v>4</v>
      </c>
      <c r="C135" t="s">
        <v>9</v>
      </c>
      <c r="D135" t="s">
        <v>4</v>
      </c>
      <c r="E135" t="s">
        <v>9</v>
      </c>
    </row>
    <row r="136" spans="1:8" x14ac:dyDescent="0.2">
      <c r="A136" t="s">
        <v>8</v>
      </c>
      <c r="B136">
        <f>AVERAGE(C103:C129)</f>
        <v>5.0854510586922502E-2</v>
      </c>
      <c r="C136">
        <f>((_xlfn.STDEV.P(C103:C129))/B136)</f>
        <v>0.11880881501726025</v>
      </c>
      <c r="D136">
        <f>AVERAGE(E103:E129)</f>
        <v>4.6389101280846744E-2</v>
      </c>
      <c r="E136">
        <f>((_xlfn.STDEV.P(E103:E129))/D136)</f>
        <v>0.22986631441690428</v>
      </c>
    </row>
    <row r="138" spans="1:8" x14ac:dyDescent="0.2">
      <c r="A138" s="2" t="s">
        <v>7</v>
      </c>
    </row>
    <row r="139" spans="1:8" x14ac:dyDescent="0.2">
      <c r="B139" t="s">
        <v>6</v>
      </c>
      <c r="D139" t="s">
        <v>5</v>
      </c>
    </row>
    <row r="140" spans="1:8" x14ac:dyDescent="0.2">
      <c r="B140" t="s">
        <v>4</v>
      </c>
      <c r="C140" t="s">
        <v>3</v>
      </c>
      <c r="D140" t="s">
        <v>4</v>
      </c>
      <c r="E140" t="s">
        <v>3</v>
      </c>
    </row>
    <row r="141" spans="1:8" x14ac:dyDescent="0.2">
      <c r="A141" t="s">
        <v>2</v>
      </c>
      <c r="B141" s="1">
        <f>C132/B$136</f>
        <v>430.04924401530428</v>
      </c>
      <c r="C141" s="1">
        <f>C$136*B141</f>
        <v>51.093641080526901</v>
      </c>
      <c r="D141" s="1">
        <f>E132/D$136</f>
        <v>744.27286010413059</v>
      </c>
      <c r="E141" s="1">
        <f>E$136*D141</f>
        <v>171.08325927266469</v>
      </c>
    </row>
    <row r="142" spans="1:8" x14ac:dyDescent="0.2">
      <c r="A142" t="s">
        <v>1</v>
      </c>
      <c r="B142" s="1">
        <f>C133/B$136</f>
        <v>58.966129159027744</v>
      </c>
      <c r="C142" s="1">
        <f>C$136*B142</f>
        <v>7.0056959315388028</v>
      </c>
      <c r="D142" s="1">
        <f>E133/D$136</f>
        <v>75.275972655676014</v>
      </c>
      <c r="E142" s="1">
        <f>E$136*D142</f>
        <v>17.303410398507911</v>
      </c>
    </row>
    <row r="143" spans="1:8" x14ac:dyDescent="0.2">
      <c r="A143" t="s">
        <v>0</v>
      </c>
      <c r="B143" s="1">
        <f>C134/B$136</f>
        <v>7.2061589302286073</v>
      </c>
      <c r="C143" s="1">
        <f>C$136*B143</f>
        <v>0.85615520332650863</v>
      </c>
      <c r="D143" s="1">
        <f>E134/D$136</f>
        <v>8.040851236928205</v>
      </c>
      <c r="E143" s="1">
        <f>E$136*D143</f>
        <v>1.8483208386072925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Fig. 1d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Pollock, Sam</dc:creator>
  <cp:lastModifiedBy>Pollock, Sam</cp:lastModifiedBy>
  <dcterms:created xsi:type="dcterms:W3CDTF">2017-11-14T20:41:33Z</dcterms:created>
  <dcterms:modified xsi:type="dcterms:W3CDTF">2017-11-14T20:44:36Z</dcterms:modified>
</cp:coreProperties>
</file>