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5ceddd6a84c311/Documentos/Excel/"/>
    </mc:Choice>
  </mc:AlternateContent>
  <xr:revisionPtr revIDLastSave="19" documentId="8_{016EECB8-AF3E-4747-9682-47C46AA04505}" xr6:coauthVersionLast="47" xr6:coauthVersionMax="47" xr10:uidLastSave="{D44212AB-E754-4820-BBC9-ADEBDC3CD9EC}"/>
  <bookViews>
    <workbookView xWindow="-108" yWindow="-108" windowWidth="23256" windowHeight="12456" xr2:uid="{D2BB4F00-A311-4423-809A-DAAD24B09E8D}"/>
  </bookViews>
  <sheets>
    <sheet name="App" sheetId="1" r:id="rId1"/>
    <sheet name="App_apoio" sheetId="2" r:id="rId2"/>
  </sheets>
  <definedNames>
    <definedName name="aporte">App!$D$18</definedName>
    <definedName name="patrimonio">App!$D$21</definedName>
    <definedName name="qtd_anos">App!$D$19</definedName>
    <definedName name="rendimento_carteira">App!$D$13</definedName>
    <definedName name="salario">App!$D$12</definedName>
    <definedName name="sugestao_investimento">App!$D$14</definedName>
    <definedName name="taxa_mensal">App!$D$20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6" i="1" l="1"/>
  <c r="C38" i="1"/>
  <c r="D38" i="1" s="1"/>
  <c r="C39" i="1"/>
  <c r="D39" i="1" s="1"/>
  <c r="C40" i="1"/>
  <c r="D40" i="1" s="1"/>
  <c r="C41" i="1"/>
  <c r="D41" i="1" s="1"/>
  <c r="C42" i="1"/>
  <c r="D42" i="1" s="1"/>
  <c r="A9" i="2"/>
  <c r="A8" i="2"/>
  <c r="A13" i="2"/>
  <c r="A19" i="2"/>
  <c r="A18" i="2"/>
  <c r="A17" i="2"/>
  <c r="A16" i="2"/>
  <c r="A15" i="2"/>
  <c r="A14" i="2"/>
  <c r="A10" i="2"/>
  <c r="A11" i="2"/>
  <c r="A12" i="2"/>
  <c r="A3" i="2"/>
  <c r="A4" i="2"/>
  <c r="A5" i="2"/>
  <c r="A6" i="2"/>
  <c r="A7" i="2"/>
  <c r="A2" i="2"/>
  <c r="C34" i="1"/>
  <c r="D21" i="1"/>
  <c r="D22" i="1" s="1"/>
  <c r="D14" i="1"/>
  <c r="C26" i="1"/>
  <c r="D26" i="1" s="1"/>
  <c r="C30" i="1"/>
  <c r="D30" i="1" s="1"/>
  <c r="C27" i="1"/>
  <c r="D27" i="1" s="1"/>
  <c r="C28" i="1"/>
  <c r="D28" i="1" s="1"/>
  <c r="C29" i="1"/>
  <c r="D29" i="1" s="1"/>
  <c r="C37" i="1" l="1"/>
  <c r="D37" i="1" s="1"/>
  <c r="D43" i="1" s="1"/>
  <c r="G2" i="2"/>
</calcChain>
</file>

<file path=xl/sharedStrings.xml><?xml version="1.0" encoding="utf-8"?>
<sst xmlns="http://schemas.openxmlformats.org/spreadsheetml/2006/main" count="70" uniqueCount="35">
  <si>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</si>
  <si>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</si>
  <si>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</si>
  <si>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</si>
  <si>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</si>
  <si>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</si>
  <si>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Quantos em 2 anos?</t>
  </si>
  <si>
    <t>Quantos em 5 anos?</t>
  </si>
  <si>
    <t>Quantos em 10 anos?</t>
  </si>
  <si>
    <t>Quantos em 20 anos?</t>
  </si>
  <si>
    <t>Quantos em 30 anos?</t>
  </si>
  <si>
    <t>Rendimento Carteira</t>
  </si>
  <si>
    <t>Salário</t>
  </si>
  <si>
    <t>Sugestão de Investimento</t>
  </si>
  <si>
    <t>CONFIGURAÇÕES</t>
  </si>
  <si>
    <t>CENÁRIOS</t>
  </si>
  <si>
    <t>DIVIDENDOS</t>
  </si>
  <si>
    <t>PERFIL</t>
  </si>
  <si>
    <t>Valor a ser investido por mês</t>
  </si>
  <si>
    <t>TIPO DE FII</t>
  </si>
  <si>
    <t>VALORES</t>
  </si>
  <si>
    <t>FOF's</t>
  </si>
  <si>
    <t>Híbrido</t>
  </si>
  <si>
    <t>Hotelaria</t>
  </si>
  <si>
    <t>Papel</t>
  </si>
  <si>
    <t>Tijolo</t>
  </si>
  <si>
    <t>%</t>
  </si>
  <si>
    <t>Conservador</t>
  </si>
  <si>
    <t>Agressivo</t>
  </si>
  <si>
    <t>Moderado</t>
  </si>
  <si>
    <t>Moderado-Tijolo</t>
  </si>
  <si>
    <t>Desenvolvimento</t>
  </si>
  <si>
    <t>FÓRMULA</t>
  </si>
  <si>
    <t>CHAVES</t>
  </si>
  <si>
    <t>CONSERVADOR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</si>
</sst>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0" x14ac:knownFonts="1">
    <font>
      <sz val="11"/>
      <color theme="1"/>
      <name val="Aptos Narrow"/>
      <family val="2"/>
      <scheme val="minor"/>
    </font>
    <font>
      <b/>
      <sz val="20"/>
      <color theme="0"/>
      <name val="Arial Black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4"/>
      <color theme="1" tint="0.499984740745262"/>
      <name val="Aptos Narrow"/>
      <scheme val="minor"/>
    </font>
    <font>
      <sz val="14"/>
      <color theme="1" tint="0.499984740745262"/>
      <name val="Aptos Narrow"/>
      <family val="2"/>
      <scheme val="minor"/>
    </font>
    <font>
      <b/>
      <sz val="14"/>
      <color theme="1" tint="0.499984740745262"/>
      <name val="Aptos Narrow"/>
      <scheme val="minor"/>
    </font>
    <font>
      <sz val="14"/>
      <color theme="0"/>
      <name val="Arial Black"/>
      <family val="2"/>
    </font>
    <font>
      <b/>
      <sz val="14"/>
      <color theme="0"/>
      <name val="Arial Black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5"/>
      </patternFill>
    </fill>
  </fills>
  <borders count="40">
    <border>
      <left/>
      <right/>
      <top/>
      <bottom/>
      <diagonal/>
    </border>
    <border>
      <left/>
      <right style="thick">
        <color theme="0" tint="-0.24994659260841701"/>
      </right>
      <top style="thick">
        <color theme="0" tint="-0.24994659260841701"/>
      </top>
      <bottom/>
      <diagonal/>
    </border>
    <border>
      <left style="medium">
        <color theme="0" tint="-0.14996795556505021"/>
      </left>
      <right/>
      <top style="medium">
        <color theme="0" tint="-0.14996795556505021"/>
      </top>
      <bottom/>
      <diagonal/>
    </border>
    <border>
      <left/>
      <right style="medium">
        <color theme="0" tint="-0.14996795556505021"/>
      </right>
      <top style="medium">
        <color theme="0" tint="-0.14996795556505021"/>
      </top>
      <bottom/>
      <diagonal/>
    </border>
    <border>
      <left style="medium">
        <color theme="0" tint="-0.14996795556505021"/>
      </left>
      <right style="thick">
        <color theme="0" tint="-0.14996795556505021"/>
      </right>
      <top/>
      <bottom style="thick">
        <color theme="0" tint="-0.14996795556505021"/>
      </bottom>
      <diagonal/>
    </border>
    <border>
      <left/>
      <right/>
      <top style="medium">
        <color theme="0" tint="-0.14996795556505021"/>
      </top>
      <bottom/>
      <diagonal/>
    </border>
    <border>
      <left style="thick">
        <color theme="2"/>
      </left>
      <right style="medium">
        <color theme="0" tint="-0.14996795556505021"/>
      </right>
      <top style="thick">
        <color theme="2"/>
      </top>
      <bottom style="thick">
        <color theme="2"/>
      </bottom>
      <diagonal/>
    </border>
    <border>
      <left style="medium">
        <color theme="0" tint="-0.14996795556505021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/>
      <top style="medium">
        <color theme="0" tint="-0.14993743705557422"/>
      </top>
      <bottom style="medium">
        <color theme="0" tint="-0.14996795556505021"/>
      </bottom>
      <diagonal/>
    </border>
    <border>
      <left style="medium">
        <color theme="0" tint="-0.14996795556505021"/>
      </left>
      <right/>
      <top style="medium">
        <color theme="0" tint="-0.14993743705557422"/>
      </top>
      <bottom style="medium">
        <color theme="0" tint="-0.14993743705557422"/>
      </bottom>
      <diagonal/>
    </border>
    <border>
      <left/>
      <right style="medium">
        <color theme="0" tint="-0.14996795556505021"/>
      </right>
      <top style="medium">
        <color theme="0" tint="-0.14993743705557422"/>
      </top>
      <bottom style="medium">
        <color theme="0" tint="-0.14993743705557422"/>
      </bottom>
      <diagonal/>
    </border>
    <border>
      <left/>
      <right style="thick">
        <color theme="2"/>
      </right>
      <top style="medium">
        <color theme="0" tint="-0.14993743705557422"/>
      </top>
      <bottom style="medium">
        <color theme="0" tint="-0.14993743705557422"/>
      </bottom>
      <diagonal/>
    </border>
    <border>
      <left/>
      <right style="medium">
        <color theme="0" tint="-0.14996795556505021"/>
      </right>
      <top style="medium">
        <color theme="0" tint="-0.14993743705557422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thick">
        <color theme="0" tint="-0.14996795556505021"/>
      </right>
      <top style="medium">
        <color theme="0" tint="-0.14993743705557422"/>
      </top>
      <bottom style="thick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3743705557422"/>
      </top>
      <bottom style="thick">
        <color theme="2"/>
      </bottom>
      <diagonal/>
    </border>
    <border>
      <left style="thick">
        <color theme="0" tint="-0.14996795556505021"/>
      </left>
      <right style="thick">
        <color theme="0" tint="-0.14996795556505021"/>
      </right>
      <top style="thick">
        <color theme="0" tint="-0.14993743705557422"/>
      </top>
      <bottom style="thick">
        <color theme="0" tint="-0.14996795556505021"/>
      </bottom>
      <diagonal/>
    </border>
    <border>
      <left/>
      <right/>
      <top/>
      <bottom style="medium">
        <color theme="0" tint="-0.14993743705557422"/>
      </bottom>
      <diagonal/>
    </border>
    <border>
      <left style="thick">
        <color theme="0" tint="-0.14996795556505021"/>
      </left>
      <right style="thick">
        <color theme="0" tint="-0.14996795556505021"/>
      </right>
      <top style="thick">
        <color theme="0" tint="-0.14996795556505021"/>
      </top>
      <bottom style="thick">
        <color theme="0" tint="-0.14996795556505021"/>
      </bottom>
      <diagonal/>
    </border>
    <border>
      <left style="thick">
        <color theme="0" tint="-0.14996795556505021"/>
      </left>
      <right style="thick">
        <color theme="0" tint="-4.9989318521683403E-2"/>
      </right>
      <top style="thick">
        <color theme="0" tint="-4.9989318521683403E-2"/>
      </top>
      <bottom style="thick">
        <color theme="0" tint="-4.9989318521683403E-2"/>
      </bottom>
      <diagonal/>
    </border>
    <border>
      <left style="thick">
        <color theme="0" tint="-4.9989318521683403E-2"/>
      </left>
      <right style="thick">
        <color theme="0" tint="-4.9989318521683403E-2"/>
      </right>
      <top style="thick">
        <color theme="0" tint="-4.9989318521683403E-2"/>
      </top>
      <bottom style="thick">
        <color theme="0" tint="-4.9989318521683403E-2"/>
      </bottom>
      <diagonal/>
    </border>
    <border>
      <left style="thick">
        <color theme="0" tint="-4.9989318521683403E-2"/>
      </left>
      <right style="thick">
        <color theme="0" tint="-0.14996795556505021"/>
      </right>
      <top style="thick">
        <color theme="0" tint="-4.9989318521683403E-2"/>
      </top>
      <bottom style="thick">
        <color theme="0" tint="-4.9989318521683403E-2"/>
      </bottom>
      <diagonal/>
    </border>
    <border>
      <left style="thick">
        <color theme="0" tint="-0.14996795556505021"/>
      </left>
      <right style="thick">
        <color theme="0" tint="-4.9989318521683403E-2"/>
      </right>
      <top style="thick">
        <color theme="0" tint="-4.9989318521683403E-2"/>
      </top>
      <bottom style="thick">
        <color theme="0" tint="-0.14996795556505021"/>
      </bottom>
      <diagonal/>
    </border>
    <border>
      <left style="thick">
        <color theme="0" tint="-4.9989318521683403E-2"/>
      </left>
      <right style="thick">
        <color theme="0" tint="-4.9989318521683403E-2"/>
      </right>
      <top style="thick">
        <color theme="0" tint="-4.9989318521683403E-2"/>
      </top>
      <bottom style="thick">
        <color theme="0" tint="-0.14996795556505021"/>
      </bottom>
      <diagonal/>
    </border>
    <border>
      <left style="thick">
        <color theme="0" tint="-4.9989318521683403E-2"/>
      </left>
      <right style="thick">
        <color theme="0" tint="-0.14996795556505021"/>
      </right>
      <top style="thick">
        <color theme="0" tint="-4.9989318521683403E-2"/>
      </top>
      <bottom style="thick">
        <color theme="0" tint="-0.14996795556505021"/>
      </bottom>
      <diagonal/>
    </border>
    <border>
      <left style="thick">
        <color theme="0" tint="-0.14996795556505021"/>
      </left>
      <right style="thick">
        <color theme="0" tint="-4.9989318521683403E-2"/>
      </right>
      <top/>
      <bottom style="thick">
        <color theme="0" tint="-4.9989318521683403E-2"/>
      </bottom>
      <diagonal/>
    </border>
    <border>
      <left style="thick">
        <color theme="0" tint="-4.9989318521683403E-2"/>
      </left>
      <right style="thick">
        <color theme="0" tint="-4.9989318521683403E-2"/>
      </right>
      <top/>
      <bottom style="thick">
        <color theme="0" tint="-4.9989318521683403E-2"/>
      </bottom>
      <diagonal/>
    </border>
    <border>
      <left style="thick">
        <color theme="0" tint="-4.9989318521683403E-2"/>
      </left>
      <right style="thick">
        <color theme="0" tint="-0.14996795556505021"/>
      </right>
      <top/>
      <bottom style="thick">
        <color theme="0" tint="-4.9989318521683403E-2"/>
      </bottom>
      <diagonal/>
    </border>
    <border>
      <left style="thick">
        <color theme="0" tint="-0.14996795556505021"/>
      </left>
      <right style="thick">
        <color theme="0" tint="-4.9989318521683403E-2"/>
      </right>
      <top style="thick">
        <color theme="0" tint="-4.9989318521683403E-2"/>
      </top>
      <bottom style="double">
        <color theme="0" tint="-0.34998626667073579"/>
      </bottom>
      <diagonal/>
    </border>
    <border>
      <left style="thick">
        <color theme="0" tint="-4.9989318521683403E-2"/>
      </left>
      <right style="thick">
        <color theme="0" tint="-4.9989318521683403E-2"/>
      </right>
      <top style="thick">
        <color theme="0" tint="-4.9989318521683403E-2"/>
      </top>
      <bottom style="double">
        <color theme="0" tint="-0.34998626667073579"/>
      </bottom>
      <diagonal/>
    </border>
    <border>
      <left style="thick">
        <color theme="0" tint="-4.9989318521683403E-2"/>
      </left>
      <right style="thick">
        <color theme="0" tint="-0.14996795556505021"/>
      </right>
      <top style="thick">
        <color theme="0" tint="-4.9989318521683403E-2"/>
      </top>
      <bottom style="double">
        <color theme="0" tint="-0.34998626667073579"/>
      </bottom>
      <diagonal/>
    </border>
    <border>
      <left style="thick">
        <color theme="0" tint="-0.14996795556505021"/>
      </left>
      <right style="thick">
        <color theme="0" tint="-4.9989318521683403E-2"/>
      </right>
      <top style="thick">
        <color theme="0" tint="-4.9989318521683403E-2"/>
      </top>
      <bottom style="double">
        <color theme="0" tint="-0.24994659260841701"/>
      </bottom>
      <diagonal/>
    </border>
    <border>
      <left style="thick">
        <color theme="0" tint="-4.9989318521683403E-2"/>
      </left>
      <right style="thick">
        <color theme="0" tint="-4.9989318521683403E-2"/>
      </right>
      <top style="thick">
        <color theme="0" tint="-4.9989318521683403E-2"/>
      </top>
      <bottom style="double">
        <color theme="0" tint="-0.24994659260841701"/>
      </bottom>
      <diagonal/>
    </border>
    <border>
      <left style="thick">
        <color theme="0" tint="-4.9989318521683403E-2"/>
      </left>
      <right style="thick">
        <color theme="0" tint="-0.14996795556505021"/>
      </right>
      <top style="thick">
        <color theme="0" tint="-4.9989318521683403E-2"/>
      </top>
      <bottom style="double">
        <color theme="0" tint="-0.24994659260841701"/>
      </bottom>
      <diagonal/>
    </border>
    <border>
      <left style="thick">
        <color theme="0" tint="-0.24994659260841701"/>
      </left>
      <right/>
      <top/>
      <bottom style="thick">
        <color theme="0" tint="-0.24994659260841701"/>
      </bottom>
      <diagonal/>
    </border>
    <border>
      <left/>
      <right style="thick">
        <color theme="0" tint="-0.24994659260841701"/>
      </right>
      <top/>
      <bottom style="thick">
        <color theme="0" tint="-0.24994659260841701"/>
      </bottom>
      <diagonal/>
    </border>
    <border>
      <left style="thick">
        <color theme="0" tint="-0.24994659260841701"/>
      </left>
      <right style="thick">
        <color theme="0" tint="-0.14996795556505021"/>
      </right>
      <top style="thick">
        <color theme="0" tint="-0.24994659260841701"/>
      </top>
      <bottom style="double">
        <color theme="0" tint="-0.24994659260841701"/>
      </bottom>
      <diagonal/>
    </border>
    <border>
      <left/>
      <right style="thick">
        <color theme="0" tint="-0.24994659260841701"/>
      </right>
      <top style="thick">
        <color theme="0" tint="-0.24994659260841701"/>
      </top>
      <bottom style="double">
        <color theme="0" tint="-0.24994659260841701"/>
      </bottom>
      <diagonal/>
    </border>
    <border>
      <left style="thick">
        <color theme="0" tint="-0.14996795556505021"/>
      </left>
      <right style="thick">
        <color theme="0" tint="-4.9989318521683403E-2"/>
      </right>
      <top style="thick">
        <color theme="0" tint="-0.14996795556505021"/>
      </top>
      <bottom style="double">
        <color theme="0" tint="-0.14993743705557422"/>
      </bottom>
      <diagonal/>
    </border>
    <border>
      <left style="thick">
        <color theme="0" tint="-4.9989318521683403E-2"/>
      </left>
      <right style="thick">
        <color theme="0" tint="-4.9989318521683403E-2"/>
      </right>
      <top style="thick">
        <color theme="0" tint="-0.14996795556505021"/>
      </top>
      <bottom style="double">
        <color theme="0" tint="-0.14993743705557422"/>
      </bottom>
      <diagonal/>
    </border>
    <border>
      <left style="thick">
        <color theme="0" tint="-4.9989318521683403E-2"/>
      </left>
      <right style="thick">
        <color theme="0" tint="-0.14996795556505021"/>
      </right>
      <top style="thick">
        <color theme="0" tint="-0.14996795556505021"/>
      </top>
      <bottom style="double">
        <color theme="0" tint="-0.14993743705557422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4" fillId="4" borderId="0" applyNumberFormat="0" applyBorder="0" applyAlignment="0" applyProtection="0"/>
    <xf numFmtId="0" fontId="2" fillId="8" borderId="0" applyNumberFormat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9" fontId="0" fillId="0" borderId="0" xfId="1" applyFont="1"/>
    <xf numFmtId="164" fontId="5" fillId="0" borderId="4" xfId="0" applyNumberFormat="1" applyFont="1" applyBorder="1" applyAlignment="1">
      <alignment horizontal="center" vertical="center"/>
    </xf>
    <xf numFmtId="164" fontId="5" fillId="0" borderId="4" xfId="2" applyNumberFormat="1" applyFont="1" applyBorder="1" applyAlignment="1">
      <alignment horizontal="center" vertical="center"/>
    </xf>
    <xf numFmtId="0" fontId="5" fillId="0" borderId="4" xfId="2" applyNumberFormat="1" applyFont="1" applyBorder="1" applyAlignment="1">
      <alignment horizontal="center" vertical="center"/>
    </xf>
    <xf numFmtId="10" fontId="5" fillId="0" borderId="4" xfId="2" applyNumberFormat="1" applyFont="1" applyBorder="1" applyAlignment="1">
      <alignment horizontal="center" vertical="center"/>
    </xf>
    <xf numFmtId="10" fontId="6" fillId="0" borderId="6" xfId="1" applyNumberFormat="1" applyFont="1" applyBorder="1" applyAlignment="1">
      <alignment horizontal="center" vertical="center"/>
    </xf>
    <xf numFmtId="164" fontId="5" fillId="0" borderId="7" xfId="2" applyNumberFormat="1" applyFont="1" applyBorder="1" applyAlignment="1">
      <alignment horizontal="center" vertical="center"/>
    </xf>
    <xf numFmtId="164" fontId="5" fillId="0" borderId="13" xfId="2" applyNumberFormat="1" applyFont="1" applyBorder="1" applyAlignment="1">
      <alignment horizontal="center" vertical="center"/>
    </xf>
    <xf numFmtId="164" fontId="5" fillId="0" borderId="14" xfId="2" applyNumberFormat="1" applyFont="1" applyBorder="1" applyAlignment="1">
      <alignment horizontal="center" vertical="center"/>
    </xf>
    <xf numFmtId="164" fontId="5" fillId="0" borderId="15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left" indent="2"/>
    </xf>
    <xf numFmtId="0" fontId="0" fillId="0" borderId="0" xfId="0" applyAlignment="1">
      <alignment horizontal="center" vertical="center"/>
    </xf>
    <xf numFmtId="0" fontId="1" fillId="5" borderId="5" xfId="0" applyFont="1" applyFill="1" applyBorder="1" applyAlignment="1">
      <alignment horizontal="centerContinuous" vertical="center"/>
    </xf>
    <xf numFmtId="0" fontId="1" fillId="5" borderId="3" xfId="0" applyFont="1" applyFill="1" applyBorder="1" applyAlignment="1">
      <alignment horizontal="centerContinuous" vertical="center"/>
    </xf>
    <xf numFmtId="0" fontId="1" fillId="2" borderId="16" xfId="0" applyFont="1" applyFill="1" applyBorder="1" applyAlignment="1">
      <alignment horizontal="centerContinuous" vertical="center"/>
    </xf>
    <xf numFmtId="0" fontId="4" fillId="4" borderId="0" xfId="3"/>
    <xf numFmtId="0" fontId="8" fillId="4" borderId="0" xfId="3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Continuous" vertical="center"/>
    </xf>
    <xf numFmtId="0" fontId="9" fillId="5" borderId="2" xfId="0" applyFont="1" applyFill="1" applyBorder="1" applyAlignment="1">
      <alignment horizontal="centerContinuous" vertical="center"/>
    </xf>
    <xf numFmtId="0" fontId="0" fillId="6" borderId="0" xfId="0" applyFill="1"/>
    <xf numFmtId="164" fontId="0" fillId="6" borderId="0" xfId="0" applyNumberFormat="1" applyFill="1"/>
    <xf numFmtId="0" fontId="8" fillId="4" borderId="17" xfId="3" applyFont="1" applyBorder="1" applyAlignment="1">
      <alignment horizontal="center" vertical="center"/>
    </xf>
    <xf numFmtId="0" fontId="5" fillId="0" borderId="17" xfId="0" applyFont="1" applyBorder="1" applyAlignment="1">
      <alignment horizontal="left" indent="2"/>
    </xf>
    <xf numFmtId="9" fontId="0" fillId="0" borderId="17" xfId="0" applyNumberFormat="1" applyBorder="1"/>
    <xf numFmtId="164" fontId="0" fillId="7" borderId="17" xfId="0" applyNumberFormat="1" applyFill="1" applyBorder="1"/>
    <xf numFmtId="0" fontId="6" fillId="0" borderId="17" xfId="0" applyFont="1" applyBorder="1" applyAlignment="1">
      <alignment horizontal="left" indent="2"/>
    </xf>
    <xf numFmtId="0" fontId="5" fillId="0" borderId="18" xfId="0" applyFont="1" applyBorder="1" applyAlignment="1">
      <alignment horizontal="left" indent="2"/>
    </xf>
    <xf numFmtId="0" fontId="5" fillId="0" borderId="19" xfId="0" applyFont="1" applyBorder="1" applyAlignment="1">
      <alignment horizontal="left" indent="2"/>
    </xf>
    <xf numFmtId="0" fontId="6" fillId="0" borderId="19" xfId="0" applyFont="1" applyBorder="1" applyAlignment="1">
      <alignment horizontal="left" indent="2"/>
    </xf>
    <xf numFmtId="9" fontId="5" fillId="0" borderId="20" xfId="1" applyFont="1" applyBorder="1" applyAlignment="1">
      <alignment horizontal="left" indent="2"/>
    </xf>
    <xf numFmtId="0" fontId="5" fillId="0" borderId="21" xfId="0" applyFont="1" applyBorder="1" applyAlignment="1">
      <alignment horizontal="left" indent="2"/>
    </xf>
    <xf numFmtId="0" fontId="5" fillId="0" borderId="22" xfId="0" applyFont="1" applyBorder="1" applyAlignment="1">
      <alignment horizontal="left" indent="2"/>
    </xf>
    <xf numFmtId="9" fontId="5" fillId="0" borderId="23" xfId="1" applyFont="1" applyBorder="1" applyAlignment="1">
      <alignment horizontal="left" indent="2"/>
    </xf>
    <xf numFmtId="0" fontId="5" fillId="0" borderId="24" xfId="0" applyFont="1" applyBorder="1" applyAlignment="1">
      <alignment horizontal="left" indent="2"/>
    </xf>
    <xf numFmtId="0" fontId="6" fillId="0" borderId="25" xfId="0" applyFont="1" applyBorder="1" applyAlignment="1">
      <alignment horizontal="left" indent="2"/>
    </xf>
    <xf numFmtId="9" fontId="5" fillId="0" borderId="26" xfId="1" applyFont="1" applyBorder="1" applyAlignment="1">
      <alignment horizontal="left" indent="2"/>
    </xf>
    <xf numFmtId="0" fontId="5" fillId="0" borderId="27" xfId="0" applyFont="1" applyBorder="1" applyAlignment="1">
      <alignment horizontal="left" indent="2"/>
    </xf>
    <xf numFmtId="0" fontId="5" fillId="0" borderId="28" xfId="0" applyFont="1" applyBorder="1" applyAlignment="1">
      <alignment horizontal="left" indent="2"/>
    </xf>
    <xf numFmtId="9" fontId="5" fillId="0" borderId="29" xfId="1" applyFont="1" applyBorder="1" applyAlignment="1">
      <alignment horizontal="left" indent="2"/>
    </xf>
    <xf numFmtId="0" fontId="5" fillId="0" borderId="25" xfId="0" applyFont="1" applyBorder="1" applyAlignment="1">
      <alignment horizontal="left" indent="2"/>
    </xf>
    <xf numFmtId="0" fontId="5" fillId="0" borderId="30" xfId="0" applyFont="1" applyBorder="1" applyAlignment="1">
      <alignment horizontal="left" indent="2"/>
    </xf>
    <xf numFmtId="0" fontId="6" fillId="0" borderId="31" xfId="0" applyFont="1" applyBorder="1" applyAlignment="1">
      <alignment horizontal="left" indent="2"/>
    </xf>
    <xf numFmtId="0" fontId="5" fillId="0" borderId="31" xfId="0" applyFont="1" applyBorder="1" applyAlignment="1">
      <alignment horizontal="left" indent="2"/>
    </xf>
    <xf numFmtId="9" fontId="5" fillId="0" borderId="32" xfId="1" applyFont="1" applyBorder="1" applyAlignment="1">
      <alignment horizontal="left" indent="2"/>
    </xf>
    <xf numFmtId="0" fontId="5" fillId="0" borderId="33" xfId="0" applyFont="1" applyBorder="1" applyAlignment="1">
      <alignment horizontal="left" indent="2"/>
    </xf>
    <xf numFmtId="9" fontId="5" fillId="0" borderId="34" xfId="1" applyFont="1" applyBorder="1" applyAlignment="1">
      <alignment horizontal="left" indent="2"/>
    </xf>
    <xf numFmtId="0" fontId="9" fillId="4" borderId="35" xfId="3" applyFont="1" applyBorder="1" applyAlignment="1">
      <alignment horizontal="centerContinuous"/>
    </xf>
    <xf numFmtId="0" fontId="4" fillId="4" borderId="36" xfId="3" applyBorder="1" applyAlignment="1">
      <alignment horizontal="centerContinuous"/>
    </xf>
    <xf numFmtId="0" fontId="2" fillId="8" borderId="37" xfId="4" applyBorder="1" applyAlignment="1">
      <alignment horizontal="left" indent="2"/>
    </xf>
    <xf numFmtId="0" fontId="2" fillId="8" borderId="38" xfId="4" applyBorder="1" applyAlignment="1">
      <alignment horizontal="left" indent="2"/>
    </xf>
    <xf numFmtId="0" fontId="2" fillId="8" borderId="39" xfId="4" applyBorder="1" applyAlignment="1">
      <alignment horizontal="left" indent="2"/>
    </xf>
    <xf numFmtId="0" fontId="5" fillId="0" borderId="9" xfId="0" applyFont="1" applyBorder="1" applyAlignment="1">
      <alignment horizontal="left" vertical="center" indent="2"/>
    </xf>
    <xf numFmtId="0" fontId="5" fillId="0" borderId="10" xfId="0" applyFont="1" applyBorder="1" applyAlignment="1">
      <alignment horizontal="left" vertical="center" indent="2"/>
    </xf>
    <xf numFmtId="0" fontId="5" fillId="0" borderId="11" xfId="0" applyFont="1" applyBorder="1" applyAlignment="1">
      <alignment horizontal="left" vertical="center" indent="2"/>
    </xf>
    <xf numFmtId="0" fontId="5" fillId="0" borderId="8" xfId="0" applyFont="1" applyBorder="1" applyAlignment="1">
      <alignment horizontal="left" vertical="center" indent="2"/>
    </xf>
    <xf numFmtId="0" fontId="5" fillId="0" borderId="12" xfId="0" applyFont="1" applyBorder="1" applyAlignment="1">
      <alignment horizontal="left" vertical="center" indent="2"/>
    </xf>
    <xf numFmtId="0" fontId="9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left" vertical="center" indent="2"/>
    </xf>
    <xf numFmtId="0" fontId="7" fillId="6" borderId="10" xfId="0" applyFont="1" applyFill="1" applyBorder="1" applyAlignment="1">
      <alignment horizontal="left" vertical="center" indent="2"/>
    </xf>
  </cellXfs>
  <cellStyles count="5">
    <cellStyle name="60% - Ênfase3" xfId="4" builtinId="40"/>
    <cellStyle name="Moeda" xfId="2" builtinId="4"/>
    <cellStyle name="Neutro" xfId="3" builtinId="28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4.5006780402449681E-2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App!$C$36</c:f>
              <c:strCache>
                <c:ptCount val="1"/>
                <c:pt idx="0">
                  <c:v>PERCENTUAL - CONSERVADOR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0164-4FB7-B911-15EB1BCC3F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0164-4FB7-B911-15EB1BCC3F8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0164-4FB7-B911-15EB1BCC3F8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0164-4FB7-B911-15EB1BCC3F8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0164-4FB7-B911-15EB1BCC3F8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0164-4FB7-B911-15EB1BCC3F8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0164-4FB7-B911-15EB1BCC3F8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0164-4FB7-B911-15EB1BCC3F8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0164-4FB7-B911-15EB1BCC3F87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0164-4FB7-B911-15EB1BCC3F87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0164-4FB7-B911-15EB1BCC3F87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0164-4FB7-B911-15EB1BCC3F87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App!$B$37:$B$42</c:f>
              <c:strCache>
                <c:ptCount val="6"/>
                <c:pt idx="0">
                  <c:v>Desenvolvimento</c:v>
                </c:pt>
                <c:pt idx="1">
                  <c:v>FOF's</c:v>
                </c:pt>
                <c:pt idx="2">
                  <c:v>Híbrido</c:v>
                </c:pt>
                <c:pt idx="3">
                  <c:v>Hotelaria</c:v>
                </c:pt>
                <c:pt idx="4">
                  <c:v>Papel</c:v>
                </c:pt>
                <c:pt idx="5">
                  <c:v>Tijolo</c:v>
                </c:pt>
              </c:strCache>
            </c:strRef>
          </c:cat>
          <c:val>
            <c:numRef>
              <c:f>App!$C$37:$C$42</c:f>
              <c:numCache>
                <c:formatCode>0%</c:formatCode>
                <c:ptCount val="6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</c:v>
                </c:pt>
                <c:pt idx="4">
                  <c:v>0.3</c:v>
                </c:pt>
                <c:pt idx="5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64-4FB7-B911-15EB1BCC3F8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</xdr:colOff>
      <xdr:row>1</xdr:row>
      <xdr:rowOff>15239</xdr:rowOff>
    </xdr:from>
    <xdr:to>
      <xdr:col>4</xdr:col>
      <xdr:colOff>45720</xdr:colOff>
      <xdr:row>8</xdr:row>
      <xdr:rowOff>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97B7506-76A9-2940-8D10-092EBB561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2" y="198119"/>
          <a:ext cx="7155178" cy="1264921"/>
        </a:xfrm>
        <a:prstGeom prst="rect">
          <a:avLst/>
        </a:prstGeom>
      </xdr:spPr>
    </xdr:pic>
    <xdr:clientData/>
  </xdr:twoCellAnchor>
  <xdr:twoCellAnchor>
    <xdr:from>
      <xdr:col>1</xdr:col>
      <xdr:colOff>1242060</xdr:colOff>
      <xdr:row>44</xdr:row>
      <xdr:rowOff>11430</xdr:rowOff>
    </xdr:from>
    <xdr:to>
      <xdr:col>3</xdr:col>
      <xdr:colOff>1341120</xdr:colOff>
      <xdr:row>59</xdr:row>
      <xdr:rowOff>11430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697CD24-187B-C22F-EFB0-9AACA840F7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14656-D44A-4DFF-8918-C7572E0DC4D6}">
  <dimension ref="A10:H76"/>
  <sheetViews>
    <sheetView showGridLines="0" tabSelected="1" topLeftCell="A36" workbookViewId="0">
      <selection activeCell="C33" sqref="C33"/>
    </sheetView>
  </sheetViews>
  <sheetFormatPr defaultColWidth="0" defaultRowHeight="14.4" x14ac:dyDescent="0.3"/>
  <cols>
    <col min="1" max="1" width="4.6640625" customWidth="1"/>
    <col min="2" max="2" width="30" customWidth="1"/>
    <col min="3" max="3" width="46.44140625" bestFit="1" customWidth="1"/>
    <col min="4" max="4" width="27.21875" customWidth="1"/>
    <col min="5" max="5" width="3.6640625" customWidth="1"/>
    <col min="6" max="6" width="3.44140625" customWidth="1"/>
    <col min="7" max="7" width="2.44140625" customWidth="1"/>
    <col min="8" max="8" width="2.88671875" customWidth="1"/>
    <col min="9" max="11" width="8.77734375" hidden="1" customWidth="1"/>
    <col min="12" max="16384" width="8.77734375" hidden="1"/>
  </cols>
  <sheetData>
    <row r="10" spans="2:6" ht="15" thickBot="1" x14ac:dyDescent="0.35"/>
    <row r="11" spans="2:6" ht="30.6" thickBot="1" x14ac:dyDescent="0.35">
      <c r="B11" s="22" t="s">
        <v>14</v>
      </c>
      <c r="C11" s="15"/>
      <c r="D11" s="16"/>
    </row>
    <row r="12" spans="2:6" ht="18.600000000000001" thickBot="1" x14ac:dyDescent="0.35">
      <c r="B12" s="55" t="s">
        <v>12</v>
      </c>
      <c r="C12" s="56"/>
      <c r="D12" s="11">
        <v>5000</v>
      </c>
    </row>
    <row r="13" spans="2:6" ht="19.2" thickTop="1" thickBot="1" x14ac:dyDescent="0.35">
      <c r="B13" s="55" t="s">
        <v>11</v>
      </c>
      <c r="C13" s="57"/>
      <c r="D13" s="8">
        <v>8.8999999999999999E-3</v>
      </c>
      <c r="F13" s="14"/>
    </row>
    <row r="14" spans="2:6" ht="18.600000000000001" thickBot="1" x14ac:dyDescent="0.35">
      <c r="B14" s="58" t="s">
        <v>13</v>
      </c>
      <c r="C14" s="59"/>
      <c r="D14" s="9">
        <f>D12*30%</f>
        <v>1500</v>
      </c>
    </row>
    <row r="16" spans="2:6" ht="15" thickBot="1" x14ac:dyDescent="0.35">
      <c r="B16" s="2"/>
      <c r="C16" s="2"/>
      <c r="D16" s="2"/>
    </row>
    <row r="17" spans="1:6" ht="27.6" customHeight="1" thickBot="1" x14ac:dyDescent="0.35">
      <c r="B17" s="21" t="s">
        <v>5</v>
      </c>
      <c r="C17" s="17"/>
      <c r="D17" s="17"/>
    </row>
    <row r="18" spans="1:6" ht="18.600000000000001" thickBot="1" x14ac:dyDescent="0.35">
      <c r="B18" s="55" t="s">
        <v>0</v>
      </c>
      <c r="C18" s="56"/>
      <c r="D18" s="10">
        <v>500</v>
      </c>
    </row>
    <row r="19" spans="1:6" ht="18.600000000000001" thickBot="1" x14ac:dyDescent="0.35">
      <c r="B19" s="55" t="s">
        <v>1</v>
      </c>
      <c r="C19" s="56"/>
      <c r="D19" s="6">
        <v>5</v>
      </c>
    </row>
    <row r="20" spans="1:6" ht="18.600000000000001" thickBot="1" x14ac:dyDescent="0.35">
      <c r="B20" s="55" t="s">
        <v>2</v>
      </c>
      <c r="C20" s="56"/>
      <c r="D20" s="7">
        <v>1.0789999999999999E-2</v>
      </c>
    </row>
    <row r="21" spans="1:6" ht="18.600000000000001" thickBot="1" x14ac:dyDescent="0.35">
      <c r="B21" s="62" t="s">
        <v>3</v>
      </c>
      <c r="C21" s="63"/>
      <c r="D21" s="5">
        <f>FV(taxa_mensal,qtd_anos*12,aporte*-1)</f>
        <v>41888.456999243819</v>
      </c>
    </row>
    <row r="22" spans="1:6" ht="18.600000000000001" thickBot="1" x14ac:dyDescent="0.35">
      <c r="B22" s="62" t="s">
        <v>4</v>
      </c>
      <c r="C22" s="63"/>
      <c r="D22" s="5">
        <f>patrimonio*rendimento_carteira</f>
        <v>372.80726729327</v>
      </c>
      <c r="F22" s="3"/>
    </row>
    <row r="24" spans="1:6" ht="15" thickBot="1" x14ac:dyDescent="0.35"/>
    <row r="25" spans="1:6" ht="31.2" thickTop="1" thickBot="1" x14ac:dyDescent="0.35">
      <c r="B25" s="60" t="s">
        <v>15</v>
      </c>
      <c r="C25" s="61"/>
      <c r="D25" s="20" t="s">
        <v>16</v>
      </c>
    </row>
    <row r="26" spans="1:6" ht="19.2" thickTop="1" thickBot="1" x14ac:dyDescent="0.4">
      <c r="A26" s="1">
        <v>2</v>
      </c>
      <c r="B26" s="13" t="s">
        <v>6</v>
      </c>
      <c r="C26" s="4">
        <f>FV($D$20,$A26*12,$D$18*-1)</f>
        <v>13613.813648822608</v>
      </c>
      <c r="D26" s="12">
        <f>C26*rendimento_carteira</f>
        <v>121.16294147452122</v>
      </c>
    </row>
    <row r="27" spans="1:6" ht="19.2" thickTop="1" thickBot="1" x14ac:dyDescent="0.4">
      <c r="A27" s="1">
        <v>5</v>
      </c>
      <c r="B27" s="13" t="s">
        <v>7</v>
      </c>
      <c r="C27" s="4">
        <f>FV($D$20,$A27*12,$D$18*-1)</f>
        <v>41888.456999243819</v>
      </c>
      <c r="D27" s="4">
        <f>C27*rendimento_carteira</f>
        <v>372.80726729327</v>
      </c>
    </row>
    <row r="28" spans="1:6" ht="19.2" thickTop="1" thickBot="1" x14ac:dyDescent="0.4">
      <c r="A28" s="1">
        <v>10</v>
      </c>
      <c r="B28" s="13" t="s">
        <v>8</v>
      </c>
      <c r="C28" s="4">
        <f>FV($D$20,$A28*12,$D$18*-1)</f>
        <v>121642.1062650861</v>
      </c>
      <c r="D28" s="4">
        <f>C28*rendimento_carteira</f>
        <v>1082.6147457592663</v>
      </c>
    </row>
    <row r="29" spans="1:6" ht="19.2" thickTop="1" thickBot="1" x14ac:dyDescent="0.4">
      <c r="A29" s="1">
        <v>20</v>
      </c>
      <c r="B29" s="13" t="s">
        <v>9</v>
      </c>
      <c r="C29" s="4">
        <f>FV($D$20,$A29*12,$D$18*-1)</f>
        <v>562599.20004854025</v>
      </c>
      <c r="D29" s="4">
        <f>C29*rendimento_carteira</f>
        <v>5007.1328804320083</v>
      </c>
    </row>
    <row r="30" spans="1:6" ht="19.2" thickTop="1" thickBot="1" x14ac:dyDescent="0.4">
      <c r="A30" s="1">
        <v>30</v>
      </c>
      <c r="B30" s="13" t="s">
        <v>10</v>
      </c>
      <c r="C30" s="4">
        <f>FV($D$20,$A30*12,$D$18*-1)</f>
        <v>2161084.8275023573</v>
      </c>
      <c r="D30" s="4">
        <f>C30*rendimento_carteira</f>
        <v>19233.65496477098</v>
      </c>
    </row>
    <row r="31" spans="1:6" ht="15" thickTop="1" x14ac:dyDescent="0.3"/>
    <row r="33" spans="2:4" ht="21" x14ac:dyDescent="0.3">
      <c r="B33" s="19" t="s">
        <v>17</v>
      </c>
      <c r="C33" s="19" t="s">
        <v>34</v>
      </c>
      <c r="D33" s="18"/>
    </row>
    <row r="34" spans="2:4" ht="18.600000000000001" thickBot="1" x14ac:dyDescent="0.4">
      <c r="B34" s="13" t="s">
        <v>18</v>
      </c>
      <c r="C34" s="4">
        <f>aporte</f>
        <v>500</v>
      </c>
    </row>
    <row r="35" spans="2:4" ht="15.6" thickTop="1" thickBot="1" x14ac:dyDescent="0.35"/>
    <row r="36" spans="2:4" ht="22.2" thickTop="1" thickBot="1" x14ac:dyDescent="0.35">
      <c r="B36" s="25" t="s">
        <v>19</v>
      </c>
      <c r="C36" s="25" t="str">
        <f>"PERCENTUAL - "&amp;C33</f>
        <v>PERCENTUAL - CONSERVADOR</v>
      </c>
      <c r="D36" s="25" t="s">
        <v>20</v>
      </c>
    </row>
    <row r="37" spans="2:4" ht="19.2" thickTop="1" thickBot="1" x14ac:dyDescent="0.4">
      <c r="B37" s="29" t="s">
        <v>31</v>
      </c>
      <c r="C37" s="27">
        <f>VLOOKUP($C$33&amp;"-"&amp;B37,App_apoio!$A:$D,4,FALSE)</f>
        <v>0</v>
      </c>
      <c r="D37" s="28">
        <f>$C$34*C37</f>
        <v>0</v>
      </c>
    </row>
    <row r="38" spans="2:4" ht="19.2" thickTop="1" thickBot="1" x14ac:dyDescent="0.4">
      <c r="B38" s="26" t="s">
        <v>21</v>
      </c>
      <c r="C38" s="27">
        <f>VLOOKUP($C$33&amp;"-"&amp;B38,App_apoio!$A:$D,4,FALSE)</f>
        <v>0.1</v>
      </c>
      <c r="D38" s="28">
        <f t="shared" ref="D38:D42" si="0">$C$34*C38</f>
        <v>50</v>
      </c>
    </row>
    <row r="39" spans="2:4" ht="19.2" thickTop="1" thickBot="1" x14ac:dyDescent="0.4">
      <c r="B39" s="26" t="s">
        <v>22</v>
      </c>
      <c r="C39" s="27">
        <f>VLOOKUP($C$33&amp;"-"&amp;B39,App_apoio!$A:$D,4,FALSE)</f>
        <v>0.1</v>
      </c>
      <c r="D39" s="28">
        <f t="shared" si="0"/>
        <v>50</v>
      </c>
    </row>
    <row r="40" spans="2:4" ht="19.2" thickTop="1" thickBot="1" x14ac:dyDescent="0.4">
      <c r="B40" s="26" t="s">
        <v>23</v>
      </c>
      <c r="C40" s="27">
        <f>VLOOKUP($C$33&amp;"-"&amp;B40,App_apoio!$A:$D,4,FALSE)</f>
        <v>0</v>
      </c>
      <c r="D40" s="28">
        <f t="shared" si="0"/>
        <v>0</v>
      </c>
    </row>
    <row r="41" spans="2:4" ht="19.2" thickTop="1" thickBot="1" x14ac:dyDescent="0.4">
      <c r="B41" s="26" t="s">
        <v>24</v>
      </c>
      <c r="C41" s="27">
        <f>VLOOKUP($C$33&amp;"-"&amp;B41,App_apoio!$A:$D,4,FALSE)</f>
        <v>0.3</v>
      </c>
      <c r="D41" s="28">
        <f t="shared" si="0"/>
        <v>150</v>
      </c>
    </row>
    <row r="42" spans="2:4" ht="19.2" thickTop="1" thickBot="1" x14ac:dyDescent="0.4">
      <c r="B42" s="26" t="s">
        <v>25</v>
      </c>
      <c r="C42" s="27">
        <f>VLOOKUP($C$33&amp;"-"&amp;B42,App_apoio!$A:$D,4,FALSE)</f>
        <v>0.5</v>
      </c>
      <c r="D42" s="28">
        <f t="shared" si="0"/>
        <v>250</v>
      </c>
    </row>
    <row r="43" spans="2:4" ht="15" thickTop="1" x14ac:dyDescent="0.3">
      <c r="B43" s="23"/>
      <c r="C43" s="23"/>
      <c r="D43" s="24">
        <f>SUM(D37:D42)</f>
        <v>500</v>
      </c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</sheetData>
  <mergeCells count="9">
    <mergeCell ref="B12:C12"/>
    <mergeCell ref="B13:C13"/>
    <mergeCell ref="B14:C14"/>
    <mergeCell ref="B25:C25"/>
    <mergeCell ref="B18:C18"/>
    <mergeCell ref="B19:C19"/>
    <mergeCell ref="B20:C20"/>
    <mergeCell ref="B21:C21"/>
    <mergeCell ref="B22:C22"/>
  </mergeCells>
  <dataValidations count="1">
    <dataValidation type="list" allowBlank="1" showInputMessage="1" showErrorMessage="1" sqref="C33" xr:uid="{8AEEA653-E8EF-44B1-AB20-43AE7242B72F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FD877-BE50-4E52-BEFD-40EEC6C556AC}">
  <dimension ref="A1:I20"/>
  <sheetViews>
    <sheetView workbookViewId="0">
      <selection activeCell="D1" activeCellId="3" sqref="A1 B1 C1 D1"/>
    </sheetView>
  </sheetViews>
  <sheetFormatPr defaultRowHeight="14.4" x14ac:dyDescent="0.3"/>
  <cols>
    <col min="1" max="1" width="35.5546875" bestFit="1" customWidth="1"/>
    <col min="2" max="2" width="18.88671875" bestFit="1" customWidth="1"/>
    <col min="3" max="3" width="21.109375" bestFit="1" customWidth="1"/>
    <col min="6" max="6" width="20" bestFit="1" customWidth="1"/>
  </cols>
  <sheetData>
    <row r="1" spans="1:9" ht="22.2" thickTop="1" thickBot="1" x14ac:dyDescent="0.55000000000000004">
      <c r="A1" s="52" t="s">
        <v>33</v>
      </c>
      <c r="B1" s="53" t="s">
        <v>17</v>
      </c>
      <c r="C1" s="53" t="s">
        <v>19</v>
      </c>
      <c r="D1" s="54" t="s">
        <v>26</v>
      </c>
      <c r="F1" s="50" t="s">
        <v>32</v>
      </c>
      <c r="G1" s="51"/>
    </row>
    <row r="2" spans="1:9" ht="19.2" thickTop="1" thickBot="1" x14ac:dyDescent="0.4">
      <c r="A2" s="37" t="str">
        <f>$B$2&amp;"-"&amp;C2</f>
        <v>Conservador-Desenvolvimento</v>
      </c>
      <c r="B2" s="43" t="s">
        <v>27</v>
      </c>
      <c r="C2" s="38" t="s">
        <v>31</v>
      </c>
      <c r="D2" s="39">
        <v>0</v>
      </c>
      <c r="F2" s="48" t="s">
        <v>30</v>
      </c>
      <c r="G2" s="49">
        <f>VLOOKUP(F2,$A:$D,4,FALSE)</f>
        <v>0.4</v>
      </c>
    </row>
    <row r="3" spans="1:9" ht="19.2" thickTop="1" thickBot="1" x14ac:dyDescent="0.4">
      <c r="A3" s="30" t="str">
        <f t="shared" ref="A3:A7" si="0">$B$2&amp;"-"&amp;C3</f>
        <v>Conservador-FOF's</v>
      </c>
      <c r="B3" s="31" t="s">
        <v>27</v>
      </c>
      <c r="C3" s="31" t="s">
        <v>21</v>
      </c>
      <c r="D3" s="33">
        <v>0.1</v>
      </c>
    </row>
    <row r="4" spans="1:9" ht="19.2" thickTop="1" thickBot="1" x14ac:dyDescent="0.4">
      <c r="A4" s="30" t="str">
        <f t="shared" si="0"/>
        <v>Conservador-Híbrido</v>
      </c>
      <c r="B4" s="31" t="s">
        <v>27</v>
      </c>
      <c r="C4" s="31" t="s">
        <v>22</v>
      </c>
      <c r="D4" s="33">
        <v>0.1</v>
      </c>
    </row>
    <row r="5" spans="1:9" ht="19.2" thickTop="1" thickBot="1" x14ac:dyDescent="0.4">
      <c r="A5" s="30" t="str">
        <f t="shared" si="0"/>
        <v>Conservador-Hotelaria</v>
      </c>
      <c r="B5" s="31" t="s">
        <v>27</v>
      </c>
      <c r="C5" s="31" t="s">
        <v>23</v>
      </c>
      <c r="D5" s="33">
        <v>0</v>
      </c>
    </row>
    <row r="6" spans="1:9" ht="19.2" thickTop="1" thickBot="1" x14ac:dyDescent="0.4">
      <c r="A6" s="30" t="str">
        <f t="shared" si="0"/>
        <v>Conservador-Papel</v>
      </c>
      <c r="B6" s="31" t="s">
        <v>27</v>
      </c>
      <c r="C6" s="31" t="s">
        <v>24</v>
      </c>
      <c r="D6" s="33">
        <v>0.3</v>
      </c>
    </row>
    <row r="7" spans="1:9" ht="19.2" thickTop="1" thickBot="1" x14ac:dyDescent="0.4">
      <c r="A7" s="40" t="str">
        <f t="shared" si="0"/>
        <v>Conservador-Tijolo</v>
      </c>
      <c r="B7" s="41" t="s">
        <v>27</v>
      </c>
      <c r="C7" s="41" t="s">
        <v>25</v>
      </c>
      <c r="D7" s="42">
        <v>0.5</v>
      </c>
    </row>
    <row r="8" spans="1:9" ht="19.2" thickTop="1" thickBot="1" x14ac:dyDescent="0.4">
      <c r="A8" s="37" t="str">
        <f t="shared" ref="A8:A13" si="1">$B$8&amp;"-"&amp;C8</f>
        <v>Moderado-Desenvolvimento</v>
      </c>
      <c r="B8" s="38" t="s">
        <v>29</v>
      </c>
      <c r="C8" s="38" t="s">
        <v>31</v>
      </c>
      <c r="D8" s="39">
        <v>0.1</v>
      </c>
    </row>
    <row r="9" spans="1:9" ht="19.2" thickTop="1" thickBot="1" x14ac:dyDescent="0.4">
      <c r="A9" s="30" t="str">
        <f t="shared" si="1"/>
        <v>Moderado-FOF's</v>
      </c>
      <c r="B9" s="32" t="s">
        <v>29</v>
      </c>
      <c r="C9" s="31" t="s">
        <v>21</v>
      </c>
      <c r="D9" s="33">
        <v>0.1</v>
      </c>
    </row>
    <row r="10" spans="1:9" ht="19.2" thickTop="1" thickBot="1" x14ac:dyDescent="0.4">
      <c r="A10" s="30" t="str">
        <f t="shared" si="1"/>
        <v>Moderado-Híbrido</v>
      </c>
      <c r="B10" s="32" t="s">
        <v>29</v>
      </c>
      <c r="C10" s="31" t="s">
        <v>22</v>
      </c>
      <c r="D10" s="33">
        <v>0.08</v>
      </c>
    </row>
    <row r="11" spans="1:9" ht="19.2" thickTop="1" thickBot="1" x14ac:dyDescent="0.4">
      <c r="A11" s="30" t="str">
        <f t="shared" si="1"/>
        <v>Moderado-Hotelaria</v>
      </c>
      <c r="B11" s="32" t="s">
        <v>29</v>
      </c>
      <c r="C11" s="31" t="s">
        <v>23</v>
      </c>
      <c r="D11" s="33">
        <v>0.1</v>
      </c>
      <c r="I11" s="13"/>
    </row>
    <row r="12" spans="1:9" ht="19.2" thickTop="1" thickBot="1" x14ac:dyDescent="0.4">
      <c r="A12" s="30" t="str">
        <f t="shared" si="1"/>
        <v>Moderado-Papel</v>
      </c>
      <c r="B12" s="32" t="s">
        <v>29</v>
      </c>
      <c r="C12" s="31" t="s">
        <v>24</v>
      </c>
      <c r="D12" s="33">
        <v>0.22</v>
      </c>
    </row>
    <row r="13" spans="1:9" ht="19.2" thickTop="1" thickBot="1" x14ac:dyDescent="0.4">
      <c r="A13" s="44" t="str">
        <f t="shared" si="1"/>
        <v>Moderado-Tijolo</v>
      </c>
      <c r="B13" s="45" t="s">
        <v>29</v>
      </c>
      <c r="C13" s="46" t="s">
        <v>25</v>
      </c>
      <c r="D13" s="47">
        <v>0.4</v>
      </c>
    </row>
    <row r="14" spans="1:9" ht="19.2" thickTop="1" thickBot="1" x14ac:dyDescent="0.4">
      <c r="A14" s="37" t="str">
        <f>$B$14&amp;"-"&amp;C14</f>
        <v>Agressivo-Desenvolvimento</v>
      </c>
      <c r="B14" s="43" t="s">
        <v>28</v>
      </c>
      <c r="C14" s="38" t="s">
        <v>31</v>
      </c>
      <c r="D14" s="39">
        <v>0.2</v>
      </c>
    </row>
    <row r="15" spans="1:9" ht="19.2" thickTop="1" thickBot="1" x14ac:dyDescent="0.4">
      <c r="A15" s="30" t="str">
        <f t="shared" ref="A15:A19" si="2">$B$14&amp;"-"&amp;C15</f>
        <v>Agressivo-FOF's</v>
      </c>
      <c r="B15" s="31" t="s">
        <v>28</v>
      </c>
      <c r="C15" s="31" t="s">
        <v>21</v>
      </c>
      <c r="D15" s="33">
        <v>0.05</v>
      </c>
    </row>
    <row r="16" spans="1:9" ht="19.2" thickTop="1" thickBot="1" x14ac:dyDescent="0.4">
      <c r="A16" s="30" t="str">
        <f t="shared" si="2"/>
        <v>Agressivo-Híbrido</v>
      </c>
      <c r="B16" s="31" t="s">
        <v>28</v>
      </c>
      <c r="C16" s="31" t="s">
        <v>22</v>
      </c>
      <c r="D16" s="33">
        <v>0.05</v>
      </c>
    </row>
    <row r="17" spans="1:4" ht="19.2" thickTop="1" thickBot="1" x14ac:dyDescent="0.4">
      <c r="A17" s="30" t="str">
        <f t="shared" si="2"/>
        <v>Agressivo-Hotelaria</v>
      </c>
      <c r="B17" s="31" t="s">
        <v>28</v>
      </c>
      <c r="C17" s="31" t="s">
        <v>23</v>
      </c>
      <c r="D17" s="33">
        <v>0.1</v>
      </c>
    </row>
    <row r="18" spans="1:4" ht="19.2" thickTop="1" thickBot="1" x14ac:dyDescent="0.4">
      <c r="A18" s="30" t="str">
        <f t="shared" si="2"/>
        <v>Agressivo-Papel</v>
      </c>
      <c r="B18" s="31" t="s">
        <v>28</v>
      </c>
      <c r="C18" s="31" t="s">
        <v>24</v>
      </c>
      <c r="D18" s="33">
        <v>0.5</v>
      </c>
    </row>
    <row r="19" spans="1:4" ht="19.2" thickTop="1" thickBot="1" x14ac:dyDescent="0.4">
      <c r="A19" s="34" t="str">
        <f t="shared" si="2"/>
        <v>Agressivo-Tijolo</v>
      </c>
      <c r="B19" s="35" t="s">
        <v>28</v>
      </c>
      <c r="C19" s="35" t="s">
        <v>25</v>
      </c>
      <c r="D19" s="36">
        <v>0.1</v>
      </c>
    </row>
    <row r="20" spans="1:4" ht="15" thickTop="1" x14ac:dyDescent="0.3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App_apoio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Barbosa Rodrigues</dc:creator>
  <cp:lastModifiedBy>Sabrina Barbosa Rodrigues</cp:lastModifiedBy>
  <dcterms:created xsi:type="dcterms:W3CDTF">2026-10-13T19:37:51Z</dcterms:created>
  <dcterms:modified xsi:type="dcterms:W3CDTF">2026-10-19T20:16:25Z</dcterms:modified>
</cp:coreProperties>
</file>